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bookViews>
    <workbookView xWindow="0" yWindow="0" windowWidth="25605" windowHeight="16065" tabRatio="847" activeTab="9"/>
  </bookViews>
  <sheets>
    <sheet name="Country Codes_ISO alpha-3" sheetId="43" r:id="rId1"/>
    <sheet name="I_A_1" sheetId="44" r:id="rId2"/>
    <sheet name="I_A_2" sheetId="45" r:id="rId3"/>
    <sheet name="II_B_1" sheetId="1" r:id="rId4"/>
    <sheet name="II_B_2" sheetId="32" r:id="rId5"/>
    <sheet name="III_A_1" sheetId="2" r:id="rId6"/>
    <sheet name="III_B_1" sheetId="33" r:id="rId7"/>
    <sheet name="III_B_2" sheetId="34" r:id="rId8"/>
    <sheet name="III_B_3" sheetId="35" r:id="rId9"/>
    <sheet name="III_C_1" sheetId="6" r:id="rId10"/>
    <sheet name="III_C_4" sheetId="31" r:id="rId11"/>
    <sheet name="III_C_3" sheetId="8" r:id="rId12"/>
    <sheet name="III_C_6" sheetId="11" r:id="rId13"/>
    <sheet name="III_D_1" sheetId="30" r:id="rId14"/>
    <sheet name="III_E_1" sheetId="12" r:id="rId15"/>
    <sheet name="III_E_2" sheetId="13" r:id="rId16"/>
    <sheet name="III_E_3" sheetId="14" r:id="rId17"/>
    <sheet name="III_F_1" sheetId="46" r:id="rId18"/>
    <sheet name="III_F_2" sheetId="16" r:id="rId19"/>
    <sheet name="III_G_1" sheetId="17" r:id="rId20"/>
    <sheet name="IV_A_1" sheetId="41" r:id="rId21"/>
    <sheet name="IV_A_2" sheetId="37" r:id="rId22"/>
    <sheet name="IV_A_3 " sheetId="38" r:id="rId23"/>
    <sheet name="IV_B_1" sheetId="39" r:id="rId24"/>
    <sheet name="IV_B_2" sheetId="40" r:id="rId25"/>
    <sheet name="V_1" sheetId="23" r:id="rId26"/>
    <sheet name="VI_1" sheetId="24" r:id="rId27"/>
  </sheets>
  <externalReferences>
    <externalReference r:id="rId28"/>
  </externalReferences>
  <definedNames>
    <definedName name="_1Excel_BuiltIn_Print_Area_10_1_1" localSheetId="6">#REF!</definedName>
    <definedName name="_1Excel_BuiltIn_Print_Area_10_1_1" localSheetId="7">#REF!</definedName>
    <definedName name="_1Excel_BuiltIn_Print_Area_10_1_1" localSheetId="8">#REF!</definedName>
    <definedName name="_1Excel_BuiltIn_Print_Area_10_1_1" localSheetId="13">#REF!</definedName>
    <definedName name="_1Excel_BuiltIn_Print_Area_10_1_1" localSheetId="17">#REF!</definedName>
    <definedName name="_1Excel_BuiltIn_Print_Area_10_1_1" localSheetId="20">#REF!</definedName>
    <definedName name="_1Excel_BuiltIn_Print_Area_10_1_1">#REF!</definedName>
    <definedName name="_xlnm._FilterDatabase" localSheetId="9" hidden="1">III_C_1!$A$3:$T$182</definedName>
    <definedName name="_xlnm._FilterDatabase" localSheetId="12" hidden="1">III_C_6!$A$4:$IV$396</definedName>
    <definedName name="_xlnm._FilterDatabase" localSheetId="16" hidden="1">III_E_3!$A$3:$P$168</definedName>
    <definedName name="Excel_BuiltIn_Print_Area_1_1" localSheetId="6">#REF!</definedName>
    <definedName name="Excel_BuiltIn_Print_Area_1_1" localSheetId="7">#REF!</definedName>
    <definedName name="Excel_BuiltIn_Print_Area_1_1" localSheetId="8">#REF!</definedName>
    <definedName name="Excel_BuiltIn_Print_Area_1_1" localSheetId="17">#REF!</definedName>
    <definedName name="Excel_BuiltIn_Print_Area_1_1">II_B_1!$A$1:$F$23</definedName>
    <definedName name="Excel_BuiltIn_Print_Area_1_1_1" localSheetId="6">#REF!</definedName>
    <definedName name="Excel_BuiltIn_Print_Area_1_1_1" localSheetId="7">#REF!</definedName>
    <definedName name="Excel_BuiltIn_Print_Area_1_1_1" localSheetId="8">#REF!</definedName>
    <definedName name="Excel_BuiltIn_Print_Area_1_1_1" localSheetId="17">#REF!</definedName>
    <definedName name="Excel_BuiltIn_Print_Area_1_1_1">II_B_1!$A$1:$D$3</definedName>
    <definedName name="Excel_BuiltIn_Print_Area_10_1" localSheetId="6">#REF!</definedName>
    <definedName name="Excel_BuiltIn_Print_Area_10_1" localSheetId="7">#REF!</definedName>
    <definedName name="Excel_BuiltIn_Print_Area_10_1" localSheetId="8">#REF!</definedName>
    <definedName name="Excel_BuiltIn_Print_Area_10_1" localSheetId="17">#REF!</definedName>
    <definedName name="Excel_BuiltIn_Print_Area_10_1">#REF!</definedName>
    <definedName name="Excel_BuiltIn_Print_Area_10_1_1" localSheetId="6">#REF!</definedName>
    <definedName name="Excel_BuiltIn_Print_Area_10_1_1" localSheetId="7">#REF!</definedName>
    <definedName name="Excel_BuiltIn_Print_Area_10_1_1" localSheetId="8">#REF!</definedName>
    <definedName name="Excel_BuiltIn_Print_Area_10_1_1" localSheetId="13">#REF!</definedName>
    <definedName name="Excel_BuiltIn_Print_Area_10_1_1" localSheetId="17">#REF!</definedName>
    <definedName name="Excel_BuiltIn_Print_Area_10_1_1">#REF!</definedName>
    <definedName name="Excel_BuiltIn_Print_Area_11_1" localSheetId="6">#REF!</definedName>
    <definedName name="Excel_BuiltIn_Print_Area_11_1" localSheetId="7">#REF!</definedName>
    <definedName name="Excel_BuiltIn_Print_Area_11_1" localSheetId="8">#REF!</definedName>
    <definedName name="Excel_BuiltIn_Print_Area_11_1" localSheetId="17">#REF!</definedName>
    <definedName name="Excel_BuiltIn_Print_Area_11_1">III_C_6!$A$1:$S$62</definedName>
    <definedName name="Excel_BuiltIn_Print_Area_12_1" localSheetId="6">#REF!</definedName>
    <definedName name="Excel_BuiltIn_Print_Area_12_1" localSheetId="7">#REF!</definedName>
    <definedName name="Excel_BuiltIn_Print_Area_12_1" localSheetId="8">#REF!</definedName>
    <definedName name="Excel_BuiltIn_Print_Area_12_1" localSheetId="17">#REF!</definedName>
    <definedName name="Excel_BuiltIn_Print_Area_12_1">III_E_1!$A$1:$L$56</definedName>
    <definedName name="Excel_BuiltIn_Print_Area_12_1_1" localSheetId="6">#REF!</definedName>
    <definedName name="Excel_BuiltIn_Print_Area_12_1_1" localSheetId="7">#REF!</definedName>
    <definedName name="Excel_BuiltIn_Print_Area_12_1_1" localSheetId="8">#REF!</definedName>
    <definedName name="Excel_BuiltIn_Print_Area_12_1_1" localSheetId="17">#REF!</definedName>
    <definedName name="Excel_BuiltIn_Print_Area_12_1_1">III_E_1!$A$1:$K$56</definedName>
    <definedName name="Excel_BuiltIn_Print_Area_14_1" localSheetId="6">#REF!</definedName>
    <definedName name="Excel_BuiltIn_Print_Area_14_1" localSheetId="7">#REF!</definedName>
    <definedName name="Excel_BuiltIn_Print_Area_14_1" localSheetId="8">#REF!</definedName>
    <definedName name="Excel_BuiltIn_Print_Area_14_1" localSheetId="17">#REF!</definedName>
    <definedName name="Excel_BuiltIn_Print_Area_14_1">III_E_3!$A$1:$N$45</definedName>
    <definedName name="Excel_BuiltIn_Print_Area_15_1" localSheetId="6">#REF!</definedName>
    <definedName name="Excel_BuiltIn_Print_Area_15_1" localSheetId="7">#REF!</definedName>
    <definedName name="Excel_BuiltIn_Print_Area_15_1" localSheetId="8">#REF!</definedName>
    <definedName name="Excel_BuiltIn_Print_Area_15_1" localSheetId="13">III_D_1!$C$1:$H$67</definedName>
    <definedName name="Excel_BuiltIn_Print_Area_15_1" localSheetId="17">III_F_1!$A$1:$J$90</definedName>
    <definedName name="Excel_BuiltIn_Print_Area_15_1">#REF!</definedName>
    <definedName name="Excel_BuiltIn_Print_Area_24_1" localSheetId="6">#REF!</definedName>
    <definedName name="Excel_BuiltIn_Print_Area_24_1" localSheetId="8">#REF!</definedName>
    <definedName name="Excel_BuiltIn_Print_Area_24_1" localSheetId="13">#REF!</definedName>
    <definedName name="Excel_BuiltIn_Print_Area_24_1" localSheetId="17">#REF!</definedName>
    <definedName name="Excel_BuiltIn_Print_Area_24_1" localSheetId="22">#REF!</definedName>
    <definedName name="Excel_BuiltIn_Print_Area_24_1" localSheetId="24">#REF!</definedName>
    <definedName name="Excel_BuiltIn_Print_Area_24_1">#REF!</definedName>
    <definedName name="Excel_BuiltIn_Print_Area_4_1" localSheetId="7">III_B_2!$A$1:$F$27</definedName>
    <definedName name="Excel_BuiltIn_Print_Area_4_1" localSheetId="17">#REF!</definedName>
    <definedName name="Excel_BuiltIn_Print_Area_4_1">#REF!</definedName>
    <definedName name="Excel_BuiltIn_Print_Area_5_1" localSheetId="6">#REF!</definedName>
    <definedName name="Excel_BuiltIn_Print_Area_5_1" localSheetId="7">#REF!</definedName>
    <definedName name="Excel_BuiltIn_Print_Area_5_1" localSheetId="8">III_B_3!$A$1:$I$49</definedName>
    <definedName name="Excel_BuiltIn_Print_Area_5_1" localSheetId="13">#REF!</definedName>
    <definedName name="Excel_BuiltIn_Print_Area_5_1" localSheetId="17">#REF!</definedName>
    <definedName name="Excel_BuiltIn_Print_Area_5_1">#REF!</definedName>
    <definedName name="Excel_BuiltIn_Print_Area_7_1" localSheetId="6">#REF!</definedName>
    <definedName name="Excel_BuiltIn_Print_Area_7_1" localSheetId="7">#REF!</definedName>
    <definedName name="Excel_BuiltIn_Print_Area_7_1" localSheetId="8">#REF!</definedName>
    <definedName name="Excel_BuiltIn_Print_Area_7_1" localSheetId="17">#REF!</definedName>
    <definedName name="Excel_BuiltIn_Print_Area_7_1">#REF!</definedName>
    <definedName name="Excel_BuiltIn_Print_Area_8_1" localSheetId="6">#REF!</definedName>
    <definedName name="Excel_BuiltIn_Print_Area_8_1" localSheetId="7">#REF!</definedName>
    <definedName name="Excel_BuiltIn_Print_Area_8_1" localSheetId="8">#REF!</definedName>
    <definedName name="Excel_BuiltIn_Print_Area_8_1" localSheetId="13">#REF!</definedName>
    <definedName name="Excel_BuiltIn_Print_Area_8_1" localSheetId="17">#REF!</definedName>
    <definedName name="Excel_BuiltIn_Print_Area_8_1" localSheetId="22">#REF!</definedName>
    <definedName name="Excel_BuiltIn_Print_Area_8_1" localSheetId="24">#REF!</definedName>
    <definedName name="Excel_BuiltIn_Print_Area_8_1">III_C_3!$A$1:$N$46</definedName>
    <definedName name="Excel_BuiltIn_Print_Area_9_1" localSheetId="6">#REF!</definedName>
    <definedName name="Excel_BuiltIn_Print_Area_9_1" localSheetId="7">#REF!</definedName>
    <definedName name="Excel_BuiltIn_Print_Area_9_1" localSheetId="8">#REF!</definedName>
    <definedName name="Excel_BuiltIn_Print_Area_9_1" localSheetId="17">#REF!</definedName>
    <definedName name="Excel_BuiltIn_Print_Area_9_1">#REF!</definedName>
    <definedName name="Fleet_segments_vessels">'[1]drop down'!$B$4:$B$16</definedName>
    <definedName name="Fleet_segments_vessels_lenght_classes">'[1]drop down'!$G$4:$G$11</definedName>
    <definedName name="_xlnm.Print_Area" localSheetId="3">II_B_1!$A$1:$F$49</definedName>
    <definedName name="_xlnm.Print_Area" localSheetId="5">III_A_1!$A$1:$I$16</definedName>
    <definedName name="_xlnm.Print_Area" localSheetId="6">III_B_1!$A$1:$N$19</definedName>
    <definedName name="_xlnm.Print_Area" localSheetId="7">III_B_2!$A$1:$G$27</definedName>
    <definedName name="_xlnm.Print_Area" localSheetId="8">III_B_3!$A$1:$K$14</definedName>
    <definedName name="_xlnm.Print_Area" localSheetId="9">III_C_1!$A$1:$N$84</definedName>
    <definedName name="_xlnm.Print_Area" localSheetId="11">III_C_3!$A$1:$K$46</definedName>
    <definedName name="_xlnm.Print_Area" localSheetId="12">III_C_6!$A$1:$N$62</definedName>
    <definedName name="_xlnm.Print_Area" localSheetId="13">III_D_1!$C$1:$H$17</definedName>
    <definedName name="_xlnm.Print_Area" localSheetId="14">III_E_1!$A$1:$I$56</definedName>
    <definedName name="_xlnm.Print_Area" localSheetId="15">III_E_2!#REF!</definedName>
    <definedName name="_xlnm.Print_Area" localSheetId="16">III_E_3!$A$1:$O$45</definedName>
    <definedName name="_xlnm.Print_Area" localSheetId="17">III_F_1!$A$1:$J$43</definedName>
    <definedName name="_xlnm.Print_Area" localSheetId="18">III_F_2!$A$1:$G$50</definedName>
    <definedName name="_xlnm.Print_Area" localSheetId="19">III_G_1!$A$1:$T$40</definedName>
    <definedName name="_xlnm.Print_Area" localSheetId="20">IV_A_1!$A$1:$J$67</definedName>
    <definedName name="_xlnm.Print_Area" localSheetId="21">IV_A_2!$A$1:$K$12</definedName>
    <definedName name="_xlnm.Print_Area" localSheetId="22">'IV_A_3 '!$A$1:$H$26</definedName>
    <definedName name="_xlnm.Print_Area" localSheetId="23">IV_B_1!$A$1:$K$16</definedName>
    <definedName name="_xlnm.Print_Area" localSheetId="24">IV_B_2!$A$1:$H$22</definedName>
    <definedName name="_xlnm.Print_Area" localSheetId="25">V_1!$A$1:$J$61</definedName>
    <definedName name="_xlnm.Print_Area" localSheetId="26">VI_1!$A$1:$W$55</definedName>
  </definedNames>
  <calcPr calcId="145621" concurrentCalc="0"/>
  <extLst>
    <ext xmlns:mx="http://schemas.microsoft.com/office/mac/excel/2008/main" uri="{7523E5D3-25F3-A5E0-1632-64F254C22452}">
      <mx:ArchID Flags="2"/>
    </ext>
  </extLst>
</workbook>
</file>

<file path=xl/calcChain.xml><?xml version="1.0" encoding="utf-8"?>
<calcChain xmlns="http://schemas.openxmlformats.org/spreadsheetml/2006/main">
  <c r="K7" i="39" l="1"/>
  <c r="J7" i="39"/>
  <c r="K6" i="39"/>
  <c r="J6" i="39"/>
  <c r="K5" i="39"/>
  <c r="J5" i="39"/>
  <c r="K4" i="39"/>
  <c r="J4" i="39"/>
  <c r="J8" i="37"/>
  <c r="K8" i="37"/>
  <c r="K7" i="37"/>
  <c r="J6" i="37"/>
  <c r="K6" i="37"/>
  <c r="J5" i="37"/>
  <c r="K5" i="37"/>
  <c r="K4" i="37"/>
  <c r="S6" i="17"/>
  <c r="N60" i="14"/>
  <c r="M47" i="14"/>
  <c r="N110" i="11"/>
  <c r="N109" i="11"/>
  <c r="N108" i="11"/>
  <c r="N107" i="11"/>
  <c r="N106" i="11"/>
  <c r="N105" i="11"/>
  <c r="N104" i="11"/>
  <c r="N103" i="11"/>
  <c r="N102" i="11"/>
  <c r="N101" i="11"/>
  <c r="N100" i="11"/>
  <c r="N99" i="11"/>
  <c r="N98" i="11"/>
  <c r="N97" i="11"/>
  <c r="N96" i="11"/>
  <c r="N95" i="11"/>
  <c r="N94" i="11"/>
  <c r="N93" i="11"/>
  <c r="N92" i="11"/>
  <c r="N91" i="11"/>
  <c r="N90" i="11"/>
  <c r="N89" i="11"/>
  <c r="N88" i="11"/>
  <c r="N87" i="11"/>
  <c r="N86" i="11"/>
  <c r="N85" i="11"/>
  <c r="N84" i="11"/>
  <c r="N83" i="11"/>
  <c r="N82" i="11"/>
  <c r="N81" i="11"/>
  <c r="N80" i="11"/>
  <c r="N79" i="11"/>
  <c r="N78" i="11"/>
  <c r="N77" i="11"/>
  <c r="N76" i="11"/>
  <c r="N75" i="11"/>
  <c r="N74" i="11"/>
  <c r="N73" i="11"/>
  <c r="N72" i="11"/>
  <c r="N71" i="11"/>
  <c r="N70" i="11"/>
  <c r="N69" i="11"/>
  <c r="N68" i="11"/>
  <c r="N67" i="11"/>
  <c r="N66" i="11"/>
  <c r="N65" i="11"/>
  <c r="N64" i="11"/>
  <c r="N63" i="11"/>
  <c r="N62" i="11"/>
  <c r="N61" i="11"/>
  <c r="N60" i="11"/>
  <c r="N59" i="11"/>
  <c r="N58" i="11"/>
  <c r="N57" i="11"/>
  <c r="N56" i="11"/>
  <c r="N55" i="11"/>
  <c r="N54" i="11"/>
  <c r="N53" i="11"/>
  <c r="N52" i="11"/>
  <c r="N51" i="11"/>
  <c r="N50" i="11"/>
  <c r="N49" i="11"/>
  <c r="N48" i="11"/>
  <c r="N47" i="11"/>
  <c r="N46" i="11"/>
  <c r="N45" i="11"/>
  <c r="N44" i="11"/>
  <c r="N43" i="11"/>
  <c r="N42" i="11"/>
  <c r="N41" i="11"/>
  <c r="N40" i="11"/>
  <c r="N39" i="11"/>
  <c r="N38" i="11"/>
  <c r="N37" i="11"/>
  <c r="N36" i="11"/>
  <c r="N35" i="11"/>
  <c r="N34" i="11"/>
  <c r="N33" i="11"/>
  <c r="N32" i="11"/>
  <c r="N31" i="11"/>
  <c r="N30" i="11"/>
  <c r="N29" i="11"/>
  <c r="N28" i="11"/>
  <c r="N27" i="11"/>
  <c r="N26" i="11"/>
  <c r="N25" i="11"/>
  <c r="N24" i="11"/>
  <c r="N23" i="11"/>
  <c r="N22" i="11"/>
  <c r="N21" i="11"/>
  <c r="N20" i="11"/>
  <c r="N19" i="11"/>
  <c r="N18" i="11"/>
  <c r="N17" i="11"/>
  <c r="N16" i="11"/>
  <c r="N15" i="11"/>
  <c r="N14" i="11"/>
  <c r="N13" i="11"/>
  <c r="N12" i="11"/>
  <c r="N11" i="11"/>
  <c r="N10" i="11"/>
  <c r="N9" i="11"/>
  <c r="N8" i="11"/>
  <c r="N7" i="11"/>
  <c r="N6" i="11"/>
  <c r="N5" i="11"/>
  <c r="M80" i="14"/>
  <c r="M81" i="14"/>
  <c r="M82" i="14"/>
  <c r="M83" i="14"/>
  <c r="M84" i="14"/>
  <c r="M85" i="14"/>
  <c r="M86" i="14"/>
  <c r="M87" i="14"/>
  <c r="M110" i="14"/>
  <c r="M111" i="14"/>
  <c r="M112" i="14"/>
  <c r="M113" i="14"/>
  <c r="M114" i="14"/>
  <c r="M115" i="14"/>
  <c r="M116" i="14"/>
  <c r="M121" i="14"/>
  <c r="M122" i="14"/>
  <c r="M129" i="14"/>
  <c r="M130" i="14"/>
  <c r="M133" i="14"/>
  <c r="M134" i="14"/>
  <c r="M137" i="14"/>
  <c r="M144" i="14"/>
  <c r="M145" i="14"/>
  <c r="M146" i="14"/>
  <c r="M147" i="14"/>
  <c r="M148" i="14"/>
  <c r="M149" i="14"/>
  <c r="M150" i="14"/>
  <c r="M153" i="14"/>
  <c r="M154" i="14"/>
  <c r="M162" i="14"/>
  <c r="M163" i="14"/>
  <c r="M164" i="14"/>
  <c r="M165" i="14"/>
  <c r="M166" i="14"/>
  <c r="M167" i="14"/>
  <c r="M168" i="14"/>
  <c r="M169" i="14"/>
  <c r="N111" i="11"/>
  <c r="N112" i="11"/>
  <c r="N113" i="11"/>
  <c r="N114" i="11"/>
  <c r="N115" i="11"/>
  <c r="N116" i="11"/>
  <c r="N117" i="11"/>
  <c r="N118" i="11"/>
  <c r="N119" i="11"/>
  <c r="N120" i="11"/>
  <c r="N121" i="11"/>
  <c r="N122" i="11"/>
  <c r="N123" i="11"/>
  <c r="N124" i="11"/>
  <c r="N125" i="11"/>
  <c r="N126" i="11"/>
  <c r="N127" i="11"/>
  <c r="N128" i="11"/>
  <c r="N129" i="11"/>
  <c r="N130" i="11"/>
  <c r="N131" i="11"/>
  <c r="N132" i="11"/>
  <c r="N133" i="11"/>
  <c r="N134" i="11"/>
  <c r="N135" i="11"/>
  <c r="N136" i="11"/>
  <c r="N137" i="11"/>
  <c r="N138" i="11"/>
  <c r="N139" i="11"/>
  <c r="N140" i="11"/>
  <c r="N141" i="11"/>
  <c r="N142" i="11"/>
  <c r="N143" i="11"/>
  <c r="N144" i="11"/>
  <c r="N145" i="11"/>
  <c r="N146" i="11"/>
  <c r="N147" i="11"/>
  <c r="N148" i="11"/>
  <c r="N149" i="11"/>
  <c r="N150" i="11"/>
  <c r="N151" i="11"/>
  <c r="N152" i="11"/>
  <c r="N153" i="11"/>
  <c r="N154" i="11"/>
  <c r="N155" i="11"/>
  <c r="N156" i="11"/>
  <c r="N157" i="11"/>
  <c r="N158" i="11"/>
  <c r="N159" i="11"/>
  <c r="N160" i="11"/>
  <c r="N161" i="11"/>
  <c r="N162" i="11"/>
  <c r="N163" i="11"/>
  <c r="N164" i="11"/>
  <c r="N165" i="11"/>
  <c r="N166" i="11"/>
  <c r="N167" i="11"/>
  <c r="N168" i="11"/>
  <c r="N169" i="11"/>
  <c r="N170" i="11"/>
  <c r="N171" i="11"/>
  <c r="N172" i="11"/>
  <c r="N173" i="11"/>
  <c r="N174" i="11"/>
  <c r="N175" i="11"/>
  <c r="N176" i="11"/>
  <c r="N177" i="11"/>
  <c r="N178" i="11"/>
  <c r="N179" i="11"/>
  <c r="N180" i="11"/>
  <c r="N181" i="11"/>
  <c r="N182" i="11"/>
  <c r="N183" i="11"/>
  <c r="N184" i="11"/>
  <c r="N185" i="11"/>
  <c r="N186" i="11"/>
  <c r="N187" i="11"/>
  <c r="N188" i="11"/>
  <c r="N189" i="11"/>
  <c r="N190" i="11"/>
  <c r="N191" i="11"/>
  <c r="N192" i="11"/>
  <c r="N193" i="11"/>
  <c r="N194" i="11"/>
  <c r="N195" i="11"/>
  <c r="N196" i="11"/>
  <c r="N197" i="11"/>
  <c r="N198" i="11"/>
  <c r="N199" i="11"/>
  <c r="N200" i="11"/>
  <c r="N201" i="11"/>
  <c r="N202" i="11"/>
  <c r="N203" i="11"/>
  <c r="N204" i="11"/>
  <c r="N205" i="11"/>
  <c r="N206" i="11"/>
  <c r="N207" i="11"/>
  <c r="N208" i="11"/>
  <c r="N209" i="11"/>
  <c r="N210" i="11"/>
  <c r="N211" i="11"/>
  <c r="N212" i="11"/>
  <c r="N213" i="11"/>
  <c r="N214" i="11"/>
  <c r="N215" i="11"/>
  <c r="N216" i="11"/>
  <c r="N217" i="11"/>
  <c r="N218" i="11"/>
  <c r="N219" i="11"/>
  <c r="N220" i="11"/>
  <c r="N221" i="11"/>
  <c r="N222" i="11"/>
  <c r="N223" i="11"/>
  <c r="N224" i="11"/>
  <c r="N225" i="11"/>
  <c r="N226" i="11"/>
  <c r="N227" i="11"/>
  <c r="N228" i="11"/>
  <c r="N229" i="11"/>
  <c r="N230" i="11"/>
  <c r="N231" i="11"/>
  <c r="N232" i="11"/>
  <c r="N233" i="11"/>
  <c r="N234" i="11"/>
  <c r="N235" i="11"/>
  <c r="N236" i="11"/>
  <c r="N237" i="11"/>
  <c r="N238" i="11"/>
  <c r="N239" i="11"/>
  <c r="N240" i="11"/>
  <c r="N241" i="11"/>
  <c r="N242" i="11"/>
  <c r="N243" i="11"/>
  <c r="N244" i="11"/>
  <c r="N245" i="11"/>
  <c r="N246" i="11"/>
  <c r="N247" i="11"/>
  <c r="N248" i="11"/>
  <c r="N249" i="11"/>
  <c r="N250" i="11"/>
  <c r="N251" i="11"/>
  <c r="N252" i="11"/>
  <c r="N253" i="11"/>
  <c r="N254" i="11"/>
  <c r="N255" i="11"/>
  <c r="N256" i="11"/>
  <c r="N257" i="11"/>
  <c r="N258" i="11"/>
  <c r="N259" i="11"/>
  <c r="N260" i="11"/>
  <c r="N261" i="11"/>
  <c r="N262" i="11"/>
  <c r="N263" i="11"/>
  <c r="N264" i="11"/>
  <c r="N265" i="11"/>
  <c r="N266" i="11"/>
  <c r="N267" i="11"/>
  <c r="N268" i="11"/>
  <c r="N269" i="11"/>
  <c r="N270" i="11"/>
  <c r="N271" i="11"/>
  <c r="N272" i="11"/>
  <c r="N273" i="11"/>
  <c r="N274" i="11"/>
  <c r="N275" i="11"/>
  <c r="N276" i="11"/>
  <c r="N277" i="11"/>
  <c r="N278" i="11"/>
  <c r="N279" i="11"/>
  <c r="N280" i="11"/>
  <c r="N281" i="11"/>
  <c r="N282" i="11"/>
  <c r="N283" i="11"/>
  <c r="N284" i="11"/>
  <c r="N285" i="11"/>
  <c r="N286" i="11"/>
  <c r="N287" i="11"/>
  <c r="N288" i="11"/>
  <c r="N289" i="11"/>
  <c r="N290" i="11"/>
  <c r="N291" i="11"/>
  <c r="N292" i="11"/>
  <c r="N293" i="11"/>
  <c r="N294" i="11"/>
  <c r="N295" i="11"/>
  <c r="N296" i="11"/>
  <c r="N297" i="11"/>
  <c r="N298" i="11"/>
  <c r="N299" i="11"/>
  <c r="N300" i="11"/>
  <c r="N301" i="11"/>
  <c r="N302" i="11"/>
  <c r="N303" i="11"/>
  <c r="N304" i="11"/>
  <c r="N305" i="11"/>
  <c r="N306" i="11"/>
  <c r="N307" i="11"/>
  <c r="N308" i="11"/>
  <c r="N309" i="11"/>
  <c r="N310" i="11"/>
  <c r="N311" i="11"/>
  <c r="N312" i="11"/>
  <c r="N313" i="11"/>
  <c r="N314" i="11"/>
  <c r="N315" i="11"/>
  <c r="N316" i="11"/>
  <c r="N317" i="11"/>
  <c r="N318" i="11"/>
  <c r="N319" i="11"/>
  <c r="N320" i="11"/>
  <c r="N321" i="11"/>
  <c r="N322" i="11"/>
  <c r="N323" i="11"/>
  <c r="N324" i="11"/>
  <c r="N325" i="11"/>
  <c r="N326" i="11"/>
  <c r="N327" i="11"/>
  <c r="N328" i="11"/>
  <c r="N329" i="11"/>
  <c r="N330" i="11"/>
  <c r="N331" i="11"/>
  <c r="N332" i="11"/>
  <c r="N333" i="11"/>
  <c r="N334" i="11"/>
  <c r="N335" i="11"/>
  <c r="N336" i="11"/>
  <c r="N337" i="11"/>
  <c r="N338" i="11"/>
  <c r="N339" i="11"/>
  <c r="N340" i="11"/>
  <c r="N341" i="11"/>
  <c r="N342" i="11"/>
  <c r="N343" i="11"/>
  <c r="N344" i="11"/>
  <c r="N345" i="11"/>
  <c r="N346" i="11"/>
  <c r="N347" i="11"/>
  <c r="N348" i="11"/>
  <c r="N349" i="11"/>
  <c r="N350" i="11"/>
  <c r="N351" i="11"/>
  <c r="N352" i="11"/>
  <c r="N353" i="11"/>
  <c r="N354" i="11"/>
  <c r="N355" i="11"/>
  <c r="N356" i="11"/>
  <c r="N357" i="11"/>
  <c r="N358" i="11"/>
  <c r="N359" i="11"/>
  <c r="N360" i="11"/>
  <c r="N361" i="11"/>
  <c r="N362" i="11"/>
  <c r="N363" i="11"/>
  <c r="N364" i="11"/>
  <c r="N365" i="11"/>
  <c r="N366" i="11"/>
  <c r="N367" i="11"/>
  <c r="N368" i="11"/>
  <c r="N369" i="11"/>
  <c r="N370" i="11"/>
  <c r="N371" i="11"/>
  <c r="N372" i="11"/>
  <c r="N373" i="11"/>
  <c r="N374" i="11"/>
  <c r="N375" i="11"/>
  <c r="N376" i="11"/>
  <c r="N377" i="11"/>
  <c r="N378" i="11"/>
  <c r="N379" i="11"/>
  <c r="N380" i="11"/>
  <c r="N381" i="11"/>
  <c r="N382" i="11"/>
  <c r="N383" i="11"/>
  <c r="N384" i="11"/>
  <c r="N385" i="11"/>
  <c r="N386" i="11"/>
  <c r="N387" i="11"/>
  <c r="N388" i="11"/>
  <c r="N389" i="11"/>
  <c r="N390" i="11"/>
  <c r="N391" i="11"/>
  <c r="N392" i="11"/>
  <c r="N393" i="11"/>
  <c r="N394" i="11"/>
  <c r="N395" i="11"/>
  <c r="N396" i="11"/>
  <c r="N398" i="11"/>
  <c r="M30" i="33"/>
  <c r="L30" i="33"/>
  <c r="I30" i="33"/>
  <c r="M29" i="33"/>
  <c r="L29" i="33"/>
  <c r="I29" i="33"/>
  <c r="M28" i="33"/>
  <c r="L28" i="33"/>
  <c r="I28" i="33"/>
  <c r="M27" i="33"/>
  <c r="L27" i="33"/>
  <c r="I27" i="33"/>
  <c r="M26" i="33"/>
  <c r="L26" i="33"/>
  <c r="I26" i="33"/>
  <c r="M25" i="33"/>
  <c r="L25" i="33"/>
  <c r="I25" i="33"/>
  <c r="M23" i="33"/>
  <c r="L23" i="33"/>
  <c r="I23" i="33"/>
  <c r="M21" i="33"/>
  <c r="L21" i="33"/>
  <c r="I21" i="33"/>
  <c r="M20" i="33"/>
  <c r="L20" i="33"/>
  <c r="I20" i="33"/>
  <c r="M18" i="33"/>
  <c r="L18" i="33"/>
  <c r="I18" i="33"/>
  <c r="M16" i="33"/>
  <c r="L16" i="33"/>
  <c r="I16" i="33"/>
  <c r="M15" i="33"/>
  <c r="L15" i="33"/>
  <c r="I15" i="33"/>
  <c r="M13" i="33"/>
  <c r="L13" i="33"/>
  <c r="I13" i="33"/>
  <c r="M12" i="33"/>
  <c r="L12" i="33"/>
  <c r="I12" i="33"/>
  <c r="M11" i="33"/>
  <c r="L11" i="33"/>
  <c r="I11" i="33"/>
  <c r="M10" i="33"/>
  <c r="L10" i="33"/>
  <c r="I10" i="33"/>
  <c r="M9" i="33"/>
  <c r="L9" i="33"/>
  <c r="I9" i="33"/>
  <c r="M7" i="33"/>
  <c r="L7" i="33"/>
  <c r="I7" i="33"/>
  <c r="M6" i="33"/>
  <c r="L6" i="33"/>
  <c r="I6" i="33"/>
  <c r="M5" i="33"/>
  <c r="L5" i="33"/>
  <c r="I5" i="33"/>
  <c r="M4" i="33"/>
  <c r="L4" i="33"/>
  <c r="I4" i="33"/>
  <c r="N4" i="14"/>
  <c r="N11" i="14"/>
  <c r="I22" i="8"/>
  <c r="L20" i="8"/>
  <c r="L21" i="8"/>
  <c r="L22" i="8"/>
  <c r="L23" i="8"/>
  <c r="L24" i="8"/>
  <c r="L25" i="8"/>
  <c r="L26" i="8"/>
  <c r="L27" i="8"/>
  <c r="L28" i="8"/>
  <c r="L29" i="8"/>
  <c r="L30" i="8"/>
  <c r="L32" i="8"/>
  <c r="L33" i="8"/>
  <c r="L34" i="8"/>
  <c r="T23" i="17"/>
  <c r="S23" i="17"/>
  <c r="T20" i="17"/>
  <c r="S20" i="17"/>
  <c r="T19" i="17"/>
  <c r="S19" i="17"/>
  <c r="T18" i="17"/>
  <c r="S18" i="17"/>
  <c r="T15" i="17"/>
  <c r="S15" i="17"/>
  <c r="T14" i="17"/>
  <c r="S14" i="17"/>
  <c r="T13" i="17"/>
  <c r="S13" i="17"/>
  <c r="T12" i="17"/>
  <c r="S12" i="17"/>
  <c r="T10" i="17"/>
  <c r="S10" i="17"/>
  <c r="T9" i="17"/>
  <c r="S9" i="17"/>
  <c r="T8" i="17"/>
  <c r="S8" i="17"/>
  <c r="T7" i="17"/>
  <c r="S7" i="17"/>
  <c r="T6" i="17"/>
  <c r="N6" i="14"/>
  <c r="N7" i="14"/>
  <c r="N8" i="14"/>
  <c r="N9" i="14"/>
  <c r="N10" i="14"/>
  <c r="N13" i="14"/>
  <c r="N14" i="14"/>
  <c r="N15" i="14"/>
  <c r="N16" i="14"/>
  <c r="N17" i="14"/>
  <c r="N18" i="14"/>
  <c r="N19" i="14"/>
  <c r="N20" i="14"/>
  <c r="N21" i="14"/>
  <c r="N22" i="14"/>
  <c r="N23" i="14"/>
  <c r="N24" i="14"/>
  <c r="N25" i="14"/>
  <c r="N26" i="14"/>
  <c r="N27" i="14"/>
  <c r="N28" i="14"/>
  <c r="N29" i="14"/>
  <c r="N30" i="14"/>
  <c r="N31" i="14"/>
  <c r="N32" i="14"/>
  <c r="N33" i="14"/>
  <c r="N34" i="14"/>
  <c r="N35" i="14"/>
  <c r="N36" i="14"/>
  <c r="N37" i="14"/>
  <c r="N38" i="14"/>
  <c r="N39" i="14"/>
  <c r="N40" i="14"/>
  <c r="N41" i="14"/>
  <c r="N42" i="14"/>
  <c r="N43" i="14"/>
  <c r="N44" i="14"/>
  <c r="N45" i="14"/>
  <c r="N46" i="14"/>
  <c r="N48" i="14"/>
  <c r="N49" i="14"/>
  <c r="N50" i="14"/>
  <c r="N51" i="14"/>
  <c r="N52" i="14"/>
  <c r="N63" i="14"/>
  <c r="N64" i="14"/>
  <c r="N65" i="14"/>
  <c r="N66" i="14"/>
  <c r="N67" i="14"/>
  <c r="N68" i="14"/>
  <c r="N69" i="14"/>
  <c r="N70" i="14"/>
  <c r="N72" i="14"/>
  <c r="N73" i="14"/>
  <c r="N74" i="14"/>
  <c r="N75" i="14"/>
  <c r="N76" i="14"/>
  <c r="N77" i="14"/>
  <c r="N79" i="14"/>
  <c r="N88" i="14"/>
  <c r="N89" i="14"/>
  <c r="N90" i="14"/>
  <c r="N91" i="14"/>
  <c r="N92" i="14"/>
  <c r="N93" i="14"/>
  <c r="N94" i="14"/>
  <c r="N95" i="14"/>
  <c r="N96" i="14"/>
  <c r="N97" i="14"/>
  <c r="N98" i="14"/>
  <c r="N99" i="14"/>
  <c r="N100" i="14"/>
  <c r="N101" i="14"/>
  <c r="N102" i="14"/>
  <c r="N103" i="14"/>
  <c r="N104" i="14"/>
  <c r="N105" i="14"/>
  <c r="N106" i="14"/>
  <c r="N107" i="14"/>
  <c r="N108" i="14"/>
  <c r="N109" i="14"/>
  <c r="N117" i="14"/>
  <c r="N118" i="14"/>
  <c r="N119" i="14"/>
  <c r="N120" i="14"/>
  <c r="N123" i="14"/>
  <c r="N124" i="14"/>
  <c r="N125" i="14"/>
  <c r="N126" i="14"/>
  <c r="N127" i="14"/>
  <c r="N131" i="14"/>
  <c r="N132" i="14"/>
  <c r="N135" i="14"/>
  <c r="N136" i="14"/>
  <c r="N138" i="14"/>
  <c r="N139" i="14"/>
  <c r="N140" i="14"/>
  <c r="N141" i="14"/>
  <c r="N142" i="14"/>
  <c r="N143" i="14"/>
  <c r="N151" i="14"/>
  <c r="N152" i="14"/>
  <c r="N154" i="14"/>
  <c r="N155" i="14"/>
  <c r="N156" i="14"/>
  <c r="N157" i="14"/>
  <c r="N158" i="14"/>
  <c r="N159" i="14"/>
  <c r="N160" i="14"/>
  <c r="N161" i="14"/>
  <c r="N162" i="14"/>
  <c r="N163" i="14"/>
  <c r="N164" i="14"/>
  <c r="N165" i="14"/>
  <c r="N166" i="14"/>
  <c r="N167" i="14"/>
  <c r="N168" i="14"/>
  <c r="N153" i="14"/>
  <c r="N150" i="14"/>
  <c r="N149" i="14"/>
  <c r="N148" i="14"/>
  <c r="N147" i="14"/>
  <c r="N146" i="14"/>
  <c r="N145" i="14"/>
  <c r="N144" i="14"/>
  <c r="N137" i="14"/>
  <c r="N134" i="14"/>
  <c r="N133" i="14"/>
  <c r="N130" i="14"/>
  <c r="N129" i="14"/>
  <c r="N128" i="14"/>
  <c r="N122" i="14"/>
  <c r="N121" i="14"/>
  <c r="N116" i="14"/>
  <c r="N115" i="14"/>
  <c r="N114" i="14"/>
  <c r="N113" i="14"/>
  <c r="N112" i="14"/>
  <c r="N111" i="14"/>
  <c r="N110" i="14"/>
  <c r="N87" i="14"/>
  <c r="N86" i="14"/>
  <c r="N85" i="14"/>
  <c r="N84" i="14"/>
  <c r="N83" i="14"/>
  <c r="N82" i="14"/>
  <c r="N81" i="14"/>
  <c r="N80" i="14"/>
  <c r="N78" i="14"/>
  <c r="N71" i="14"/>
  <c r="N62" i="14"/>
  <c r="N61" i="14"/>
  <c r="N47" i="14"/>
  <c r="N12" i="14"/>
  <c r="N5" i="14"/>
  <c r="L5" i="8"/>
  <c r="L6" i="8"/>
  <c r="L7" i="8"/>
  <c r="L8" i="8"/>
  <c r="L9" i="8"/>
  <c r="L10" i="8"/>
  <c r="L11" i="8"/>
  <c r="L12" i="8"/>
  <c r="L13" i="8"/>
  <c r="L14" i="8"/>
  <c r="L15" i="8"/>
  <c r="L16" i="8"/>
  <c r="L17" i="8"/>
  <c r="L18" i="8"/>
  <c r="L19" i="8"/>
  <c r="L4" i="8"/>
</calcChain>
</file>

<file path=xl/sharedStrings.xml><?xml version="1.0" encoding="utf-8"?>
<sst xmlns="http://schemas.openxmlformats.org/spreadsheetml/2006/main" count="20049" uniqueCount="2127">
  <si>
    <t xml:space="preserve">  NP years</t>
  </si>
  <si>
    <t>MS</t>
  </si>
  <si>
    <t>RFMO</t>
  </si>
  <si>
    <t>Attendance</t>
  </si>
  <si>
    <t>SWE</t>
  </si>
  <si>
    <t>X</t>
  </si>
  <si>
    <t>Yes/No</t>
  </si>
  <si>
    <t>WGNSSK</t>
  </si>
  <si>
    <t>ICES</t>
  </si>
  <si>
    <t>Table III.A.1 – General description of the fishing sector</t>
  </si>
  <si>
    <t>Region</t>
  </si>
  <si>
    <t>Sub-area</t>
  </si>
  <si>
    <t>Target assemblages or species assemblages</t>
  </si>
  <si>
    <t>Demersal (a)</t>
  </si>
  <si>
    <t>Pelagic
(a)</t>
  </si>
  <si>
    <t>Industrial 
(b)</t>
  </si>
  <si>
    <t>Deep-water 
(a)</t>
  </si>
  <si>
    <t>Tuna and 
tuna-like</t>
  </si>
  <si>
    <t>Other highly
migratory</t>
  </si>
  <si>
    <t>Baltic Sea</t>
  </si>
  <si>
    <t>ICES areas III b-d</t>
  </si>
  <si>
    <t>North Sea and Eastern Arctic</t>
  </si>
  <si>
    <t>ICES Sub-areas I, II, IIIa, IV and VIId</t>
  </si>
  <si>
    <t>North Atlantic</t>
  </si>
  <si>
    <t>ICES Sub-areas V, XIV (excl. VIId), and NAFO area</t>
  </si>
  <si>
    <t>Mediterranean Sea and Black Sea</t>
  </si>
  <si>
    <t>All geographical sub-areas</t>
  </si>
  <si>
    <t>Other regions where fisheries are operated by EU vessels and managed by RFMOs</t>
  </si>
  <si>
    <t>Central East Atlantic</t>
  </si>
  <si>
    <t>Antarctic</t>
  </si>
  <si>
    <t>Central West Atlantic</t>
  </si>
  <si>
    <t>Indian Ocean</t>
  </si>
  <si>
    <t>Pacific Ocean</t>
  </si>
  <si>
    <t xml:space="preserve">  (a) Including fish, crustaceans and molluscs</t>
  </si>
  <si>
    <t xml:space="preserve">  (b) Fisheries targeting species for the production of fish meal, fish oil, etc. </t>
  </si>
  <si>
    <t>Table III.B.1 - Population segments for collection of economic data</t>
  </si>
  <si>
    <t>Supra region</t>
  </si>
  <si>
    <t>Achieved Sample  no.</t>
  </si>
  <si>
    <t>Achieved Sample rate</t>
  </si>
  <si>
    <t>Achieved Sample no. / Planned sampled no.</t>
  </si>
  <si>
    <t>ESP</t>
  </si>
  <si>
    <t>Baltic Sea, North Sea and Eastern Arctic, and North Atlantic</t>
  </si>
  <si>
    <t>A</t>
  </si>
  <si>
    <t>B</t>
  </si>
  <si>
    <t>C</t>
  </si>
  <si>
    <t>(b) planned sample can be modified based on updated information on the total population (fleet register)</t>
  </si>
  <si>
    <t>Table III.B.2 - Economic Clustering of fleet segments</t>
  </si>
  <si>
    <t>Name of the clustered fleet segments</t>
  </si>
  <si>
    <t>Fleet segments which have been clustered</t>
  </si>
  <si>
    <t>FRA</t>
  </si>
  <si>
    <t>Table III.B.3 - Economic Data collection strategy</t>
  </si>
  <si>
    <t>NP years</t>
  </si>
  <si>
    <t>Variable group</t>
  </si>
  <si>
    <t>Variables</t>
  </si>
  <si>
    <t>Data sources</t>
  </si>
  <si>
    <t>Income</t>
  </si>
  <si>
    <t>all segments</t>
  </si>
  <si>
    <t>Other income</t>
  </si>
  <si>
    <t>questionnaires</t>
  </si>
  <si>
    <t>Table III.C.1 - List of identified metiers</t>
  </si>
  <si>
    <t>Fishing ground</t>
  </si>
  <si>
    <t>Metier LVL6</t>
  </si>
  <si>
    <t>Effort Days</t>
  </si>
  <si>
    <t>Total Landings (tonnes)</t>
  </si>
  <si>
    <t>Total Value (euros)</t>
  </si>
  <si>
    <t>IV, VIId</t>
  </si>
  <si>
    <t>(1) selected for merging with another metier (should have an entry in III_C_2) or for other reasons such as targeting sensitive species (should have an entry in III_C_3)</t>
  </si>
  <si>
    <t>Metiers not selected for sampling (through ranking, mergers, discards or other reasons) should be shaded in grey</t>
  </si>
  <si>
    <t>Sampling year</t>
  </si>
  <si>
    <t>Baltic</t>
  </si>
  <si>
    <t>Yes</t>
  </si>
  <si>
    <t>MS participating in sampling</t>
  </si>
  <si>
    <t>Sampling Year</t>
  </si>
  <si>
    <t>Sampling frame codes</t>
  </si>
  <si>
    <t>Sampling strategy</t>
  </si>
  <si>
    <t>Sampling scheme</t>
  </si>
  <si>
    <t>IIIa, IV, VIId</t>
  </si>
  <si>
    <t>OTB_DEF_100-119_0_0</t>
  </si>
  <si>
    <t>Time stratification</t>
  </si>
  <si>
    <t>Q</t>
  </si>
  <si>
    <t>MS partcipating in sampling</t>
  </si>
  <si>
    <t>Species</t>
  </si>
  <si>
    <t>Species Group</t>
  </si>
  <si>
    <t>From the unsorted
catches</t>
  </si>
  <si>
    <t>From the retained
catches and/or landings</t>
  </si>
  <si>
    <t>From the discards</t>
  </si>
  <si>
    <t>Solea solea</t>
  </si>
  <si>
    <t>Parapenaeus longirostris</t>
  </si>
  <si>
    <t>No</t>
  </si>
  <si>
    <t>Pleuronectes platessa</t>
  </si>
  <si>
    <t>Metier level 6</t>
  </si>
  <si>
    <t>Achieved length sampling</t>
  </si>
  <si>
    <t>Table III.E.1 – List of required stocks (Appendix VII)</t>
  </si>
  <si>
    <t>Area / Stock</t>
  </si>
  <si>
    <t>Average
landings
---
tons</t>
  </si>
  <si>
    <t>Share in
EU landings
---
%</t>
  </si>
  <si>
    <t>Selected for sampling</t>
  </si>
  <si>
    <t>Gadus morhua</t>
  </si>
  <si>
    <t>VIIa</t>
  </si>
  <si>
    <t>VIIe</t>
  </si>
  <si>
    <t>Nephrops norvegicus</t>
  </si>
  <si>
    <t>ITA</t>
  </si>
  <si>
    <t>Boops boops</t>
  </si>
  <si>
    <t>GFCM</t>
  </si>
  <si>
    <t>Merluccius merluccius</t>
  </si>
  <si>
    <t>Table III.E.2 - Long-term planning of sampling for stock-based variables</t>
  </si>
  <si>
    <t>NP Years</t>
  </si>
  <si>
    <t>Sexual maturity</t>
  </si>
  <si>
    <t>IV</t>
  </si>
  <si>
    <t>Table III.E.3 - Sampling intensity for stock-based variables</t>
  </si>
  <si>
    <t>Variable (*)</t>
  </si>
  <si>
    <t>Required precision target (CV)</t>
  </si>
  <si>
    <t>Solea vulgaris</t>
  </si>
  <si>
    <t>Weight @age</t>
  </si>
  <si>
    <t>Sex-ratio @age</t>
  </si>
  <si>
    <t>Maturity @age</t>
  </si>
  <si>
    <t>IIIa, IV, VI, VII, VIIIab</t>
  </si>
  <si>
    <t>Weight @length</t>
  </si>
  <si>
    <t>Maturity @length</t>
  </si>
  <si>
    <t>Sex-ratio @length</t>
  </si>
  <si>
    <t>Fecundity @length</t>
  </si>
  <si>
    <t>Fecundity @age</t>
  </si>
  <si>
    <t>Abundance of smolt</t>
  </si>
  <si>
    <t>Abundance of parr</t>
  </si>
  <si>
    <t>Number of ascending individuals</t>
  </si>
  <si>
    <t>Table III.F.1 – Transversal Variables Data collection strategy</t>
  </si>
  <si>
    <t>Capacity</t>
  </si>
  <si>
    <t>Number of vessels</t>
  </si>
  <si>
    <t>Effort</t>
  </si>
  <si>
    <t>Days at sea</t>
  </si>
  <si>
    <t>Hours fished</t>
  </si>
  <si>
    <t>Fishing days</t>
  </si>
  <si>
    <t>kW* fishing days</t>
  </si>
  <si>
    <t>Landings</t>
  </si>
  <si>
    <t>Value of landings total and per species</t>
  </si>
  <si>
    <t>Live weight of landings total and per species</t>
  </si>
  <si>
    <t>Table III.F.2 - Conversion factors</t>
  </si>
  <si>
    <t>Presentation</t>
  </si>
  <si>
    <t>Conversion factor</t>
  </si>
  <si>
    <t>FIN</t>
  </si>
  <si>
    <t>Table III.G.1-  List of surveys</t>
  </si>
  <si>
    <t>Name of survey</t>
  </si>
  <si>
    <t>Aim of survey</t>
  </si>
  <si>
    <t>Area(s)
covered</t>
  </si>
  <si>
    <t>Period (Month)</t>
  </si>
  <si>
    <t>Max. days eligible</t>
  </si>
  <si>
    <t>Type of Sampling activities</t>
  </si>
  <si>
    <t>Ecosystem indicators collected</t>
  </si>
  <si>
    <t>Map</t>
  </si>
  <si>
    <t>Relevant international planning group</t>
  </si>
  <si>
    <t>Upload in international database</t>
  </si>
  <si>
    <t>Achieved Days at sea</t>
  </si>
  <si>
    <t>Achieved Target</t>
  </si>
  <si>
    <t>% achievement no days ----- A/P %</t>
  </si>
  <si>
    <t>% achievement target ----- A/P %</t>
  </si>
  <si>
    <t>NA</t>
  </si>
  <si>
    <t>Table IV.A.1 - General overview of aquaculture activities</t>
  </si>
  <si>
    <t xml:space="preserve">Fish farming techniques </t>
  </si>
  <si>
    <t>Shellfish farming techniques</t>
  </si>
  <si>
    <t>Land based farms</t>
  </si>
  <si>
    <t>Cages</t>
  </si>
  <si>
    <t>Hatcheries and Nurseries</t>
  </si>
  <si>
    <t>On growing</t>
  </si>
  <si>
    <t>Combined</t>
  </si>
  <si>
    <t>Rafts</t>
  </si>
  <si>
    <t>Long line</t>
  </si>
  <si>
    <t>Bottom</t>
  </si>
  <si>
    <t>Other</t>
  </si>
  <si>
    <t>Salmon (a)</t>
  </si>
  <si>
    <t>Yes (NS)</t>
  </si>
  <si>
    <t>Eel (b)</t>
  </si>
  <si>
    <t>Sea bass and Sea Bream (c)</t>
  </si>
  <si>
    <t>Other marine fish (d)</t>
  </si>
  <si>
    <t xml:space="preserve">  Tuna (e)</t>
  </si>
  <si>
    <t xml:space="preserve">       Haddock (f)</t>
  </si>
  <si>
    <t xml:space="preserve">    Turbot (g)</t>
  </si>
  <si>
    <t xml:space="preserve"> Cod (h)</t>
  </si>
  <si>
    <t>Mussel (i)</t>
  </si>
  <si>
    <t>Oyster (j)</t>
  </si>
  <si>
    <t>Clam (k)</t>
  </si>
  <si>
    <t>Other shellfish (l)</t>
  </si>
  <si>
    <t>Fresh water fish (m)</t>
  </si>
  <si>
    <t xml:space="preserve"> Trout (n)</t>
  </si>
  <si>
    <t>Carp (o)</t>
  </si>
  <si>
    <t>(a) Salmo salar</t>
  </si>
  <si>
    <t>(d) This row contains all other not listed marine species</t>
  </si>
  <si>
    <t>(l) This row contains all other not listed shellfish species</t>
  </si>
  <si>
    <t>(m) This row contains all other not listed fresh water species</t>
  </si>
  <si>
    <t>(o) Latin name</t>
  </si>
  <si>
    <t>Table IV.A.2 - Population segments for collection of aquaculture data</t>
  </si>
  <si>
    <t>Segment</t>
  </si>
  <si>
    <t xml:space="preserve">Frame population no. F </t>
  </si>
  <si>
    <t>Achieved no.sample</t>
  </si>
  <si>
    <t>Achieved Sample rate / Planned sampled rate</t>
  </si>
  <si>
    <t>Table IV.A.3 – Sampling strategy  - Aquaculture sector</t>
  </si>
  <si>
    <t>Variables (as listed in Appendix X)</t>
  </si>
  <si>
    <t>Turnover</t>
  </si>
  <si>
    <t>Energy costs</t>
  </si>
  <si>
    <t>Table IV.B.1 - Processing industry: Population segments for collection of economic data</t>
  </si>
  <si>
    <t>Total 
population no.
-----
N</t>
  </si>
  <si>
    <t>Planned
sample no. (a)
-----
P</t>
  </si>
  <si>
    <t>Achieved no. sample</t>
  </si>
  <si>
    <t>Companies &lt;= 10</t>
  </si>
  <si>
    <t>Companies 11-49</t>
  </si>
  <si>
    <t>(c) A - Census; B - Probability Sample Survey; C - Non-Probability Sample Survey</t>
  </si>
  <si>
    <t>Table IV.B.2 – Sampling strategy - Processing industry</t>
  </si>
  <si>
    <t>Variables (as listed in Appendix XII)</t>
  </si>
  <si>
    <t>Other operational costs</t>
  </si>
  <si>
    <t xml:space="preserve">Table V.1 - Indicators to measure the effects of fisheries on the marine ecosystem </t>
  </si>
  <si>
    <t>Code specification</t>
  </si>
  <si>
    <t xml:space="preserve"> Indicator</t>
  </si>
  <si>
    <t>Data required</t>
  </si>
  <si>
    <t>Data collection</t>
  </si>
  <si>
    <t>Effective time lag for availability</t>
  </si>
  <si>
    <t>Time interval for position reports</t>
  </si>
  <si>
    <t xml:space="preserve">Distribution of fishing activities </t>
  </si>
  <si>
    <t xml:space="preserve">Aggregation of fishing activities </t>
  </si>
  <si>
    <t>Discarding rates of commercially exploited species</t>
  </si>
  <si>
    <t>Fuel efficiency of fish capture</t>
  </si>
  <si>
    <t>Types of data transmitted</t>
  </si>
  <si>
    <t>Expert group
or
Project</t>
  </si>
  <si>
    <t>Species
or
Fleet segment</t>
  </si>
  <si>
    <t>Species specific effort</t>
  </si>
  <si>
    <t>Quantities landed</t>
  </si>
  <si>
    <t>Quantities discarded</t>
  </si>
  <si>
    <t>CPUE data</t>
  </si>
  <si>
    <t>Survey data</t>
  </si>
  <si>
    <t>Length comp landings</t>
  </si>
  <si>
    <t>Age comp landings</t>
  </si>
  <si>
    <t>Length comp discards</t>
  </si>
  <si>
    <t>Age comp discards</t>
  </si>
  <si>
    <t>Growth</t>
  </si>
  <si>
    <t>Sex ratios</t>
  </si>
  <si>
    <t>Economic data fleets</t>
  </si>
  <si>
    <t>Fish processing industry</t>
  </si>
  <si>
    <t>VII, VIII</t>
  </si>
  <si>
    <t>Achieved no of fish measured at a national level by metier 
(= J + K + L)</t>
  </si>
  <si>
    <t>VI.1 – Achieved Data transmission</t>
  </si>
  <si>
    <t>Target 
population no. (b)
-----
N</t>
  </si>
  <si>
    <t xml:space="preserve">Frame population no. 
----
F </t>
  </si>
  <si>
    <t>Reference year</t>
  </si>
  <si>
    <t>NAFO</t>
  </si>
  <si>
    <t>Type of data collection scheme  (a)</t>
  </si>
  <si>
    <t>Response rate</t>
  </si>
  <si>
    <t>Active gears - Beam trawlers</t>
  </si>
  <si>
    <t>18-&lt; 24 m</t>
  </si>
  <si>
    <t>40 m or larger</t>
  </si>
  <si>
    <t>Passive gears - Drift and/or fixed netters</t>
  </si>
  <si>
    <t>12-&lt; 18 m</t>
  </si>
  <si>
    <t>INFO dropdown list</t>
  </si>
  <si>
    <t>Table III.B.3</t>
  </si>
  <si>
    <t>Variable group (a)</t>
  </si>
  <si>
    <t>Type of data collection scheme (c)</t>
  </si>
  <si>
    <t>Achieved sample rate</t>
  </si>
  <si>
    <t>Fleet segments vessels</t>
  </si>
  <si>
    <t>Fleet segments vessels lenght classes</t>
  </si>
  <si>
    <t>Beam trawlers</t>
  </si>
  <si>
    <t>0-&lt; 10 m</t>
  </si>
  <si>
    <t>Demersal trawlers and/or demersal seiners</t>
  </si>
  <si>
    <t>0-&lt; 6 m</t>
  </si>
  <si>
    <t>Pelagic trawlers</t>
  </si>
  <si>
    <t>10-&lt; 12 m</t>
  </si>
  <si>
    <t>Purse seiners</t>
  </si>
  <si>
    <t>6-&lt; 12 m</t>
  </si>
  <si>
    <t>Dredgers</t>
  </si>
  <si>
    <t>Vessel using other active gears</t>
  </si>
  <si>
    <t>Vessels using Polyvalent ‘active’ gears only</t>
  </si>
  <si>
    <t>24-&lt; 40 m</t>
  </si>
  <si>
    <t>Vessels using hooks</t>
  </si>
  <si>
    <t>Drift and/or fixed netters</t>
  </si>
  <si>
    <t>Vessels using Pots and/or traps</t>
  </si>
  <si>
    <t>Vessels using other Passive gears</t>
  </si>
  <si>
    <t>Vessels using Polyvalent ‘passive’ gears only</t>
  </si>
  <si>
    <t>Vessels using active and passive gears</t>
  </si>
  <si>
    <t>Fleet segments (a)</t>
  </si>
  <si>
    <t>Type of data collection scheme (b)</t>
  </si>
  <si>
    <t>Achieved sample rate (c )</t>
  </si>
  <si>
    <t>Response rate (c )</t>
  </si>
  <si>
    <t>(b) A - Census; B - Probability Sample Survey; C - Non-Probability Sample Survey</t>
  </si>
  <si>
    <t>Segments (b)</t>
  </si>
  <si>
    <t>(a) A - Census; B - Probability Sample Survey; C - Non-Probability Sample Survey</t>
  </si>
  <si>
    <t>(c ) DCF data quality requirements have not to be addressed for data which is mandatory to be collected under a different EU legislation. This applies in particular to all capacity data, which are regulated under Commission Regulation No 26/2004, and to the data that are derived from logbooks and sales notes, which are regulated under Council Regulation (EC) No 1224/2009.</t>
  </si>
  <si>
    <t>Frame population no. 
----
F</t>
  </si>
  <si>
    <t>National name of the survey (d)</t>
  </si>
  <si>
    <t xml:space="preserve">Achieved sample rate </t>
  </si>
  <si>
    <t xml:space="preserve">Response rate </t>
  </si>
  <si>
    <t>(b)  segments can be reported as "all segments" in the case the sampling strategy is the same for all segments, otherwise MS should specify the segments for which a specific sampling strategy has been used</t>
  </si>
  <si>
    <t>(d) name of the survey as reported in the NP if applicable. Not mandatory</t>
  </si>
  <si>
    <t xml:space="preserve">  AR year</t>
  </si>
  <si>
    <t>AR year</t>
  </si>
  <si>
    <t>AR Year</t>
  </si>
  <si>
    <t>National name of the survey (c)</t>
  </si>
  <si>
    <t>Planned
sample no. (b)
-----
P</t>
  </si>
  <si>
    <t xml:space="preserve"> Planned 
sample rate (b)
-----
(P/F)*100 (%)</t>
  </si>
  <si>
    <t>(a) put an asterisk in the case the segment has been clustered with other segment(s)</t>
  </si>
  <si>
    <t xml:space="preserve">(a) planned sample can be modified based on updated information on the total population </t>
  </si>
  <si>
    <t>Total 
population no. (a)
----
N</t>
  </si>
  <si>
    <t xml:space="preserve"> Planned 
sample rate
-----
P/F*100 (%)</t>
  </si>
  <si>
    <t>Type of data collection scheme  (b)</t>
  </si>
  <si>
    <t>(c) name of the survey as reported in the NP if applicable. Not mandatory</t>
  </si>
  <si>
    <t>Planned
sample no. 
-----
P</t>
  </si>
  <si>
    <t xml:space="preserve"> Planned 
sample rate 
-----
P/F*100 (%)</t>
  </si>
  <si>
    <t>Segment (a)</t>
  </si>
  <si>
    <t>(a) in case of no stratification, put all the population</t>
  </si>
  <si>
    <t>RCM North Atlantic</t>
  </si>
  <si>
    <t>Table III.C.6 - Achieved length sampling of catches, landings and discards by metier and species</t>
  </si>
  <si>
    <t>Conservation status of fish species</t>
  </si>
  <si>
    <t>Proportion of large fish</t>
  </si>
  <si>
    <t>Mean maximum length of fishes</t>
  </si>
  <si>
    <t>Size at maturation of exploited fish species</t>
  </si>
  <si>
    <t>Species, length and abundance from surveys</t>
  </si>
  <si>
    <t>Individual measurements of age, length, sex and maturity from surveys</t>
  </si>
  <si>
    <t>LLS_DEF_0_0_0</t>
  </si>
  <si>
    <t>ICCAT</t>
  </si>
  <si>
    <r>
      <t xml:space="preserve">Table II.B.1 - </t>
    </r>
    <r>
      <rPr>
        <b/>
        <sz val="12"/>
        <rFont val="Antique Olive"/>
        <family val="2"/>
      </rPr>
      <t>International co-ordination</t>
    </r>
  </si>
  <si>
    <t>(a) capital value (apart from the value of quota and other fishing rights), capital costs and transversal variables should not be reported in this table.  Transversal variables have to be reported only in table III.F.1.</t>
  </si>
  <si>
    <t>Achieved Sampled rate
-----
A/F</t>
  </si>
  <si>
    <t>Table III.D.1 – Recreational Fisheries</t>
  </si>
  <si>
    <t>Applicable</t>
  </si>
  <si>
    <t>Type of Survey</t>
  </si>
  <si>
    <t>Cod</t>
  </si>
  <si>
    <t>Eels</t>
  </si>
  <si>
    <t>Sharks</t>
  </si>
  <si>
    <t>Questionnaires</t>
  </si>
  <si>
    <t>Note: Please ensure data for active and inactive vessels are presented seperately.</t>
  </si>
  <si>
    <t>RFMO/RFO</t>
  </si>
  <si>
    <t>Sampling frame code</t>
  </si>
  <si>
    <t>Sampling frame (fishing activities)</t>
  </si>
  <si>
    <t>Sampling frame (geographical location)</t>
  </si>
  <si>
    <t>Sampling frame (seasonality)</t>
  </si>
  <si>
    <t>Type of data collection scheme</t>
  </si>
  <si>
    <t>Planned no. trips to be sampled at sea by MS</t>
  </si>
  <si>
    <t>Table III.C.3 - Sampled trips by metier</t>
  </si>
  <si>
    <t>Table III.C.4 - sampling strategy</t>
  </si>
  <si>
    <t>year</t>
  </si>
  <si>
    <t xml:space="preserve">Achieved No of individuals at a national level </t>
  </si>
  <si>
    <t>Days at sea planned according to NP</t>
  </si>
  <si>
    <t>Acronym</t>
  </si>
  <si>
    <t>Name of the meeting</t>
  </si>
  <si>
    <t>Identified Effort</t>
  </si>
  <si>
    <t>Identified Landings</t>
  </si>
  <si>
    <t>Identified Value</t>
  </si>
  <si>
    <t>Identified Other (1)</t>
  </si>
  <si>
    <t>Identified Discards</t>
  </si>
  <si>
    <t>RFMO/RFO/IO</t>
  </si>
  <si>
    <t>Is metier merged with other metiers for sampling?</t>
  </si>
  <si>
    <t>Total No. of fishing trips during the Sampling year</t>
  </si>
  <si>
    <t>Comments</t>
  </si>
  <si>
    <t>Multi-lateral agreement</t>
  </si>
  <si>
    <t>Source</t>
  </si>
  <si>
    <t>Follow-up action</t>
  </si>
  <si>
    <t>Topic</t>
  </si>
  <si>
    <t>Table II.B.2 - Follow-up of recommendations</t>
  </si>
  <si>
    <t>III.C</t>
  </si>
  <si>
    <t>all</t>
  </si>
  <si>
    <t>Recommendation/Agreement</t>
  </si>
  <si>
    <t>Section</t>
  </si>
  <si>
    <t>Recommendation number</t>
  </si>
  <si>
    <t>Reference period</t>
  </si>
  <si>
    <t>Length class</t>
  </si>
  <si>
    <t>Fishing technique (b)</t>
  </si>
  <si>
    <t>Length class (b)</t>
  </si>
  <si>
    <t>No. of attendees by MS</t>
  </si>
  <si>
    <t>Planned target according to NP</t>
  </si>
  <si>
    <t>LVA</t>
  </si>
  <si>
    <t>DNK</t>
  </si>
  <si>
    <t>GBR</t>
  </si>
  <si>
    <t>NLD</t>
  </si>
  <si>
    <t>LTU</t>
  </si>
  <si>
    <t>DEU</t>
  </si>
  <si>
    <t>   Country or area name</t>
  </si>
  <si>
    <t>ISO ALPHA-3 code</t>
  </si>
  <si>
    <t>Source: http://unstats.un.org/unsd/methods/m49/m49alphaf.htm</t>
  </si>
  <si>
    <t>Austria</t>
  </si>
  <si>
    <t>AUT</t>
  </si>
  <si>
    <t>Belgium</t>
  </si>
  <si>
    <t>BEL</t>
  </si>
  <si>
    <t>Bulgaria</t>
  </si>
  <si>
    <t>BGR</t>
  </si>
  <si>
    <t>Croatia</t>
  </si>
  <si>
    <t>HRV</t>
  </si>
  <si>
    <t>Cyprus</t>
  </si>
  <si>
    <t>CYP</t>
  </si>
  <si>
    <t>Czech Republic</t>
  </si>
  <si>
    <t>CZE</t>
  </si>
  <si>
    <t>Denmark</t>
  </si>
  <si>
    <t>Estonia</t>
  </si>
  <si>
    <t>EST</t>
  </si>
  <si>
    <t>Finland</t>
  </si>
  <si>
    <t>France</t>
  </si>
  <si>
    <t>Germany</t>
  </si>
  <si>
    <t>Greece</t>
  </si>
  <si>
    <t>GRC</t>
  </si>
  <si>
    <t>Hungary</t>
  </si>
  <si>
    <t>HUN</t>
  </si>
  <si>
    <t>Ireland</t>
  </si>
  <si>
    <t>IRL</t>
  </si>
  <si>
    <t>Italy</t>
  </si>
  <si>
    <t>Latvia</t>
  </si>
  <si>
    <t>Lithuania</t>
  </si>
  <si>
    <t>Luxembourg</t>
  </si>
  <si>
    <t>LUX</t>
  </si>
  <si>
    <t>Malta</t>
  </si>
  <si>
    <t>MLT</t>
  </si>
  <si>
    <t>Netherlands</t>
  </si>
  <si>
    <t>Poland</t>
  </si>
  <si>
    <t>POL</t>
  </si>
  <si>
    <t>Portugal</t>
  </si>
  <si>
    <t>PRT</t>
  </si>
  <si>
    <t>Romania</t>
  </si>
  <si>
    <t>ROU</t>
  </si>
  <si>
    <t>Slovakia</t>
  </si>
  <si>
    <t>SVK</t>
  </si>
  <si>
    <t>Slovenia</t>
  </si>
  <si>
    <t>SVN</t>
  </si>
  <si>
    <t>Spain</t>
  </si>
  <si>
    <t>Sweden</t>
  </si>
  <si>
    <t>United Kingdom of Great Britain and Northern Ireland</t>
  </si>
  <si>
    <t>Year of the Survey</t>
  </si>
  <si>
    <t>Name of metier to sample (Table III_C_3 column G)</t>
  </si>
  <si>
    <t>Note:</t>
  </si>
  <si>
    <t xml:space="preserve">(a) MS should specify the segments for which a specific sampling strategy has been used. </t>
  </si>
  <si>
    <t>Table I.A.1 - Derogations</t>
  </si>
  <si>
    <t>Short title of derogation</t>
  </si>
  <si>
    <t>NP proposal section</t>
  </si>
  <si>
    <t>Type of data - Variables</t>
  </si>
  <si>
    <t>Derogation approved or rejected</t>
  </si>
  <si>
    <t>Year of approval or rejection</t>
  </si>
  <si>
    <t>Reason / Justification for derogation</t>
  </si>
  <si>
    <t>MSs</t>
  </si>
  <si>
    <t>content</t>
  </si>
  <si>
    <t>coordination</t>
  </si>
  <si>
    <t>description of sampling / sampling protocol / sampling intensity</t>
  </si>
  <si>
    <t>data transmission</t>
  </si>
  <si>
    <t>costs</t>
  </si>
  <si>
    <t>access to vessels</t>
  </si>
  <si>
    <t>validity</t>
  </si>
  <si>
    <t>DE - DK</t>
  </si>
  <si>
    <t>a) DE vessels landing for first sale in DK to be covered under DE NP.
b) DK vessels landing for first sale in DE to be covered under DK NP.</t>
  </si>
  <si>
    <t>na</t>
  </si>
  <si>
    <t>Length and age of discards and landings, in accordance with the respective NP.
Levels and coverage of sampling to be as agreed at the annual RCMs Baltic and NS&amp;EA.</t>
  </si>
  <si>
    <t>DE/DK responsible for submitting data from each own vessels to the respective end-users and to each other.</t>
  </si>
  <si>
    <t>a) Eventual additional sampling costs will be included within DE NP 2011-2013.
b) Eventual additional sampling costs will be included within DK NP 2011-2013.</t>
  </si>
  <si>
    <t>NL to coordinate the execution of this multi-lateral agreement. NL will contract independent contractor 'Corten Marine Research' (CMR) as agent between NL and IMROP, the Mauritanian Fisheries Research Institute. CMR will hire Mauritanian observers from IMROP to carry out the actual sampling. CMR and IMROP will have an agreement in which the mutual obligations will be formalized; among others that only the additional costs for this specific task will be priced.</t>
  </si>
  <si>
    <t>Biological sampling carried on board fishing vessels in CECAF area by Mauritanian observers. Observers introduced by CMR and follow the sampling protocol as described in "Biological Data Collection of pelagic fisheries in CECAF waters in complience with the DCF", version 31-05-2011.</t>
  </si>
  <si>
    <t>CMR is responsible for data collection, quality control and delivery to the CECAF pelagic working group of all data collected under this agreement. CMR also reports all data to CVO and CVO will ditribute the data to the partners.</t>
  </si>
  <si>
    <t>Each Partner ensures access to its fleet for Mauritanian observers under this agreement. Denied access to vessels does not exempt a Partner from legal or financial obligations.</t>
  </si>
  <si>
    <t>Sampling data on small pelagics</t>
  </si>
  <si>
    <t>approved</t>
  </si>
  <si>
    <t>Member States should update the grey cells only (the white cells should contain identical information to that in the National Programmes)</t>
  </si>
  <si>
    <t xml:space="preserve"> References to "Regional" planning &amp; achievements were removed (incl. A column on achieved regional sampling).</t>
  </si>
  <si>
    <t>Columns M &amp; L were exchanged so "Planned" column comes before "Achieved". Formula in column N was therefroe adapted.</t>
  </si>
  <si>
    <t>Table I.A.2 - Bi- and multilateral agreements</t>
  </si>
  <si>
    <t>2014-2016</t>
  </si>
  <si>
    <t>1/Data collection: National and EU coordination</t>
  </si>
  <si>
    <t>National co-ordination</t>
  </si>
  <si>
    <t>2/ Data collection: Regional co-ordination</t>
  </si>
  <si>
    <t>RCM for the Long Distance Fisheries - June or July (TBC)</t>
  </si>
  <si>
    <t>Regional database steering group meeting - Mediterranean</t>
  </si>
  <si>
    <t>3/ ICES &amp; other Planning Groups or Workshops related to the Data Collection Framework</t>
  </si>
  <si>
    <t xml:space="preserve">PGMed </t>
  </si>
  <si>
    <t>Meeting of the Steering Committee of the Regional Database - 1</t>
  </si>
  <si>
    <t>Meeting of the Steering Committee of the Regional Database - 2</t>
  </si>
  <si>
    <t>4/ RFMOs</t>
  </si>
  <si>
    <t>Working group on stock assessment of small pelagics in the Mediterranean</t>
  </si>
  <si>
    <t>Working group on stock assessment of demersal species and elasmobranches in the Mediterranean</t>
  </si>
  <si>
    <t xml:space="preserve">Working group on stocks assessment of small pelagic and demersal species in the Black Sea </t>
  </si>
  <si>
    <t>Ad-hoc WG on bio-ecological features, data collection and information system, and implementing issues for the Black Sea.</t>
  </si>
  <si>
    <t>Working Group on Bio-economic Analysis - Models used in the GFCM</t>
  </si>
  <si>
    <t xml:space="preserve">Working Group on Selectivity and Fishing Technology </t>
  </si>
  <si>
    <t>Meeting of Permanent Working Group on Stock Assessment  Methodology on: Time Series Analysis</t>
  </si>
  <si>
    <t>Working group for finalising the new TASK1 &amp; 2 data submission framework</t>
  </si>
  <si>
    <t>Second session of the GFCM working group for the Black Sea</t>
  </si>
  <si>
    <t>GFCM Workshop on management plans in the Black Sea</t>
  </si>
  <si>
    <t xml:space="preserve">Sub-regional meetings (western, central and eastern Mediterranean) on data collection and management plans </t>
  </si>
  <si>
    <t>NAFO Scientific Council June meeting and Standing Committees</t>
  </si>
  <si>
    <t>NAFO Scientific Council September meeting and Standing Committees</t>
  </si>
  <si>
    <t>NAFO WG on Ecosystems Approach to Fisheries Management</t>
  </si>
  <si>
    <t xml:space="preserve">Species Group Meeting </t>
  </si>
  <si>
    <t xml:space="preserve">Standing Committee on Research and statistics </t>
  </si>
  <si>
    <t>Working Group on Stock Assessment Methods</t>
  </si>
  <si>
    <t>Stock Assessment - Atlantic Swordfish</t>
  </si>
  <si>
    <t xml:space="preserve">Stock Assessment - Bigeye </t>
  </si>
  <si>
    <t>Working Group on Bluefin Tuna - Review of the biological parameters</t>
  </si>
  <si>
    <t>Working Group on Bluefin Tuna stock assessment methods</t>
  </si>
  <si>
    <t>Working Group on Albacore stock assessment</t>
  </si>
  <si>
    <t>IOTC</t>
  </si>
  <si>
    <t>Working Party on Tropical Tuna (WPTT) and/or Working Party on Methods </t>
  </si>
  <si>
    <t xml:space="preserve"> Working party on Ecosystems and Bycatch (WPEB) and/or Working party on Billfish (WPB)</t>
  </si>
  <si>
    <r>
      <t>Working Party on Data Collection and Statistics (WPDCS) and/or Scientific Committee 16</t>
    </r>
    <r>
      <rPr>
        <vertAlign val="superscript"/>
        <sz val="10"/>
        <rFont val="Arial"/>
        <family val="2"/>
      </rPr>
      <t>th</t>
    </r>
    <r>
      <rPr>
        <sz val="10"/>
        <rFont val="Arial"/>
        <family val="2"/>
      </rPr>
      <t xml:space="preserve"> Session </t>
    </r>
  </si>
  <si>
    <t xml:space="preserve">5/ Planning Groups on surveys at sea </t>
  </si>
  <si>
    <t>Coordination meeting for MEDITS (Mediterranean Demersal Trawl Surveys) Working Group</t>
  </si>
  <si>
    <t xml:space="preserve">Coordination meeting for MEDIAS (Pan Mediterranean Survey for Small Pelagics) </t>
  </si>
  <si>
    <t>6/ Support to Scientific Advice - ICES</t>
  </si>
  <si>
    <t>Workshop to develop recommendations for potentially useful Food Web Indicators</t>
  </si>
  <si>
    <t>Workshop on salmon catch data in the Baltic</t>
  </si>
  <si>
    <t xml:space="preserve">Working Group on Spatial Fisheries Data </t>
  </si>
  <si>
    <t>RCM Baltic</t>
  </si>
  <si>
    <t>RCM for  the Baltic</t>
  </si>
  <si>
    <t>RCM for the North Atlantic</t>
  </si>
  <si>
    <t xml:space="preserve">RCM for the Mediterranean &amp; Black Sea </t>
  </si>
  <si>
    <t>RCM NS&amp;EA</t>
  </si>
  <si>
    <t>RCM NA</t>
  </si>
  <si>
    <t>RCM LDF</t>
  </si>
  <si>
    <t>PGECON</t>
  </si>
  <si>
    <t>Planning Group for Economists</t>
  </si>
  <si>
    <t>PGCCDBS</t>
  </si>
  <si>
    <t xml:space="preserve">Planning Group on Commercial Catches, Discards and Biological Sampling </t>
  </si>
  <si>
    <t xml:space="preserve">Workshop on Statistical Analysis of Biological Calibration Studies </t>
  </si>
  <si>
    <t>WKSABCAL</t>
  </si>
  <si>
    <t>WGRFS</t>
  </si>
  <si>
    <t>Working Group on Recreational Fisheries Surveys</t>
  </si>
  <si>
    <t>WGCATCH</t>
  </si>
  <si>
    <t xml:space="preserve">Working Group on Commercial Catches Sampling </t>
  </si>
  <si>
    <t>WGSAM</t>
  </si>
  <si>
    <t>Working Group on Multispecies Assessment Methods</t>
  </si>
  <si>
    <t xml:space="preserve">Working Group on Methods of Fish Stock Assessments </t>
  </si>
  <si>
    <t>WGMG</t>
  </si>
  <si>
    <t>SIMWG</t>
  </si>
  <si>
    <t xml:space="preserve">Working Group on Cephalopod Fisheries and Life History </t>
  </si>
  <si>
    <t>WGCEPH</t>
  </si>
  <si>
    <t>WGCRAN</t>
  </si>
  <si>
    <t>WGOH</t>
  </si>
  <si>
    <t>WGBIODIV</t>
  </si>
  <si>
    <t>Working Group on Biodiversity Science</t>
  </si>
  <si>
    <t>Working Group on Oceanic Hydrography</t>
  </si>
  <si>
    <t>Working Group on Crangon fisheries and life history</t>
  </si>
  <si>
    <t xml:space="preserve">Workshop to considered reference points for all stocks </t>
  </si>
  <si>
    <t>WKMSYREF2</t>
  </si>
  <si>
    <t>WKINTRO</t>
  </si>
  <si>
    <t xml:space="preserve">Scallop Assessment Working Group </t>
  </si>
  <si>
    <t>WGSCALLOP</t>
  </si>
  <si>
    <t>Workshop to draft general advisory guidance document</t>
  </si>
  <si>
    <t xml:space="preserve">Benchmark Workshop on Baltic Sea flatfish stocks </t>
  </si>
  <si>
    <t>WKBALFLAT</t>
  </si>
  <si>
    <t>WKSOUTH</t>
  </si>
  <si>
    <t>WKDEEP</t>
  </si>
  <si>
    <t>WKCELT</t>
  </si>
  <si>
    <t>WKHAD</t>
  </si>
  <si>
    <t>WPELA</t>
  </si>
  <si>
    <t>WGDEC</t>
  </si>
  <si>
    <t>WGBYC</t>
  </si>
  <si>
    <t>WGMME</t>
  </si>
  <si>
    <t>WGECO</t>
  </si>
  <si>
    <t>WGMIXFISH-METH</t>
  </si>
  <si>
    <t>WGMIXFISH-CS</t>
  </si>
  <si>
    <t>WGMIXFISH - NS</t>
  </si>
  <si>
    <t>WGNEW</t>
  </si>
  <si>
    <t xml:space="preserve">Working Group on Assessment of New MoU Species </t>
  </si>
  <si>
    <t>Working Group on Mixed Fisheries Advice for the North Sea</t>
  </si>
  <si>
    <t xml:space="preserve">Working Group on Mixed Fisheries Advice for the Celtic Sea </t>
  </si>
  <si>
    <t xml:space="preserve">Working Group on Mixed Fisheries Advice  - Methodology </t>
  </si>
  <si>
    <t>Working Group on the Ecosystem Effects of Fishing Activities</t>
  </si>
  <si>
    <t xml:space="preserve">Working Group on Marine Mammal Ecology  </t>
  </si>
  <si>
    <t xml:space="preserve">Working Group on Bycatch of Protected Species Fishing Behaviour   </t>
  </si>
  <si>
    <t xml:space="preserve">ICES/NAFO Joint Working Group on Deep-water Ecology  </t>
  </si>
  <si>
    <t xml:space="preserve">Benchmark Workshop on Pelagic Stocks  </t>
  </si>
  <si>
    <t xml:space="preserve">Benchmark Workshop on northern Haddock stocks </t>
  </si>
  <si>
    <t xml:space="preserve">Benchmark Workshop on Celtic Sea stocks </t>
  </si>
  <si>
    <t xml:space="preserve">Benchmark Workshop on Deep sea stocks </t>
  </si>
  <si>
    <t xml:space="preserve">Benchmark Workshop on Southern megrim and hake stocks </t>
  </si>
  <si>
    <t>WGEF</t>
  </si>
  <si>
    <t>WGEEL</t>
  </si>
  <si>
    <t>WGDEEP</t>
  </si>
  <si>
    <t>WGHANSA</t>
  </si>
  <si>
    <t>WGWIDE</t>
  </si>
  <si>
    <t xml:space="preserve">Working Group on Widely Distributed Stocks </t>
  </si>
  <si>
    <t xml:space="preserve">Working Group on Southern Horse Mackerel, Anchovy and Sardine  </t>
  </si>
  <si>
    <t xml:space="preserve">Working Group on the Biology and Assessment of Deep-Sea Fisheries Resources  </t>
  </si>
  <si>
    <t xml:space="preserve">Joint EIFAC/ICES Working Group on Eels </t>
  </si>
  <si>
    <t xml:space="preserve">Working Group on Elasmobranch Fishes </t>
  </si>
  <si>
    <t>NIPAG</t>
  </si>
  <si>
    <t>WGBIE</t>
  </si>
  <si>
    <t xml:space="preserve">Working Group on the Assessment of Bay of Biscay and Iberian Ecosystem  </t>
  </si>
  <si>
    <t xml:space="preserve">Working Group on the Assessment of Celtic Seas Stocks  </t>
  </si>
  <si>
    <t xml:space="preserve">Working Group on the Assessment of Demersal Stocks in the North Sea and Skagerrak  </t>
  </si>
  <si>
    <t xml:space="preserve">Joint NAFO/ICES Pandalus Assessment Working Groups </t>
  </si>
  <si>
    <t>WGCHAIRS</t>
  </si>
  <si>
    <t>AFWG</t>
  </si>
  <si>
    <t>HAWG</t>
  </si>
  <si>
    <t>NWWG</t>
  </si>
  <si>
    <t>WGBAST</t>
  </si>
  <si>
    <t>WGNAS</t>
  </si>
  <si>
    <t>WGBFAS</t>
  </si>
  <si>
    <t xml:space="preserve">Baltic Fisheries Assessment Working Group </t>
  </si>
  <si>
    <t xml:space="preserve">Working Group on North Atlantic Salmon </t>
  </si>
  <si>
    <t xml:space="preserve">Baltic Salmon and Trout Assessment Working Group </t>
  </si>
  <si>
    <t xml:space="preserve">North-Western Working Group  </t>
  </si>
  <si>
    <t>Herring Assessment Working Group for the Area South of 62⁰N</t>
  </si>
  <si>
    <t>Arctic Fisheries Working Group</t>
  </si>
  <si>
    <t>Annual Meeting of Advisory Working Group Chairs</t>
  </si>
  <si>
    <t xml:space="preserve">Working Group on Atlantic Fish Larvae and Eggs Surveys  </t>
  </si>
  <si>
    <t xml:space="preserve">Working Group  on Nephrops Surveys </t>
  </si>
  <si>
    <t>WGACEGG</t>
  </si>
  <si>
    <t>WGIDEEPS</t>
  </si>
  <si>
    <t>WGTC</t>
  </si>
  <si>
    <t>WGISDAA</t>
  </si>
  <si>
    <t>WGNEACS</t>
  </si>
  <si>
    <t>WGBEAM</t>
  </si>
  <si>
    <t>SGELECTRA</t>
  </si>
  <si>
    <t>JFATB</t>
  </si>
  <si>
    <t>WGFAST</t>
  </si>
  <si>
    <t>WGFTFB</t>
  </si>
  <si>
    <t>WGISUR</t>
  </si>
  <si>
    <t>WGMEGS</t>
  </si>
  <si>
    <t>IBTSWG</t>
  </si>
  <si>
    <t>WGBIFS</t>
  </si>
  <si>
    <t>WGEGGS2</t>
  </si>
  <si>
    <t>Working Group 2 on North Sea Cod and Plaice Egg Surveys in the North Sea</t>
  </si>
  <si>
    <t xml:space="preserve">Working Group of International Pelagic Surveys </t>
  </si>
  <si>
    <t>WGIPS</t>
  </si>
  <si>
    <t>Baltic International Fish Survey Working Group</t>
  </si>
  <si>
    <t xml:space="preserve">International Bottom Trawl Survey Working Group </t>
  </si>
  <si>
    <t>Working Group on Mackerel and Horse Mackerel Egg Surveys</t>
  </si>
  <si>
    <t xml:space="preserve">Working Group on Integrating Surveys for the Ecosystem Approach </t>
  </si>
  <si>
    <t xml:space="preserve">ICES-FAO Working Group on Fishing Technology and Fish Behaviour </t>
  </si>
  <si>
    <t xml:space="preserve">Working Group on Fisheries Acoustics Science and Technology </t>
  </si>
  <si>
    <t>Joint Session of the ICES-FAO Working Group on Fishing Technology and Fish Behaviour and the Working Group on Fisheries Acoustics Science and Technology</t>
  </si>
  <si>
    <t>Study Group on Electrical Trawling</t>
  </si>
  <si>
    <t>Working Group on Beam Trawl Surveys</t>
  </si>
  <si>
    <t xml:space="preserve">Working Group on North-east Atlantic continental slope surveys </t>
  </si>
  <si>
    <t>Working Group on Improving use of Survey Data for Assessment and Advice</t>
  </si>
  <si>
    <t>Working Group on Target Classification</t>
  </si>
  <si>
    <t>Working Group on International Deep Pelagic Ecosystem Surveys</t>
  </si>
  <si>
    <t xml:space="preserve">Working Group on Acoustic and Egg Surveys for Sardine and Anchovy in ICES Areas VIII and IX </t>
  </si>
  <si>
    <t>WPTT</t>
  </si>
  <si>
    <t>WPH</t>
  </si>
  <si>
    <t>WPDCS</t>
  </si>
  <si>
    <t xml:space="preserve">Joint NAFO/ICES Pandalus Assessment WG </t>
  </si>
  <si>
    <t>SCMEE</t>
  </si>
  <si>
    <t>SCSA</t>
  </si>
  <si>
    <t>SCSI</t>
  </si>
  <si>
    <t>SCESS</t>
  </si>
  <si>
    <t>GFCM Meeting of SAC Subcommittee on Economic and Social Sciences</t>
  </si>
  <si>
    <t>GFCM Meeting of SAC Subcommittee on  Statistics and Information</t>
  </si>
  <si>
    <t>GFCM Meeting of SAC Subcommittee on Stock Assessment</t>
  </si>
  <si>
    <t>GFCM Meeting of SAC Subcommittee on Marine Environment and Ecosystems</t>
  </si>
  <si>
    <t>Yes *</t>
  </si>
  <si>
    <t xml:space="preserve">   * no targeted fisheries; only by-catches of argentines in the pelagic fishery and grenadiers in the Greenland halibut fisheries off Greenland</t>
  </si>
  <si>
    <t>Active gears - Beam trawlers*</t>
  </si>
  <si>
    <t>Active gears -Demersal trawlers and/or demersal seiners*</t>
  </si>
  <si>
    <t>Active gears -Demersal trawlers and/or demersal seiners</t>
  </si>
  <si>
    <t>Passive gears - Drift and/or fixed netters*</t>
  </si>
  <si>
    <t>Active gears - Pelagic Trawlers*</t>
  </si>
  <si>
    <t>Passive gears</t>
  </si>
  <si>
    <t>Other fishing regions</t>
  </si>
  <si>
    <t>Inactive</t>
  </si>
  <si>
    <t>Other regions</t>
  </si>
  <si>
    <t>2014</t>
  </si>
  <si>
    <t>Imputed value of unpaid labour</t>
  </si>
  <si>
    <t>Investments</t>
  </si>
  <si>
    <t>Employment</t>
  </si>
  <si>
    <t>FTE National</t>
  </si>
  <si>
    <t>landings declaration</t>
  </si>
  <si>
    <t>accountants network, questionnaires</t>
  </si>
  <si>
    <t>accountants network</t>
  </si>
  <si>
    <t>fleet register, logbooks, landings declaration</t>
  </si>
  <si>
    <t>fleet register, accountants network, questionnaires</t>
  </si>
  <si>
    <t>fleet register, accountants network</t>
  </si>
  <si>
    <t>Anguilla anguilla</t>
  </si>
  <si>
    <t>I, II</t>
  </si>
  <si>
    <t>G1</t>
  </si>
  <si>
    <t>none</t>
  </si>
  <si>
    <t>Brosme brosme</t>
  </si>
  <si>
    <t>G2</t>
  </si>
  <si>
    <t>Cetorhinus maximus</t>
  </si>
  <si>
    <t>Clupea harengus</t>
  </si>
  <si>
    <t>I, II, V</t>
  </si>
  <si>
    <t>Dipturus oxyrinchus</t>
  </si>
  <si>
    <t>II</t>
  </si>
  <si>
    <t>Etmopterus spinax</t>
  </si>
  <si>
    <t>Galeus melastomus</t>
  </si>
  <si>
    <t>Mallotus villosus</t>
  </si>
  <si>
    <t>Melanogrammus aeglefinus</t>
  </si>
  <si>
    <t>Micromesistius poutassou</t>
  </si>
  <si>
    <t>I-IX, XII, XIV</t>
  </si>
  <si>
    <t>Pandalus borealis</t>
  </si>
  <si>
    <t>Pollachius virens</t>
  </si>
  <si>
    <t>Raja brachyura</t>
  </si>
  <si>
    <t>Raja clavata</t>
  </si>
  <si>
    <t>Raja naevus</t>
  </si>
  <si>
    <t>Raja radiata</t>
  </si>
  <si>
    <t>Reinhardtius hippoglossoides</t>
  </si>
  <si>
    <t>Salmo salar</t>
  </si>
  <si>
    <t>Scomber scombrus</t>
  </si>
  <si>
    <t>II, IIIa, IV, V, VI, VII, VIII, IX</t>
  </si>
  <si>
    <t>Sebastes spp</t>
  </si>
  <si>
    <t>Squatina squatina</t>
  </si>
  <si>
    <t>Trachurus trachurus</t>
  </si>
  <si>
    <t>IIa, IVa, Vb, VIa, VIIa-c, e-k, VIIIabde</t>
  </si>
  <si>
    <t>Ammodytidae</t>
  </si>
  <si>
    <t>IIIa</t>
  </si>
  <si>
    <t>IV, VIId, IIIa</t>
  </si>
  <si>
    <t>Coryphaenoides rupestris</t>
  </si>
  <si>
    <t>Eutrigla gurnardus</t>
  </si>
  <si>
    <t>IV, VIId, IIIaN</t>
  </si>
  <si>
    <t>IIIaS</t>
  </si>
  <si>
    <t>Glyptocephalus cynoglossus</t>
  </si>
  <si>
    <t>Limanda limanda</t>
  </si>
  <si>
    <t>IV, IIIa</t>
  </si>
  <si>
    <t>Merlangius merlangus</t>
  </si>
  <si>
    <t>IIIa Functional unit</t>
  </si>
  <si>
    <t>IIIa, IVa east</t>
  </si>
  <si>
    <t>IV, IIIa, VI</t>
  </si>
  <si>
    <t>Psetta maxima</t>
  </si>
  <si>
    <t>Rajidae nei</t>
  </si>
  <si>
    <t>Scophthalmus rhombus</t>
  </si>
  <si>
    <t>Scyliorhinus canicula</t>
  </si>
  <si>
    <t>Shark-like selachii nei</t>
  </si>
  <si>
    <t>IIIa, SD22</t>
  </si>
  <si>
    <t>Sprattus sprattus</t>
  </si>
  <si>
    <t>Trisopterus esmarki</t>
  </si>
  <si>
    <t>IIIb-d</t>
  </si>
  <si>
    <t xml:space="preserve">SD22-24 </t>
  </si>
  <si>
    <t>Coregonus lavaretus</t>
  </si>
  <si>
    <t>IIId</t>
  </si>
  <si>
    <t>Esox lucius</t>
  </si>
  <si>
    <t>SD22-24 SD25-32</t>
  </si>
  <si>
    <t>SD22-32</t>
  </si>
  <si>
    <t>Perca fluviatilis</t>
  </si>
  <si>
    <t>Platichthys flesus</t>
  </si>
  <si>
    <t>SD22-31</t>
  </si>
  <si>
    <t>Salmo trutta</t>
  </si>
  <si>
    <t>Sander lucioperca</t>
  </si>
  <si>
    <t>SD22</t>
  </si>
  <si>
    <t>Anarhichas spp.</t>
  </si>
  <si>
    <t>Argentina spp</t>
  </si>
  <si>
    <t>Aspitrigla cuculus</t>
  </si>
  <si>
    <t>Centrophorus squamosus</t>
  </si>
  <si>
    <t>Centroscyllium fabricii</t>
  </si>
  <si>
    <t>VIId</t>
  </si>
  <si>
    <t>Centroscymnus coelolepis</t>
  </si>
  <si>
    <t>Centroscymnus crepidater</t>
  </si>
  <si>
    <t>Crangon crangon</t>
  </si>
  <si>
    <t>Dalatias licha</t>
  </si>
  <si>
    <t>Dasyatis pastinaca</t>
  </si>
  <si>
    <t>Deania calcea</t>
  </si>
  <si>
    <t>Dicentrarchus labrax</t>
  </si>
  <si>
    <t>IV, VIIa</t>
  </si>
  <si>
    <t>Helicolenus dactylopterus</t>
  </si>
  <si>
    <t>Lepidorhombus spp</t>
  </si>
  <si>
    <t>Leucoraja circularis</t>
  </si>
  <si>
    <t>Lophiidae</t>
  </si>
  <si>
    <t>Macrourus berglax</t>
  </si>
  <si>
    <t>Microstomus kitt</t>
  </si>
  <si>
    <t>Molva dypterygia</t>
  </si>
  <si>
    <t>Molva molva</t>
  </si>
  <si>
    <t>Mullus barbatus</t>
  </si>
  <si>
    <t>Mullus surmuletus</t>
  </si>
  <si>
    <t>Mustelus spp</t>
  </si>
  <si>
    <t>IV Functional unit</t>
  </si>
  <si>
    <t>IIIa, IVa East</t>
  </si>
  <si>
    <t>Pecten maximus</t>
  </si>
  <si>
    <t>Phycis blennoides</t>
  </si>
  <si>
    <t>Phycis phycis</t>
  </si>
  <si>
    <t>Raja montagui</t>
  </si>
  <si>
    <t>VIIde</t>
  </si>
  <si>
    <t>Squalus acanthias</t>
  </si>
  <si>
    <t>IIIa, IVbc, VIId</t>
  </si>
  <si>
    <t>Trigla lucerna</t>
  </si>
  <si>
    <t>Zeus faber</t>
  </si>
  <si>
    <t>Alepocephalus bairdii</t>
  </si>
  <si>
    <t>VI, XII</t>
  </si>
  <si>
    <t>VIa</t>
  </si>
  <si>
    <t>V, VI, VII (excluding d), VIII, IX, X, XII, XIV</t>
  </si>
  <si>
    <t>Aphanopus spp</t>
  </si>
  <si>
    <t>Argyrosomus regius</t>
  </si>
  <si>
    <t>Beryx spp</t>
  </si>
  <si>
    <t>V, VI, VII (excluding d), VIII, IX, XII, XIV</t>
  </si>
  <si>
    <t>IXa, X</t>
  </si>
  <si>
    <t>Cancer pagurus</t>
  </si>
  <si>
    <t>Centrophorus granulosus</t>
  </si>
  <si>
    <t>V, VI, VII, XII</t>
  </si>
  <si>
    <t>V, VI, VII, IX, X, XII</t>
  </si>
  <si>
    <t>VIaN</t>
  </si>
  <si>
    <t>VIaS, VIIbc</t>
  </si>
  <si>
    <t>VIIj</t>
  </si>
  <si>
    <t>Conger conger</t>
  </si>
  <si>
    <t>V, VI, VII (excluding d), VIII, X, XII, XIV</t>
  </si>
  <si>
    <t>IX</t>
  </si>
  <si>
    <t>Dicologoglosa cuneata</t>
  </si>
  <si>
    <t>VIIIc, IX</t>
  </si>
  <si>
    <t>Dipturus batis</t>
  </si>
  <si>
    <t>V, VI, VII, VIII</t>
  </si>
  <si>
    <t>Engraulis encrasicolus</t>
  </si>
  <si>
    <t>IXa (only Cádiz)</t>
  </si>
  <si>
    <t>VIII</t>
  </si>
  <si>
    <t>VI, VII, VIII</t>
  </si>
  <si>
    <t>VIId,e</t>
  </si>
  <si>
    <t>Va</t>
  </si>
  <si>
    <t>Vb</t>
  </si>
  <si>
    <t>VIb</t>
  </si>
  <si>
    <t>VIIe-k</t>
  </si>
  <si>
    <t>VI, VII, VIII, IX, X</t>
  </si>
  <si>
    <t>VI, VII</t>
  </si>
  <si>
    <t>Homarus gammarus</t>
  </si>
  <si>
    <t>Hoplostethus atlanticus</t>
  </si>
  <si>
    <t>Isurus oxyrinchus</t>
  </si>
  <si>
    <t>Lamna nasus</t>
  </si>
  <si>
    <t>Lepidopus caudatus</t>
  </si>
  <si>
    <t>IXa</t>
  </si>
  <si>
    <t>VIIIc, IXa</t>
  </si>
  <si>
    <t>VI</t>
  </si>
  <si>
    <t>VII, VIIIabd</t>
  </si>
  <si>
    <t>Leucoraja fullonica</t>
  </si>
  <si>
    <t>VIIa,f-h</t>
  </si>
  <si>
    <t>Loligo vulgaris</t>
  </si>
  <si>
    <t>V, VI, VII (excluding d), VIIIabde, IXb, X, XII, XIV</t>
  </si>
  <si>
    <t>IV, VI</t>
  </si>
  <si>
    <t>VIIb-k, VIIIabd</t>
  </si>
  <si>
    <t>XIV</t>
  </si>
  <si>
    <t>VIIb-k</t>
  </si>
  <si>
    <t>IX, X</t>
  </si>
  <si>
    <t>Microchirus variegatus</t>
  </si>
  <si>
    <t>Mustelus asterias</t>
  </si>
  <si>
    <t>VI, VII, VIII, IX</t>
  </si>
  <si>
    <t>Mustelus mustelus</t>
  </si>
  <si>
    <t>Mustelus punctulatus</t>
  </si>
  <si>
    <t>Myliobatis aquila</t>
  </si>
  <si>
    <t>VI Functional unit</t>
  </si>
  <si>
    <t>VII Functional unit</t>
  </si>
  <si>
    <t>VIII, IX Functional unit</t>
  </si>
  <si>
    <t>Octopus vulgaris</t>
  </si>
  <si>
    <t>Pagellus bogaraveo</t>
  </si>
  <si>
    <t>Pandalus spp</t>
  </si>
  <si>
    <t>VIIfg</t>
  </si>
  <si>
    <t>VIIbc</t>
  </si>
  <si>
    <t>VIIh-k</t>
  </si>
  <si>
    <t>VIII, IX, X</t>
  </si>
  <si>
    <t>Pollachius pollachius</t>
  </si>
  <si>
    <t>V, VI, VII (excluding d), VIII, XII, XIV</t>
  </si>
  <si>
    <t xml:space="preserve">IX, X </t>
  </si>
  <si>
    <t>Polyprion americanus</t>
  </si>
  <si>
    <t>Prionace glauca</t>
  </si>
  <si>
    <t>Pteroplatytrygon violacea</t>
  </si>
  <si>
    <t>Raja alba</t>
  </si>
  <si>
    <t>VII, IX</t>
  </si>
  <si>
    <t>Raja microocellata</t>
  </si>
  <si>
    <t>Raja miraletus</t>
  </si>
  <si>
    <t>V</t>
  </si>
  <si>
    <t>V, XIV</t>
  </si>
  <si>
    <t>Sardina pilchardus</t>
  </si>
  <si>
    <t>VIIIabd</t>
  </si>
  <si>
    <t>Scomber japonicus</t>
  </si>
  <si>
    <t>VIII, IX</t>
  </si>
  <si>
    <t>V, VI, XII, XIV, SA 2+ (Div. 1F+3K)</t>
  </si>
  <si>
    <t>Sepia officinalis</t>
  </si>
  <si>
    <t>VIIhjk</t>
  </si>
  <si>
    <t>VIIIc</t>
  </si>
  <si>
    <t>VIIIab</t>
  </si>
  <si>
    <t>Sparidae</t>
  </si>
  <si>
    <t>Torpedo marmorata</t>
  </si>
  <si>
    <t>Trachurus mediterraneus</t>
  </si>
  <si>
    <t>Trachurus picturatus</t>
  </si>
  <si>
    <t>Trisopterus spp</t>
  </si>
  <si>
    <t>Alopias superciliosus</t>
  </si>
  <si>
    <t>Mediterrean and Black Sea</t>
  </si>
  <si>
    <t>all areas</t>
  </si>
  <si>
    <t>no fishery</t>
  </si>
  <si>
    <t>Alopias vulpinus</t>
  </si>
  <si>
    <t>Aristeomorpha foliacea</t>
  </si>
  <si>
    <t>Aristeus antennatus</t>
  </si>
  <si>
    <t>FAO 1.3, 2.1, 2.2, 3.1, 3.2</t>
  </si>
  <si>
    <t>Carcharhinus plumbeus</t>
  </si>
  <si>
    <t>Carcharias taurus</t>
  </si>
  <si>
    <t>Coryphaena equiselis</t>
  </si>
  <si>
    <t>Coryphaena hippurus</t>
  </si>
  <si>
    <t>Eledone cirrosa</t>
  </si>
  <si>
    <t>FAO 1.1, 1.3, 2.1, 2.2, 3.1</t>
  </si>
  <si>
    <t>Eledone moschata</t>
  </si>
  <si>
    <t>FAO 1.3, 2.1, 2.2, 3.1</t>
  </si>
  <si>
    <t>Black Sea</t>
  </si>
  <si>
    <t>FAO 2.2, 3.1</t>
  </si>
  <si>
    <t>Galeorhinus galeus</t>
  </si>
  <si>
    <t>Gymnura altavela</t>
  </si>
  <si>
    <t>Heptranchias perlo</t>
  </si>
  <si>
    <t>Hexanchus griseus</t>
  </si>
  <si>
    <t>Illex spp,Todarodes spp</t>
  </si>
  <si>
    <t>Istiophoridae</t>
  </si>
  <si>
    <t>Leucoraja melitensis</t>
  </si>
  <si>
    <t>FAO 1.1, 1.2, 1.3, 2.2, 3.1</t>
  </si>
  <si>
    <t>FAO 1.1, 3.1</t>
  </si>
  <si>
    <t>Mugilidae</t>
  </si>
  <si>
    <t>Odontaspis ferox</t>
  </si>
  <si>
    <t>Oxynotus centrina</t>
  </si>
  <si>
    <t>Pagellus erythrinus</t>
  </si>
  <si>
    <t>Penaeus kerathurus</t>
  </si>
  <si>
    <t>FAO 3.1</t>
  </si>
  <si>
    <t>Pristis pectinata</t>
  </si>
  <si>
    <t>Pristis pristis</t>
  </si>
  <si>
    <t>Raja asterias</t>
  </si>
  <si>
    <t>Raja undulata</t>
  </si>
  <si>
    <t>Rhinobatos cemiculus</t>
  </si>
  <si>
    <t>Rhinobatos rhinobatos</t>
  </si>
  <si>
    <t>Rostroraja alba</t>
  </si>
  <si>
    <t>Sarda sarda</t>
  </si>
  <si>
    <t>Scomber spp.</t>
  </si>
  <si>
    <t>Scyliorhinus stellaris</t>
  </si>
  <si>
    <t>FAO 1.2, 2.1, 3.1</t>
  </si>
  <si>
    <t>Sparus aurata</t>
  </si>
  <si>
    <t>FAO 1.2, 3.1</t>
  </si>
  <si>
    <t>Sphyrna lewini</t>
  </si>
  <si>
    <t>Sphyrna mokarran</t>
  </si>
  <si>
    <t>Sphyrna tudes</t>
  </si>
  <si>
    <t>Sphyrna zygaena</t>
  </si>
  <si>
    <t>Spicara smaris</t>
  </si>
  <si>
    <t>FAO 2.1, 3.1, 3.2</t>
  </si>
  <si>
    <t>Squalus blainvillei</t>
  </si>
  <si>
    <t>Squatina aculeata</t>
  </si>
  <si>
    <t>Squatina oculata</t>
  </si>
  <si>
    <t>Squilla mantis</t>
  </si>
  <si>
    <t>FAO 1.3, 2.1, 2.2</t>
  </si>
  <si>
    <t>Thunnus alalunga</t>
  </si>
  <si>
    <t>Thunnus thynnus</t>
  </si>
  <si>
    <t>FAO 1.3, 2.2, 3.1</t>
  </si>
  <si>
    <t>Veneridae</t>
  </si>
  <si>
    <t>FAO 2.1, 2.2</t>
  </si>
  <si>
    <t>Xiphias gladius</t>
  </si>
  <si>
    <t>NAFO areas</t>
  </si>
  <si>
    <t>2J 3KL</t>
  </si>
  <si>
    <t>3M</t>
  </si>
  <si>
    <t>3NO</t>
  </si>
  <si>
    <t>3Ps</t>
  </si>
  <si>
    <t>SA 1</t>
  </si>
  <si>
    <t>Hippoglossoides platessoides</t>
  </si>
  <si>
    <t>3LNO</t>
  </si>
  <si>
    <t>Limanda ferruginea</t>
  </si>
  <si>
    <t>Macrouridae</t>
  </si>
  <si>
    <t>SA 2+3</t>
  </si>
  <si>
    <t>3L</t>
  </si>
  <si>
    <t>SA 3</t>
  </si>
  <si>
    <t>3KLMNO</t>
  </si>
  <si>
    <t>XIV, SA 1</t>
  </si>
  <si>
    <t>3LN</t>
  </si>
  <si>
    <t>3O</t>
  </si>
  <si>
    <t>Auxis rochei</t>
  </si>
  <si>
    <t>ICCAT, IOTC</t>
  </si>
  <si>
    <t> </t>
  </si>
  <si>
    <t>Carcharhinus falciformis</t>
  </si>
  <si>
    <t>Euthynnus alleteratus</t>
  </si>
  <si>
    <t>Katsuwonus pelamis</t>
  </si>
  <si>
    <t>Thunnus albacares</t>
  </si>
  <si>
    <t>Thunnus obesus</t>
  </si>
  <si>
    <t>Aphanopus carbo</t>
  </si>
  <si>
    <t>CECAF</t>
  </si>
  <si>
    <t>Madeira</t>
  </si>
  <si>
    <t>Morocco</t>
  </si>
  <si>
    <t>Farfantepenaeus notialis</t>
  </si>
  <si>
    <t xml:space="preserve">CECAF areas </t>
  </si>
  <si>
    <t>Mauritania</t>
  </si>
  <si>
    <t>Merluccius spp.</t>
  </si>
  <si>
    <t>Sardinella aurita</t>
  </si>
  <si>
    <t>Sardinella maderensis</t>
  </si>
  <si>
    <t>CECAF areas, excl. Madeira</t>
  </si>
  <si>
    <t>Sepia hierredda</t>
  </si>
  <si>
    <t>Trachurus spp</t>
  </si>
  <si>
    <t>CECAF Div.</t>
  </si>
  <si>
    <t>Lutjanus purpureus</t>
  </si>
  <si>
    <t>WECAF</t>
  </si>
  <si>
    <t>WECAF Div.</t>
  </si>
  <si>
    <t>Penaeus subtilis</t>
  </si>
  <si>
    <t>quota areas different to App.VII areas</t>
  </si>
  <si>
    <t>vol</t>
  </si>
  <si>
    <t>yes</t>
  </si>
  <si>
    <t>not in logbooks</t>
  </si>
  <si>
    <t>quota areas different to App.VII areas, only catches in 2007</t>
  </si>
  <si>
    <r>
      <t xml:space="preserve">no differentiation of </t>
    </r>
    <r>
      <rPr>
        <i/>
        <sz val="10"/>
        <rFont val="Arial"/>
        <family val="2"/>
      </rPr>
      <t>Sebastes mentella</t>
    </r>
    <r>
      <rPr>
        <sz val="10"/>
        <rFont val="Arial"/>
        <family val="2"/>
      </rPr>
      <t xml:space="preserve"> and </t>
    </r>
    <r>
      <rPr>
        <i/>
        <sz val="10"/>
        <rFont val="Arial"/>
        <family val="2"/>
      </rPr>
      <t>S. marinus</t>
    </r>
    <r>
      <rPr>
        <sz val="10"/>
        <rFont val="Arial"/>
        <family val="2"/>
      </rPr>
      <t xml:space="preserve"> in logbooks</t>
    </r>
  </si>
  <si>
    <r>
      <t>mixed species quota (</t>
    </r>
    <r>
      <rPr>
        <i/>
        <sz val="10"/>
        <rFont val="Arial"/>
        <family val="2"/>
      </rPr>
      <t>Microstomus kitt</t>
    </r>
    <r>
      <rPr>
        <sz val="10"/>
        <rFont val="Arial"/>
        <family val="2"/>
      </rPr>
      <t xml:space="preserve"> and </t>
    </r>
    <r>
      <rPr>
        <i/>
        <sz val="10"/>
        <rFont val="Arial"/>
        <family val="2"/>
      </rPr>
      <t>Glyptocephalus cynoglossus</t>
    </r>
    <r>
      <rPr>
        <sz val="10"/>
        <rFont val="Arial"/>
        <family val="2"/>
      </rPr>
      <t>)</t>
    </r>
  </si>
  <si>
    <t>not determined by species in logbooks</t>
  </si>
  <si>
    <r>
      <t>mixed species quota (</t>
    </r>
    <r>
      <rPr>
        <i/>
        <sz val="10"/>
        <rFont val="Arial"/>
        <family val="2"/>
      </rPr>
      <t>Limanda limanda</t>
    </r>
    <r>
      <rPr>
        <sz val="10"/>
        <rFont val="Arial"/>
        <family val="2"/>
      </rPr>
      <t xml:space="preserve"> and </t>
    </r>
    <r>
      <rPr>
        <i/>
        <sz val="10"/>
        <rFont val="Arial"/>
        <family val="2"/>
      </rPr>
      <t>Platichthys flesus</t>
    </r>
    <r>
      <rPr>
        <sz val="10"/>
        <rFont val="Arial"/>
        <family val="2"/>
      </rPr>
      <t>)</t>
    </r>
  </si>
  <si>
    <t>vol?</t>
  </si>
  <si>
    <r>
      <t>mixed species quota (</t>
    </r>
    <r>
      <rPr>
        <i/>
        <sz val="10"/>
        <rFont val="Arial"/>
        <family val="2"/>
      </rPr>
      <t xml:space="preserve">Microstomus kitt </t>
    </r>
    <r>
      <rPr>
        <sz val="10"/>
        <rFont val="Arial"/>
        <family val="2"/>
      </rPr>
      <t xml:space="preserve">and </t>
    </r>
    <r>
      <rPr>
        <i/>
        <sz val="10"/>
        <rFont val="Arial"/>
        <family val="2"/>
      </rPr>
      <t>Glyptocephalus cynoglossus</t>
    </r>
    <r>
      <rPr>
        <sz val="10"/>
        <rFont val="Arial"/>
        <family val="2"/>
      </rPr>
      <t>)</t>
    </r>
  </si>
  <si>
    <r>
      <t>mixed species quota (</t>
    </r>
    <r>
      <rPr>
        <i/>
        <sz val="10"/>
        <rFont val="Arial"/>
        <family val="2"/>
      </rPr>
      <t>Psetta maxima</t>
    </r>
    <r>
      <rPr>
        <sz val="10"/>
        <rFont val="Arial"/>
        <family val="2"/>
      </rPr>
      <t xml:space="preserve"> and </t>
    </r>
    <r>
      <rPr>
        <i/>
        <sz val="10"/>
        <rFont val="Arial"/>
        <family val="2"/>
      </rPr>
      <t>Scophthalmus rhombus</t>
    </r>
    <r>
      <rPr>
        <sz val="10"/>
        <rFont val="Arial"/>
        <family val="2"/>
      </rPr>
      <t>)</t>
    </r>
  </si>
  <si>
    <t>catch in  IVbc and VIId, in accordance to quota catch IVa  within NEA-region</t>
  </si>
  <si>
    <r>
      <t>mixed species quota (</t>
    </r>
    <r>
      <rPr>
        <i/>
        <sz val="10"/>
        <rFont val="Arial"/>
        <family val="2"/>
      </rPr>
      <t>Psetta maxima</t>
    </r>
    <r>
      <rPr>
        <sz val="10"/>
        <rFont val="Arial"/>
        <family val="2"/>
      </rPr>
      <t xml:space="preserve"> and </t>
    </r>
    <r>
      <rPr>
        <i/>
        <sz val="10"/>
        <rFont val="Arial"/>
        <family val="2"/>
      </rPr>
      <t>Scophthalamus rhombus</t>
    </r>
    <r>
      <rPr>
        <sz val="10"/>
        <rFont val="Arial"/>
        <family val="2"/>
      </rPr>
      <t>)</t>
    </r>
  </si>
  <si>
    <r>
      <t xml:space="preserve">quota areas different to App.VII areas, quota assigned for </t>
    </r>
    <r>
      <rPr>
        <i/>
        <sz val="10"/>
        <rFont val="Arial"/>
        <family val="2"/>
      </rPr>
      <t>Trachurus spp.</t>
    </r>
    <r>
      <rPr>
        <sz val="10"/>
        <rFont val="Arial"/>
        <family val="2"/>
      </rPr>
      <t>, catches only in North Atlantic</t>
    </r>
  </si>
  <si>
    <t>quota areas different to App.VII areas, sampling in IV!</t>
  </si>
  <si>
    <r>
      <t xml:space="preserve"> with NAFO catch, no differentiation of </t>
    </r>
    <r>
      <rPr>
        <i/>
        <sz val="10"/>
        <rFont val="Arial"/>
        <family val="2"/>
      </rPr>
      <t>Sebastes mentella</t>
    </r>
    <r>
      <rPr>
        <sz val="10"/>
        <rFont val="Arial"/>
        <family val="2"/>
      </rPr>
      <t xml:space="preserve"> and </t>
    </r>
    <r>
      <rPr>
        <i/>
        <sz val="10"/>
        <rFont val="Arial"/>
        <family val="2"/>
      </rPr>
      <t>S. marinus</t>
    </r>
    <r>
      <rPr>
        <sz val="10"/>
        <rFont val="Arial"/>
        <family val="2"/>
      </rPr>
      <t xml:space="preserve"> in logbooks</t>
    </r>
  </si>
  <si>
    <r>
      <t xml:space="preserve">quota areas different to App.VII areas, quota assigned for </t>
    </r>
    <r>
      <rPr>
        <i/>
        <sz val="10"/>
        <rFont val="Arial"/>
        <family val="2"/>
      </rPr>
      <t>Trachurus</t>
    </r>
    <r>
      <rPr>
        <sz val="10"/>
        <rFont val="Arial"/>
        <family val="2"/>
      </rPr>
      <t xml:space="preserve"> spp.</t>
    </r>
  </si>
  <si>
    <t>closed fishery since 13th November 2009</t>
  </si>
  <si>
    <r>
      <t xml:space="preserve">last catch in 2006, no differentiation of </t>
    </r>
    <r>
      <rPr>
        <i/>
        <sz val="10"/>
        <rFont val="Arial"/>
        <family val="2"/>
      </rPr>
      <t>Sebastes mentella</t>
    </r>
    <r>
      <rPr>
        <sz val="10"/>
        <rFont val="Arial"/>
        <family val="2"/>
      </rPr>
      <t xml:space="preserve"> and </t>
    </r>
    <r>
      <rPr>
        <i/>
        <sz val="10"/>
        <rFont val="Arial"/>
        <family val="2"/>
      </rPr>
      <t>S. marinus</t>
    </r>
    <r>
      <rPr>
        <sz val="10"/>
        <rFont val="Arial"/>
        <family val="2"/>
      </rPr>
      <t xml:space="preserve"> in logbooks</t>
    </r>
  </si>
  <si>
    <t>catch in IV and VI</t>
  </si>
  <si>
    <r>
      <rPr>
        <i/>
        <sz val="10"/>
        <rFont val="Arial"/>
        <family val="2"/>
      </rPr>
      <t>Sardinella aurita</t>
    </r>
    <r>
      <rPr>
        <sz val="10"/>
        <rFont val="Arial"/>
        <family val="2"/>
      </rPr>
      <t xml:space="preserve"> not in logbooks, catch for </t>
    </r>
    <r>
      <rPr>
        <i/>
        <sz val="10"/>
        <rFont val="Arial"/>
        <family val="2"/>
      </rPr>
      <t>Sardinella</t>
    </r>
    <r>
      <rPr>
        <sz val="10"/>
        <rFont val="Arial"/>
        <family val="2"/>
      </rPr>
      <t xml:space="preserve"> spp.</t>
    </r>
  </si>
  <si>
    <t>selected based on COM Decision 2010/93/EU</t>
  </si>
  <si>
    <t>selected based on the data needs of stock assessment WGs</t>
  </si>
  <si>
    <t>Age</t>
  </si>
  <si>
    <t>Weight</t>
  </si>
  <si>
    <t>Sex ratio</t>
  </si>
  <si>
    <t>Fecundity</t>
  </si>
  <si>
    <t>Not applicable</t>
  </si>
  <si>
    <t>I, II,V</t>
  </si>
  <si>
    <t>SD22-24</t>
  </si>
  <si>
    <t>NAFO SA1-2</t>
  </si>
  <si>
    <t>V, XIV/VI</t>
  </si>
  <si>
    <t>(X)*</t>
  </si>
  <si>
    <t>CECAF areas</t>
  </si>
  <si>
    <t xml:space="preserve">all areas </t>
  </si>
  <si>
    <r>
      <t xml:space="preserve">Sebastes </t>
    </r>
    <r>
      <rPr>
        <sz val="10"/>
        <rFont val="Arial"/>
        <family val="2"/>
      </rPr>
      <t>spp</t>
    </r>
  </si>
  <si>
    <t>(X)**</t>
  </si>
  <si>
    <t>ICES Sub areas V, VI, XII, XIV &amp;
 NAFO SA 2 + (Div. 1F + 3K).</t>
  </si>
  <si>
    <t>IIa, IVa, Vb, VIa, VIIa-c, e-k, VIIIabde/X</t>
  </si>
  <si>
    <t>selcted based on the data needs of stock assessment WGs</t>
  </si>
  <si>
    <t>(X)* pending RCM agreements</t>
  </si>
  <si>
    <t>Fleet Register</t>
  </si>
  <si>
    <t>NA (c )</t>
  </si>
  <si>
    <t>Fleet register and logbooks</t>
  </si>
  <si>
    <t>all vessels &gt;8m LoA</t>
  </si>
  <si>
    <t>Fleet register and landings declaration</t>
  </si>
  <si>
    <t>all vessels ≤ 8m LoA</t>
  </si>
  <si>
    <t>logbooks</t>
  </si>
  <si>
    <t>questionnaire and landings declaration</t>
  </si>
  <si>
    <t>self-explanatory</t>
  </si>
  <si>
    <t>GT* fishing days</t>
  </si>
  <si>
    <t>Number of trips</t>
  </si>
  <si>
    <t>Number of nets/length</t>
  </si>
  <si>
    <t>Number of hooks</t>
  </si>
  <si>
    <t>Number of pots/traps</t>
  </si>
  <si>
    <t>soaking time</t>
  </si>
  <si>
    <t>Landings declaration</t>
  </si>
  <si>
    <t>Prices by commercial species</t>
  </si>
  <si>
    <t xml:space="preserve">  ABRAMIS SPP</t>
  </si>
  <si>
    <t>Whole fresh ungutted with head</t>
  </si>
  <si>
    <t xml:space="preserve">  ACIPENSERIDAE</t>
  </si>
  <si>
    <t>Catch weight</t>
  </si>
  <si>
    <t xml:space="preserve">  ALEPOCEPHALUS BAIRDII</t>
  </si>
  <si>
    <t>Fillet without skin, frozen</t>
  </si>
  <si>
    <t>Gutted without head, frozen</t>
  </si>
  <si>
    <t>AMMODYTIDAE</t>
  </si>
  <si>
    <t>ANARHICHAS MINOR</t>
  </si>
  <si>
    <t>Gutted with head, fresh</t>
  </si>
  <si>
    <t>ANARHICHAS SPECIES</t>
  </si>
  <si>
    <t>Fillet without skin, without bones, frozen</t>
  </si>
  <si>
    <t>Fillet, with skin, frozen</t>
  </si>
  <si>
    <t>Gutted with head, frozen</t>
  </si>
  <si>
    <t>Gutted without head, without tail, fry-ready</t>
  </si>
  <si>
    <t>With head, without tail, frozen</t>
  </si>
  <si>
    <t>ANGUILLA ANGUILLA</t>
  </si>
  <si>
    <t>APHANOPUS CARBO</t>
  </si>
  <si>
    <t>APOGON IMBERBIS</t>
  </si>
  <si>
    <t>ARGENTINA SILUS</t>
  </si>
  <si>
    <t>Whole frozen ungutted with head</t>
  </si>
  <si>
    <t>ARGENTINA SPHYRAENA</t>
  </si>
  <si>
    <t>ARGENTINA SPP</t>
  </si>
  <si>
    <t>ARGOPECTENIRRADIANS</t>
  </si>
  <si>
    <t>BELONE BELONE</t>
  </si>
  <si>
    <t>BERYX SPP</t>
  </si>
  <si>
    <t>BOTHIDAE</t>
  </si>
  <si>
    <t>BROSME BROSME</t>
  </si>
  <si>
    <t>CANCER PAGURUS</t>
  </si>
  <si>
    <t>Crab claws</t>
  </si>
  <si>
    <t>CARASSIUS CARASSIUS</t>
  </si>
  <si>
    <t>CENTROPHORUS SQUAMOSUS</t>
  </si>
  <si>
    <t>CENTROSCYMNUS COELOLEPIS</t>
  </si>
  <si>
    <t>CHACEON AFFINNIS</t>
  </si>
  <si>
    <t>crab claws (deep sea)</t>
  </si>
  <si>
    <t>CLUPEA HARENGUS</t>
  </si>
  <si>
    <t>Flaps</t>
  </si>
  <si>
    <t>processing waste (herring)</t>
  </si>
  <si>
    <t>Salted (herring)</t>
  </si>
  <si>
    <t>CONGER CONGER</t>
  </si>
  <si>
    <t>CONGER OCEANICUS</t>
  </si>
  <si>
    <t>COREGONUS LAVARETUS</t>
  </si>
  <si>
    <t>CORYPHAENOIDES RUPESTRIS</t>
  </si>
  <si>
    <t>Gutted without tail, frozen</t>
  </si>
  <si>
    <t>CRANGON CRANGON</t>
  </si>
  <si>
    <t>Feeding shrimp</t>
  </si>
  <si>
    <t>Sieved shimp</t>
  </si>
  <si>
    <t>Whole, cooked (crabs)</t>
  </si>
  <si>
    <t>CYCLOPTERUS LUMPUS</t>
  </si>
  <si>
    <t>CYPRINUS CARPIO</t>
  </si>
  <si>
    <t>DALATIAS LICHA</t>
  </si>
  <si>
    <t>DOROSOMA CEPEDIANUN</t>
  </si>
  <si>
    <t>ENGRAULIS ENCRASICOLUS</t>
  </si>
  <si>
    <t>ESOX LUCIUS</t>
  </si>
  <si>
    <t>GADUS MORHUA</t>
  </si>
  <si>
    <t>Fillet with skin, without bones, frozen</t>
  </si>
  <si>
    <t>Fillet, salted</t>
  </si>
  <si>
    <t>Mixed blocks</t>
  </si>
  <si>
    <t>GLYPTOCEPHALUS CYNOGLOSSUS</t>
  </si>
  <si>
    <t>HIPPOGLOSSOIDES PLATESSOIDES</t>
  </si>
  <si>
    <t>Ungutted with head, frozen</t>
  </si>
  <si>
    <t>HIPPOGLOSSUS HIPPOGLOSSUS</t>
  </si>
  <si>
    <t>HOMARUS GAMMARUS</t>
  </si>
  <si>
    <t>HOPLOSTETHUS ATLANTICUS</t>
  </si>
  <si>
    <t>LAMNA NASUS</t>
  </si>
  <si>
    <t>LEPIDOPUS CAUDATUS</t>
  </si>
  <si>
    <t>LEPIDORHOMBUS SPP</t>
  </si>
  <si>
    <t>LEPIDORHOMBUS WHIFFIAGONIS</t>
  </si>
  <si>
    <t>LEUCISCUS IDUS</t>
  </si>
  <si>
    <t>LIMANDA LIMANDA</t>
  </si>
  <si>
    <t>LOLIGINIDAE, OMMASTREPHIDAE</t>
  </si>
  <si>
    <t>LOPHIIDAE</t>
  </si>
  <si>
    <t>LOPHIUS PISCATORIUS</t>
  </si>
  <si>
    <t>LOTA LOTA</t>
  </si>
  <si>
    <t>MALLOTUS VILLOSUS</t>
  </si>
  <si>
    <t>MELANOGRAMMUS AEGLEFINUS</t>
  </si>
  <si>
    <t>MERLANGUS MERLANGUS</t>
  </si>
  <si>
    <t>processing waste (whiting)</t>
  </si>
  <si>
    <t>MERLUCCIUS MERLUCCIUS</t>
  </si>
  <si>
    <t>Mush</t>
  </si>
  <si>
    <t>MICROMESISTIUS POUTASSOU</t>
  </si>
  <si>
    <t>MICROSTOMUS KITT</t>
  </si>
  <si>
    <t>MOLVA DYPTERYGIA</t>
  </si>
  <si>
    <t>MOLVA MOLVA</t>
  </si>
  <si>
    <t>MUGILIDAE</t>
  </si>
  <si>
    <t>MULLUS SPP</t>
  </si>
  <si>
    <t>MYTILUS EDULIS</t>
  </si>
  <si>
    <t>NEPHROPS NORVEGICUS</t>
  </si>
  <si>
    <t>tails (Norway lobster)</t>
  </si>
  <si>
    <t>No Name?</t>
  </si>
  <si>
    <t>OSMERUS EPERLANUS</t>
  </si>
  <si>
    <t>OSTEICHTHYES</t>
  </si>
  <si>
    <t>PAGELLUS BOGARAVEO</t>
  </si>
  <si>
    <t>PANDALUS BOREALIS</t>
  </si>
  <si>
    <t>PERCA FLUVIATILIS</t>
  </si>
  <si>
    <t>PHYCIS BLENNOIDES</t>
  </si>
  <si>
    <t>PLACHITHYS FLESUS</t>
  </si>
  <si>
    <t>PLEURONECTES PLATESSA</t>
  </si>
  <si>
    <t>PLEURONECTIFORMES</t>
  </si>
  <si>
    <t>POLLACHIUS POLLACHIUS</t>
  </si>
  <si>
    <t>POLLACHIUS VIRENS</t>
  </si>
  <si>
    <t>POMATOMUS SALTATRIX</t>
  </si>
  <si>
    <t>PRINODESMACEA, TELEODESMACEA</t>
  </si>
  <si>
    <t>PRIONACE GLAUCA</t>
  </si>
  <si>
    <t>PRIONOTUS SPP</t>
  </si>
  <si>
    <t>PSETTA MAXIMA</t>
  </si>
  <si>
    <t>RAJA SPP</t>
  </si>
  <si>
    <t>RAJIDAE</t>
  </si>
  <si>
    <t>REINHARDITIUS HIPPOGLOSSOIDES</t>
  </si>
  <si>
    <t>Japanese cut</t>
  </si>
  <si>
    <t>REPTANTIA</t>
  </si>
  <si>
    <t>RUTILUS RUTILUS</t>
  </si>
  <si>
    <t>SALMO SALAR</t>
  </si>
  <si>
    <t>SALMO SPP</t>
  </si>
  <si>
    <t>SALMO TRUTTA</t>
  </si>
  <si>
    <t>SARDA SARDA</t>
  </si>
  <si>
    <t>SARDINA PILCHARDUS</t>
  </si>
  <si>
    <t>SARDINELLA AURITA</t>
  </si>
  <si>
    <t>SARDINELLA PERFORATA</t>
  </si>
  <si>
    <t>SCOMBER JAPONICUS</t>
  </si>
  <si>
    <t>SCOMBER SCOMBRUS</t>
  </si>
  <si>
    <t>SCOMBRIDAE</t>
  </si>
  <si>
    <t>SCOMBROIDEI</t>
  </si>
  <si>
    <t>SCOPHTHALMUS RHOMBUS</t>
  </si>
  <si>
    <t>SEBASTES MARINUS</t>
  </si>
  <si>
    <t>SEBASTES MENTELLA</t>
  </si>
  <si>
    <t>SEBASTES SPP</t>
  </si>
  <si>
    <t>SOLEA SOLEA</t>
  </si>
  <si>
    <t>SPRATTUS SPRATTUS</t>
  </si>
  <si>
    <t>processing waste (sprat)</t>
  </si>
  <si>
    <t>SQUALIDAE</t>
  </si>
  <si>
    <t>SQUALUS ACANTHIAS</t>
  </si>
  <si>
    <t>STIZOSTEDION LUCIOPERCA</t>
  </si>
  <si>
    <t>THERAGRA CHALCOGRAMMA</t>
  </si>
  <si>
    <t>THUNNUS THYNNUS</t>
  </si>
  <si>
    <t>TINCA TINCA</t>
  </si>
  <si>
    <t>TRACHURUS SPP</t>
  </si>
  <si>
    <t>TRICHIURUS LEPTURUS</t>
  </si>
  <si>
    <t>TRIGLIDAE</t>
  </si>
  <si>
    <t>TRISOPTERUS ESMARKI</t>
  </si>
  <si>
    <t>ZOARCES VIVIPARUS</t>
  </si>
  <si>
    <t>Other Regions</t>
  </si>
  <si>
    <t>G3</t>
  </si>
  <si>
    <t>G4</t>
  </si>
  <si>
    <t>G5</t>
  </si>
  <si>
    <t>G6</t>
  </si>
  <si>
    <t>G7</t>
  </si>
  <si>
    <t>Length @age</t>
  </si>
  <si>
    <t>Purchases</t>
  </si>
  <si>
    <t>Harbour sampling - purchases - surveys</t>
  </si>
  <si>
    <t>SD22-24, SD25-32</t>
  </si>
  <si>
    <t>Onboard sampling - purchases - surveys</t>
  </si>
  <si>
    <t>Onboard sampling - surveys</t>
  </si>
  <si>
    <t>observer</t>
  </si>
  <si>
    <t>-</t>
  </si>
  <si>
    <t>Surveys</t>
  </si>
  <si>
    <t>Onboard sampling</t>
  </si>
  <si>
    <t>12.5%%</t>
  </si>
  <si>
    <t>ICES Sub areas V, VI, XII, XIV &amp; 
NAFO SA 2 + (Div. 1F + 3K).</t>
  </si>
  <si>
    <t xml:space="preserve">Onboard sampling </t>
  </si>
  <si>
    <t>onboard sampling</t>
  </si>
  <si>
    <t>self sampling -surveys</t>
  </si>
  <si>
    <t>Length measurements</t>
  </si>
  <si>
    <t>Onboard sampling -  surveys</t>
  </si>
  <si>
    <t>surveys</t>
  </si>
  <si>
    <t>IV, IIIa, VIId</t>
  </si>
  <si>
    <t>Onboard sampling - purchases</t>
  </si>
  <si>
    <t>2013</t>
  </si>
  <si>
    <t>Baltic International Trawl Survey (BITS)</t>
  </si>
  <si>
    <t>Year-class stregth of demersal fish species (mainly Baltic cod and flounder)</t>
  </si>
  <si>
    <t xml:space="preserve"> IIIc SD22, IIId SD24</t>
  </si>
  <si>
    <t>Feb-Mar</t>
  </si>
  <si>
    <t>Fish hauls, hydrograpy</t>
  </si>
  <si>
    <t>1, 2, 3, 4</t>
  </si>
  <si>
    <t>Fig. III.G.1a and 1b</t>
  </si>
  <si>
    <t>ICES WGBIFS</t>
  </si>
  <si>
    <t>Y</t>
  </si>
  <si>
    <t>Oct-Nov</t>
  </si>
  <si>
    <t>16</t>
  </si>
  <si>
    <t>Baltic International Acustic Survey (BIAS)</t>
  </si>
  <si>
    <t>Herring  and Sprat abundance</t>
  </si>
  <si>
    <t>IIIa-d (SD21-24)</t>
  </si>
  <si>
    <t>Sep-Oct</t>
  </si>
  <si>
    <t>Echo Nm</t>
  </si>
  <si>
    <t>1,2,3,4</t>
  </si>
  <si>
    <t>Fig. III.G.2</t>
  </si>
  <si>
    <t>ICES WGBIFS/WGIPS</t>
  </si>
  <si>
    <t>Sprat Acoustic Survey (SPRAS)</t>
  </si>
  <si>
    <t xml:space="preserve">Abundance of sprat in the SW Baltic </t>
  </si>
  <si>
    <t>IIId (SD 24-28)</t>
  </si>
  <si>
    <t>May-Jun</t>
  </si>
  <si>
    <t>21</t>
  </si>
  <si>
    <t>1350</t>
  </si>
  <si>
    <t>Fig. III.G.3</t>
  </si>
  <si>
    <t>Rügen Herring Larvae Survey (RHLS)</t>
  </si>
  <si>
    <t>0-group abundance indices</t>
  </si>
  <si>
    <t>Mar-Jun</t>
  </si>
  <si>
    <t>Ichthyoplankton hauls, hydrograpy</t>
  </si>
  <si>
    <t>Fig. III.G.4</t>
  </si>
  <si>
    <t>ICES WGIPS</t>
  </si>
  <si>
    <t/>
  </si>
  <si>
    <t>International Bottom Trawl Survey (IBTS)</t>
  </si>
  <si>
    <t>Abundance indices of haddock, cod, saithe, herring, sprat, whiting, mackerel, Norway pout</t>
  </si>
  <si>
    <t>IVa, IVb</t>
  </si>
  <si>
    <t>Jan-Feb</t>
  </si>
  <si>
    <t>33</t>
  </si>
  <si>
    <t>Fish and plankton hauls, hydrography</t>
  </si>
  <si>
    <t>Fig. III.G.5</t>
  </si>
  <si>
    <t>ICES IBTSWG</t>
  </si>
  <si>
    <t>Jul/Aug</t>
  </si>
  <si>
    <t>Fig. III.G.6</t>
  </si>
  <si>
    <t>North Sea Beam Trawl Survey (BTS)</t>
  </si>
  <si>
    <t>Densities (abundance indices) of sole, plaice and other</t>
  </si>
  <si>
    <t>IVb, IVc</t>
  </si>
  <si>
    <t>Aug</t>
  </si>
  <si>
    <t>65</t>
  </si>
  <si>
    <t>Fish hauls, hydrography</t>
  </si>
  <si>
    <t>44</t>
  </si>
  <si>
    <t>Fig. III.G.7</t>
  </si>
  <si>
    <t>ICES WGBEAM</t>
  </si>
  <si>
    <t>Demersal Young Fish Survey (DYFS)</t>
  </si>
  <si>
    <t>Abundance indices of sole, plaice, brown shrimp</t>
  </si>
  <si>
    <t>IVb, German coast line</t>
  </si>
  <si>
    <t>19</t>
  </si>
  <si>
    <t>145</t>
  </si>
  <si>
    <t>Fish hauls</t>
  </si>
  <si>
    <t>200</t>
  </si>
  <si>
    <t>1, 3</t>
  </si>
  <si>
    <t>Fig. III.G.8</t>
  </si>
  <si>
    <t>International Ecosystem Survey in the Nordic Seas (ASH)</t>
  </si>
  <si>
    <t>Abundance of Norwegian spring-spawning herring and blue whiting</t>
  </si>
  <si>
    <t>IIa</t>
  </si>
  <si>
    <t>May</t>
  </si>
  <si>
    <t>carried out by Denmark</t>
  </si>
  <si>
    <t>ICES WGNAPES</t>
  </si>
  <si>
    <t>International Redfish Survey (REDNOR)</t>
  </si>
  <si>
    <t>Estimation of abundance and  biomass of pelagic redfish</t>
  </si>
  <si>
    <t>25</t>
  </si>
  <si>
    <t>35</t>
  </si>
  <si>
    <t>Fish hauls, Echo Nm</t>
  </si>
  <si>
    <t>ICES WGRS</t>
  </si>
  <si>
    <t>Herring Larvae Survey (IHLS)</t>
  </si>
  <si>
    <t xml:space="preserve">  Abundance indices for herring larvae</t>
  </si>
  <si>
    <t>Jan</t>
  </si>
  <si>
    <t>75</t>
  </si>
  <si>
    <t>Fig. III.G.11a and 11b</t>
  </si>
  <si>
    <t>Sep</t>
  </si>
  <si>
    <t>North Sea Herring Acoustic Survey (NHAS)</t>
  </si>
  <si>
    <t>Abundance and biomass of herring and sprat</t>
  </si>
  <si>
    <t>Jun-Jul</t>
  </si>
  <si>
    <t>1878</t>
  </si>
  <si>
    <t>Fig. III.G.12</t>
  </si>
  <si>
    <t>International Redfish Survey (REDTAS)</t>
  </si>
  <si>
    <t>Irminger Sea</t>
  </si>
  <si>
    <t>30</t>
  </si>
  <si>
    <t>2202</t>
  </si>
  <si>
    <t>Fig. III.G.13</t>
  </si>
  <si>
    <t>Greenland Groundfish Survey (GGS)</t>
  </si>
  <si>
    <t xml:space="preserve">  Abundance indices for Greenland cod, redfish and other groundfish</t>
  </si>
  <si>
    <t>XIV, NAFO SA1</t>
  </si>
  <si>
    <t>48</t>
  </si>
  <si>
    <t>55</t>
  </si>
  <si>
    <t>100</t>
  </si>
  <si>
    <t>Fig. III.G.14</t>
  </si>
  <si>
    <t>(ICES NWWG)</t>
  </si>
  <si>
    <t>Blue Whiting Survey</t>
  </si>
  <si>
    <t>Abundance of blue whiting</t>
  </si>
  <si>
    <t>Mar-May</t>
  </si>
  <si>
    <t>carried out by Ireland and the Netherlands</t>
  </si>
  <si>
    <t>International Mackerel and Horse Mackerel Egg Survey (MEGS)</t>
  </si>
  <si>
    <t>Estimation of the biomass of the western mackerel/horse mackerel stocks</t>
  </si>
  <si>
    <t>VIa, VII, VIII</t>
  </si>
  <si>
    <t>Mar-Apr</t>
  </si>
  <si>
    <t>38</t>
  </si>
  <si>
    <t>310</t>
  </si>
  <si>
    <t>180</t>
  </si>
  <si>
    <t>Fig. III.G.16</t>
  </si>
  <si>
    <t>ICES WGMEGS</t>
  </si>
  <si>
    <t>not conducted in 2014</t>
  </si>
  <si>
    <t>(b) Anguila anguilla</t>
  </si>
  <si>
    <t>(c) Dicentrarchus labrax and Sparus aurata</t>
  </si>
  <si>
    <t>(e) Thunnus thynnus</t>
  </si>
  <si>
    <t>(f) Melanogrammus aeglefinus</t>
  </si>
  <si>
    <t>(g) Psetta maxima</t>
  </si>
  <si>
    <t>(h) Gadus morhua</t>
  </si>
  <si>
    <t>(i) Mytilus edulis</t>
  </si>
  <si>
    <t>(j)  Crassostrea gigas</t>
  </si>
  <si>
    <t>(k) Venus verucosa or Veneridae</t>
  </si>
  <si>
    <t>(n) Salmo trutta and ....</t>
  </si>
  <si>
    <t>Land based farms - Hatcheries and Nurseries- eel</t>
  </si>
  <si>
    <t>Land based farms - On growing - eel</t>
  </si>
  <si>
    <t>Land based farms - combined - eel</t>
  </si>
  <si>
    <t>Shellfish farming - longline/bottom - mussel</t>
  </si>
  <si>
    <t>Shellfish farming - other - oyster</t>
  </si>
  <si>
    <t>100%</t>
  </si>
  <si>
    <t>Questionnaire</t>
  </si>
  <si>
    <t>Subsidies</t>
  </si>
  <si>
    <t>50%</t>
  </si>
  <si>
    <t>Wages and salaries</t>
  </si>
  <si>
    <t>Logbook, landings declaration, questionnnaire</t>
  </si>
  <si>
    <t>Feed costs</t>
  </si>
  <si>
    <t>n.a.</t>
  </si>
  <si>
    <t>Repair and maintenance</t>
  </si>
  <si>
    <t>Depreciation of capital</t>
  </si>
  <si>
    <t>Financial costs, net</t>
  </si>
  <si>
    <t>Total value of assets</t>
  </si>
  <si>
    <t>Net investments</t>
  </si>
  <si>
    <t>Debt</t>
  </si>
  <si>
    <t>Livestock</t>
  </si>
  <si>
    <t>Fish feed</t>
  </si>
  <si>
    <t>Volume of sales</t>
  </si>
  <si>
    <t>Official landing statistic</t>
  </si>
  <si>
    <t>Numbers of persons employed</t>
  </si>
  <si>
    <t>Number of enterprises</t>
  </si>
  <si>
    <t>questionnaires/investigation of busines networks</t>
  </si>
  <si>
    <t>Fleet register</t>
  </si>
  <si>
    <t>Shellfish farming - blue mussel</t>
  </si>
  <si>
    <t>Shellfish farming - Oyster</t>
  </si>
  <si>
    <t>due to special farming technique not applicable</t>
  </si>
  <si>
    <t>Shellfish farming - oyster</t>
  </si>
  <si>
    <t>All segments except blue mussel</t>
  </si>
  <si>
    <t>Shellfish farming- blue mussel</t>
  </si>
  <si>
    <t>Companies 50-249</t>
  </si>
  <si>
    <t>Companies &gt; 250</t>
  </si>
  <si>
    <t>Tax declaration</t>
  </si>
  <si>
    <t>National office (BLE)</t>
  </si>
  <si>
    <t>100%/</t>
  </si>
  <si>
    <t>Wages and salaries of staff</t>
  </si>
  <si>
    <t>Purchase of fish and other raw
material for production</t>
  </si>
  <si>
    <t xml:space="preserve">Volume of Fish and other raw material </t>
  </si>
  <si>
    <t>20</t>
  </si>
  <si>
    <t>40%</t>
  </si>
  <si>
    <t>Extraordinary costs, net</t>
  </si>
  <si>
    <t>Net investment</t>
  </si>
  <si>
    <t>Number of persons employed</t>
  </si>
  <si>
    <t>companies &gt;= 20 employees</t>
  </si>
  <si>
    <t>raw data: real time, aggregated data: approx. 1 month</t>
  </si>
  <si>
    <t>not applicable</t>
  </si>
  <si>
    <t>Position and vessel registration data based on VMS</t>
  </si>
  <si>
    <t>2h (EU waters), 1h (other)</t>
  </si>
  <si>
    <t>Areas not impacted by mobile bottom gears</t>
  </si>
  <si>
    <t>Species, length and abundance of catches and discards</t>
  </si>
  <si>
    <t>approx. 3 weeks after a sampled trip</t>
  </si>
  <si>
    <t>Value of landings and cost of fuel</t>
  </si>
  <si>
    <t>approx. 14 months</t>
  </si>
  <si>
    <t>N</t>
  </si>
  <si>
    <t>no surveys</t>
  </si>
  <si>
    <t xml:space="preserve"> ICES HAWG, associated: WGIPS and IBTSWG</t>
  </si>
  <si>
    <t>IIIa, 22-24</t>
  </si>
  <si>
    <t xml:space="preserve">IV, VIId </t>
  </si>
  <si>
    <t xml:space="preserve"> ICES WGWIDE, associated: WGMEGS and WGIPS</t>
  </si>
  <si>
    <t>western and southern component</t>
  </si>
  <si>
    <t>X*</t>
  </si>
  <si>
    <t>X**</t>
  </si>
  <si>
    <t>western and southern stock</t>
  </si>
  <si>
    <t xml:space="preserve">IVb,c, VIId, IIIa </t>
  </si>
  <si>
    <t>ICES AFWG, associated: WGRS</t>
  </si>
  <si>
    <t>I, IIa, IIb</t>
  </si>
  <si>
    <t>Sebastes mentella</t>
  </si>
  <si>
    <t>X***</t>
  </si>
  <si>
    <t>Sebastes marinus</t>
  </si>
  <si>
    <t>ICES WGNSSK, associated: IBTSWG and WGBEAM</t>
  </si>
  <si>
    <t>Gadus morhua (by metier)</t>
  </si>
  <si>
    <t>Melanogrammus aeglefinus (by metier)</t>
  </si>
  <si>
    <t>Pollachius virens (by metier)</t>
  </si>
  <si>
    <t>Merlangius merlangus (by metier)</t>
  </si>
  <si>
    <t>Pleuronectes platessa (by metier)</t>
  </si>
  <si>
    <t>Solea solea (by metier)</t>
  </si>
  <si>
    <t>other (e.g. Nephrops, Crangon)</t>
  </si>
  <si>
    <t>XIV, NAFO 1</t>
  </si>
  <si>
    <t>Va, Vb, XIV</t>
  </si>
  <si>
    <t>XII, XIV, NAFO1+2</t>
  </si>
  <si>
    <t>Sebastes spp.</t>
  </si>
  <si>
    <t>Va, Vb, VI, XIV</t>
  </si>
  <si>
    <t>ICES WGNEW</t>
  </si>
  <si>
    <t>IIIa, IV</t>
  </si>
  <si>
    <t>other</t>
  </si>
  <si>
    <t>Various aggregated data</t>
  </si>
  <si>
    <t>NAFO SC</t>
  </si>
  <si>
    <t>Amblyraja radiata</t>
  </si>
  <si>
    <t>NAFO 1</t>
  </si>
  <si>
    <t>Anarhichas lupus</t>
  </si>
  <si>
    <t>Anarhichas minor</t>
  </si>
  <si>
    <t>NAFO 1+2</t>
  </si>
  <si>
    <t>ICES WGBFAS, associated WGBIFS</t>
  </si>
  <si>
    <t>SD 22-24</t>
  </si>
  <si>
    <t>SD 25-32</t>
  </si>
  <si>
    <t>IIIc-d</t>
  </si>
  <si>
    <t>SD 25-27, 28.2, 29, 32</t>
  </si>
  <si>
    <t>ICES WGEEL</t>
  </si>
  <si>
    <t xml:space="preserve">Coastal and inshore </t>
  </si>
  <si>
    <t>ICES WGCEPH</t>
  </si>
  <si>
    <t>cephalopods</t>
  </si>
  <si>
    <t>ICES WGDEEP</t>
  </si>
  <si>
    <t>various species</t>
  </si>
  <si>
    <t>ICES WGCSE</t>
  </si>
  <si>
    <t>Lophius spp.</t>
  </si>
  <si>
    <t>ICES WGBIE</t>
  </si>
  <si>
    <t>ICES WGBYC</t>
  </si>
  <si>
    <t>ICES WGMIXFISH</t>
  </si>
  <si>
    <t>demersal species and fisheries (see WGNSSK)</t>
  </si>
  <si>
    <t>ICES WKBALFLAT</t>
  </si>
  <si>
    <t>flounder in SD 22-32 and dab in SD 21-32</t>
  </si>
  <si>
    <t>SD 21-32</t>
  </si>
  <si>
    <t>RCM North Sea &amp; Eastern Arctic</t>
  </si>
  <si>
    <t>all species and fisheries</t>
  </si>
  <si>
    <t>I, II, IV,  IIIa and VIId, Va XII, XIV, NAFO</t>
  </si>
  <si>
    <t>V (excl. Va), VI, VII (excl. VIId), VIII, IX, X</t>
  </si>
  <si>
    <t>RCM Long Distance Fisheries</t>
  </si>
  <si>
    <t>CECAF, South Pacific</t>
  </si>
  <si>
    <t>IIIb,c,d</t>
  </si>
  <si>
    <t>all fleet segments</t>
  </si>
  <si>
    <t>all enterprises</t>
  </si>
  <si>
    <t>ICES/HELCOM VMS</t>
  </si>
  <si>
    <t>all fisheries</t>
  </si>
  <si>
    <t>2007-2008</t>
  </si>
  <si>
    <t>2007-2009</t>
  </si>
  <si>
    <t>SD25-32</t>
  </si>
  <si>
    <t>IX, VIIIc</t>
  </si>
  <si>
    <t>VIIbcjk</t>
  </si>
  <si>
    <t>VIIfgh</t>
  </si>
  <si>
    <t>VIIIabde</t>
  </si>
  <si>
    <t>XII, XIV, Va</t>
  </si>
  <si>
    <t>Southeast Pacific</t>
  </si>
  <si>
    <t>FPN_SPF_0_0_0</t>
  </si>
  <si>
    <t>FPO_ANA_0_0_0</t>
  </si>
  <si>
    <t>FPO_CAT_0_0_0</t>
  </si>
  <si>
    <t>FPO_DEF_0_0_0</t>
  </si>
  <si>
    <t>FPO_FWS_0_0_0</t>
  </si>
  <si>
    <t>FPO_SPF_0_0_0</t>
  </si>
  <si>
    <t>FWR_ANA_0_0_0</t>
  </si>
  <si>
    <t>FWR_CAT_0_0_0</t>
  </si>
  <si>
    <t>FWR_CRU_0_0_0</t>
  </si>
  <si>
    <t>FWR_DEF_0_0_0</t>
  </si>
  <si>
    <t>FWR_FWS_0_0_0</t>
  </si>
  <si>
    <t>FWR_SPF_0_0_0</t>
  </si>
  <si>
    <t>GND_DEF_110-156_0_0</t>
  </si>
  <si>
    <t>GND_SPF_32-109_0_0</t>
  </si>
  <si>
    <t>GNS_ANA_&gt;=157_0_0</t>
  </si>
  <si>
    <t>GNS_CRU_0_0_0</t>
  </si>
  <si>
    <t>GNS_DEF_110-156_0_0</t>
  </si>
  <si>
    <t>GNS_FWS_0_0_0</t>
  </si>
  <si>
    <t>GNS_SPF_32-109_0_0</t>
  </si>
  <si>
    <t>GTR_CAT_0_0_0</t>
  </si>
  <si>
    <t>GTR_DEF_110-156_0_0</t>
  </si>
  <si>
    <t>GTR_FWS_0_0_0</t>
  </si>
  <si>
    <t>GTR_SPF_32-109_0_0</t>
  </si>
  <si>
    <t>LHP_CAT_0_0_0</t>
  </si>
  <si>
    <t>LHP_DEF_0_0_0</t>
  </si>
  <si>
    <t>LHP_SPF_0_0_0</t>
  </si>
  <si>
    <t>LLD_CAT_0_0_0</t>
  </si>
  <si>
    <t>LLD_DEF_0_0_0</t>
  </si>
  <si>
    <t>LLD_FWS_0_0_0</t>
  </si>
  <si>
    <t>LLD_SPF_0_0_0</t>
  </si>
  <si>
    <t>LLS_CAT_0_0_0</t>
  </si>
  <si>
    <t>LLS_FWS_0_0_0</t>
  </si>
  <si>
    <t>LLS_SPF_0_0_0</t>
  </si>
  <si>
    <t>MIS_CAT_0_0_0</t>
  </si>
  <si>
    <t>MIS_DEF_0_0_0</t>
  </si>
  <si>
    <t>MIS_SPF_0_0_0</t>
  </si>
  <si>
    <t>OFG_CAT_0_0_0</t>
  </si>
  <si>
    <t>OFG_DEF_0_0_0</t>
  </si>
  <si>
    <t>OFG_FWS_0_0_0</t>
  </si>
  <si>
    <t>OFG_SPF_0_0_0</t>
  </si>
  <si>
    <t>OTB_CAT_0_0_0</t>
  </si>
  <si>
    <t>OTB_CRU_0_0_0</t>
  </si>
  <si>
    <t>OTB_DEF_&gt;=105_1_110</t>
  </si>
  <si>
    <t>OTB_DEF_&gt;=90_0_0</t>
  </si>
  <si>
    <t>OTB_FWS_0_0_0</t>
  </si>
  <si>
    <t>OTB_SPF_16-104_0_0</t>
  </si>
  <si>
    <t>OTB_SPF_16-31_0_0</t>
  </si>
  <si>
    <t>OTB_SPF_32-104_0_0</t>
  </si>
  <si>
    <t>OTB_SPF_32-89_0_0</t>
  </si>
  <si>
    <t>OTM_DEF_&gt;=105_1_110</t>
  </si>
  <si>
    <t>OTM_SPF_32-104_0_0</t>
  </si>
  <si>
    <t>PTB_DEF_&gt;=105_1_110</t>
  </si>
  <si>
    <t>PTB_DEF_&gt;=90_0_0</t>
  </si>
  <si>
    <t>PTB_FWS_0_0_0</t>
  </si>
  <si>
    <t>PTB_SPF_0_0_0</t>
  </si>
  <si>
    <t>PTB_SPF_16-31_0_0</t>
  </si>
  <si>
    <t>PTB_SPF_32-104_0_0</t>
  </si>
  <si>
    <t>PTB_SPF_32-89_0_0</t>
  </si>
  <si>
    <t>PTM_DEF_&gt;=105_1_110</t>
  </si>
  <si>
    <t>PTM_SPF_32-104_0_0</t>
  </si>
  <si>
    <t>PTM_SPF_32-89_0_0</t>
  </si>
  <si>
    <t>PVG_ANA_0_0_0</t>
  </si>
  <si>
    <t>PVG_DEF_0_0_0</t>
  </si>
  <si>
    <t>SDN_DEF_&gt;=105_1_110</t>
  </si>
  <si>
    <t>SSC_DEF_&gt;=105_1_110</t>
  </si>
  <si>
    <t>TBB_CRU_0_0_0</t>
  </si>
  <si>
    <t>TBB_DEF_&gt;=105_1_110</t>
  </si>
  <si>
    <t>TBB_SPF_16-104_0_0</t>
  </si>
  <si>
    <t>OTM_SPF_16-104_0_0</t>
  </si>
  <si>
    <t>OTM_SPF_16-31_0_0</t>
  </si>
  <si>
    <t>PTB_SPF_16-104_0_0</t>
  </si>
  <si>
    <t>PTM_SPF_16-104_0_0</t>
  </si>
  <si>
    <t>PTM_SPF_16-31_0_0</t>
  </si>
  <si>
    <t>OTB_DEF_&gt;= 120 _0_0</t>
  </si>
  <si>
    <t>OTM_SPF_32-69 _0_0</t>
  </si>
  <si>
    <t>OTB_DEF_100-119 _0_0</t>
  </si>
  <si>
    <t>OTB_DEF_&gt;= 120_0_0</t>
  </si>
  <si>
    <t>PTB_DEF_&gt;= 120_0_0</t>
  </si>
  <si>
    <t>OTB_DEF_90-119_0_0</t>
  </si>
  <si>
    <t>PTM_SPF_32-69_0_0</t>
  </si>
  <si>
    <t>SSC_DEF_&gt;= 120_0_0</t>
  </si>
  <si>
    <t>OTM_DEF_&gt;= 120_0_0</t>
  </si>
  <si>
    <t>GNS_DEF_100-119_0_0</t>
  </si>
  <si>
    <t>OTB_CRU_90-119_0_0</t>
  </si>
  <si>
    <t>SDN_DEF_&gt;= 120_0_0</t>
  </si>
  <si>
    <t>GNS_DEF_120-219_0_0</t>
  </si>
  <si>
    <t>GNS_DEF_90-99_0_0</t>
  </si>
  <si>
    <t>PTB_SPF_32-69_0_0</t>
  </si>
  <si>
    <t>OTB_CRU_70-89_0_0</t>
  </si>
  <si>
    <t>OTB_DEF_70-89_0_0</t>
  </si>
  <si>
    <t>OTB_CRU_&gt;= 120_0_0</t>
  </si>
  <si>
    <t>OTB_CRU_16-31_0_0</t>
  </si>
  <si>
    <t>TBB_CRU_16-31 _0_0</t>
  </si>
  <si>
    <t>PTM_DEF_&lt;16 _0_0</t>
  </si>
  <si>
    <t>SSC_DEF_&gt;= 120 _0_0</t>
  </si>
  <si>
    <t>TBB_DEF_70-99 _0_0</t>
  </si>
  <si>
    <t>OTB_DEF_70-99 _0_0</t>
  </si>
  <si>
    <t>PTB_DEF_&gt;= 120 _0_0</t>
  </si>
  <si>
    <t>OTB_CRU_70-99 _0_0</t>
  </si>
  <si>
    <t>PTB_SPF_32-69 _0_0</t>
  </si>
  <si>
    <t>PTM_SPF_32-69 _0_0</t>
  </si>
  <si>
    <t>PTB_SPF_16-31 _0_0</t>
  </si>
  <si>
    <t>GNS_DEF_&gt;= 220 _0_0</t>
  </si>
  <si>
    <t>SDN_DEF_&gt;= 120 _0_0</t>
  </si>
  <si>
    <t>GNS_DEF_120-219 _0_0</t>
  </si>
  <si>
    <t>GNS_DEF_100-119 _0_0</t>
  </si>
  <si>
    <t>TBB_DEF_&gt;= 120 _0_0</t>
  </si>
  <si>
    <t>MIS_CRU_0_0_0</t>
  </si>
  <si>
    <t>GNS_DEF_90-99 _0_0</t>
  </si>
  <si>
    <t>OTB_CRU_&lt;16 _0_0</t>
  </si>
  <si>
    <t>TBB_CRU_32-69 _0_0</t>
  </si>
  <si>
    <t>TBB_CRU_&lt;16 _0_0</t>
  </si>
  <si>
    <t>TBB_CRU_70-99 _0_0</t>
  </si>
  <si>
    <t>TBB_CRU_&gt;= 120 _0_0</t>
  </si>
  <si>
    <t>OTB_CEP_0_0_0</t>
  </si>
  <si>
    <t>TBB_DEF_16-31 _0_0</t>
  </si>
  <si>
    <t>PTB_DEF_100-119 _0_0</t>
  </si>
  <si>
    <t>OTB_CRU_&gt;= 120 _0_0</t>
  </si>
  <si>
    <t>OTB_DEF_16-31 _0_0</t>
  </si>
  <si>
    <t>SSC_DEF_70-99 _0_0</t>
  </si>
  <si>
    <t>GNS_DEF_50-70 _0_0</t>
  </si>
  <si>
    <t>TBB_ANA_0_0_0</t>
  </si>
  <si>
    <t>PTB_CRU_0_0_0</t>
  </si>
  <si>
    <t>OTM_DEF_32-69 _0_0</t>
  </si>
  <si>
    <t>TBB_DEF_100-119 _0_0</t>
  </si>
  <si>
    <t>GNS_CRU_&gt;= 220 _0_0</t>
  </si>
  <si>
    <t>GNS_DEF_0_0_0</t>
  </si>
  <si>
    <t>TBB_SPF_0_0_0</t>
  </si>
  <si>
    <t>TBB_FWS_0_0_0</t>
  </si>
  <si>
    <t>TBB_CAT_0_0_0</t>
  </si>
  <si>
    <t>TBB_DEF_0_0_0</t>
  </si>
  <si>
    <t>OTB_CRU_100-119 _0_0</t>
  </si>
  <si>
    <t>LHP_SPF_ALL_0_0</t>
  </si>
  <si>
    <t>OTB_DEF_130-279_0_0</t>
  </si>
  <si>
    <t>FPO_CRU_ALL_0_0</t>
  </si>
  <si>
    <t>OTM_SPF_32-54 _0_0</t>
  </si>
  <si>
    <t>OTB_DEF_&gt;= 130 _0_0</t>
  </si>
  <si>
    <t>OTM_DEF_100-129 _0_0</t>
  </si>
  <si>
    <t>Rollover</t>
  </si>
  <si>
    <t>merged over fishing grounds</t>
  </si>
  <si>
    <t>SPMO</t>
  </si>
  <si>
    <t>Bal_A</t>
  </si>
  <si>
    <t>Trawls targeting cod and flatfish</t>
  </si>
  <si>
    <t>All year</t>
  </si>
  <si>
    <t>Concurrent</t>
  </si>
  <si>
    <t>Bal_B</t>
  </si>
  <si>
    <t>GNS inshore targeting herring</t>
  </si>
  <si>
    <t>March - May</t>
  </si>
  <si>
    <t>Bal_C</t>
  </si>
  <si>
    <t>GNS targeting cod and flatfishes</t>
  </si>
  <si>
    <t>Bal_D</t>
  </si>
  <si>
    <t xml:space="preserve">GNS inshore targetting freshwater fish </t>
  </si>
  <si>
    <t>Bal_E</t>
  </si>
  <si>
    <t>Pelagic fisheries targeting sprat &amp; herring</t>
  </si>
  <si>
    <t>Jan-May, Oct-Dec</t>
  </si>
  <si>
    <t>Concurrent, other</t>
  </si>
  <si>
    <t>1,2</t>
  </si>
  <si>
    <t>Bal_F</t>
  </si>
  <si>
    <t>Trawls targeting whiting and flatfish</t>
  </si>
  <si>
    <t>Trawlers targeting cod, saithe</t>
  </si>
  <si>
    <t>Jan - March, June - Aug</t>
  </si>
  <si>
    <t>Concurrent-at-sea</t>
  </si>
  <si>
    <t>Trawlers targeting herring</t>
  </si>
  <si>
    <t>Aug - Nov</t>
  </si>
  <si>
    <t>Sep - Nov</t>
  </si>
  <si>
    <t>SSC_DEF_&gt;= 120_0_0*</t>
  </si>
  <si>
    <t>SSC targeting haddock</t>
  </si>
  <si>
    <t>May - July</t>
  </si>
  <si>
    <t>Gillnets targeting flat fish</t>
  </si>
  <si>
    <t>Apr - June, Sept - Oct</t>
  </si>
  <si>
    <t>OTB targeting Norway lobster</t>
  </si>
  <si>
    <t>June - Dec</t>
  </si>
  <si>
    <t>July - Oct</t>
  </si>
  <si>
    <t>Beam trawl targeting brown shrimp</t>
  </si>
  <si>
    <t>German coastal area</t>
  </si>
  <si>
    <t>March - Oct</t>
  </si>
  <si>
    <t>Trawlers targeting mackerel, herring</t>
  </si>
  <si>
    <t>Mackerel: Jan; Herring: Dec</t>
  </si>
  <si>
    <t>OTB_DEF_&gt;= 120 _0_0*</t>
  </si>
  <si>
    <t>Trawlers targeting gadoids</t>
  </si>
  <si>
    <t>Trawlers targeting sandeel</t>
  </si>
  <si>
    <t>Apr- June</t>
  </si>
  <si>
    <t>Beam trawl targeting flat fish</t>
  </si>
  <si>
    <t>OTB targeting plaice</t>
  </si>
  <si>
    <t>June - Oct</t>
  </si>
  <si>
    <t>OTB targeting Greenland halibut</t>
  </si>
  <si>
    <t>July - Dec</t>
  </si>
  <si>
    <t>OTM targeting blue whiting, mackerel, horse mackerel</t>
  </si>
  <si>
    <t>VI, VIIbcjk, VIIe, VIIfgh, VIII, V-XIV, (IVa)</t>
  </si>
  <si>
    <t>GNS targeting anglerfish</t>
  </si>
  <si>
    <t>VI, VIIbcjk, VIIfgh</t>
  </si>
  <si>
    <t>Jan - June, Oct - Dec</t>
  </si>
  <si>
    <t>FPO targeting deep-sea red crab</t>
  </si>
  <si>
    <t>VI, VIIbcjk, VIIfgh, IX, XII</t>
  </si>
  <si>
    <t>March - Dec</t>
  </si>
  <si>
    <t>OTM targeting redfish</t>
  </si>
  <si>
    <t>OTM targeting sardinella</t>
  </si>
  <si>
    <t>OTM targeting jack mackerel</t>
  </si>
  <si>
    <t>Aprl - Oct</t>
  </si>
  <si>
    <t>M</t>
  </si>
  <si>
    <t xml:space="preserve">regional agreement with Denmark and Sweden </t>
  </si>
  <si>
    <t>2*</t>
  </si>
  <si>
    <t>bilateral agreement with Denmark</t>
  </si>
  <si>
    <t>see text III.C.6</t>
  </si>
  <si>
    <t>multilateral agreement</t>
  </si>
  <si>
    <t>PTM_DEF_&lt;16 _0_0**</t>
  </si>
  <si>
    <t>OTB_DEF_70-99 _0_0***</t>
  </si>
  <si>
    <t>OTM_SPF_0_0_0</t>
  </si>
  <si>
    <t>GNS_FWS_&gt;0_0_0</t>
  </si>
  <si>
    <t>Agonus cataphractus</t>
  </si>
  <si>
    <t>Ammodytes tobianus</t>
  </si>
  <si>
    <t>Belone belone</t>
  </si>
  <si>
    <t>OTB_DEF_&gt;=105_1_120</t>
  </si>
  <si>
    <t>Cyclopterus lumpus</t>
  </si>
  <si>
    <t>Gasterosteus aculeatus</t>
  </si>
  <si>
    <t>Hyperoplus lanceolatus</t>
  </si>
  <si>
    <t>Myoxocephalus scorpius</t>
  </si>
  <si>
    <t>Neogobius melanostomus</t>
  </si>
  <si>
    <t>Oncorhynchus mykiss</t>
  </si>
  <si>
    <t>Osmerus eperlanus</t>
  </si>
  <si>
    <t>Rutilus rutilus</t>
  </si>
  <si>
    <t>Zoarces viviparus</t>
  </si>
  <si>
    <t>AGONUS CATAPHRACTUS</t>
  </si>
  <si>
    <t>TBB_DEF_70-99_0_0</t>
  </si>
  <si>
    <t>TBB_CRU_16-31_0_0</t>
  </si>
  <si>
    <t>ALOSA FALLAX</t>
  </si>
  <si>
    <t>AMMODYTES</t>
  </si>
  <si>
    <t>AMMODYTES MARINUS</t>
  </si>
  <si>
    <t>AMMODYTES TOBIANUS</t>
  </si>
  <si>
    <t>ANARHICHAS LUPUS</t>
  </si>
  <si>
    <t>ARNOGLOSSUS LATERNA</t>
  </si>
  <si>
    <t>BUGLOSSIDIUM LUTEUM</t>
  </si>
  <si>
    <t>CALLIONYMUS LYRA</t>
  </si>
  <si>
    <t>CALLIONYMUS RETICULATUS</t>
  </si>
  <si>
    <t>CILIATA MUSTELA</t>
  </si>
  <si>
    <t>OTM_SPF_32-69_0_0</t>
  </si>
  <si>
    <t>CRANGON ALLMANNI</t>
  </si>
  <si>
    <t>ECHINOCARDIUM CORDATUM</t>
  </si>
  <si>
    <t>EUTRIGLA GURNARDUS</t>
  </si>
  <si>
    <t>GASTEROSTEUS ACULEATUS</t>
  </si>
  <si>
    <t>HOMARUS VULGARIS</t>
  </si>
  <si>
    <t>HYPEROPLUS LANCEOLATUS</t>
  </si>
  <si>
    <t>LAMPETRA FLUVIATILIS</t>
  </si>
  <si>
    <t>LIPARIS LIPARIS</t>
  </si>
  <si>
    <t>LOLIGO</t>
  </si>
  <si>
    <t>MERLANGIUS MERLANGUS</t>
  </si>
  <si>
    <t>MULLUS SURMULETUS</t>
  </si>
  <si>
    <t>MYOXOCEPHALUS SCORPIUS</t>
  </si>
  <si>
    <t>PANDALUS MONTAGUI</t>
  </si>
  <si>
    <t>PHOLIS GUNNELLUS</t>
  </si>
  <si>
    <t>PLATICHTHYS FLESUS</t>
  </si>
  <si>
    <t>POMATOSCHISTUS LOZANOI</t>
  </si>
  <si>
    <t>POMATOSCHISTUS MINUTUS</t>
  </si>
  <si>
    <t>PSAMMECHINUS MILIARIS</t>
  </si>
  <si>
    <t>RAJA CLAVATA</t>
  </si>
  <si>
    <t>RAJA RADIATA</t>
  </si>
  <si>
    <t>SCYLIORHINUS CANICULA</t>
  </si>
  <si>
    <t>SOLEA VULGARIS</t>
  </si>
  <si>
    <t>SYNGNATHUS ROSTELLATUS</t>
  </si>
  <si>
    <t>TRACHURUS TRACHURUS</t>
  </si>
  <si>
    <t>TRIGLA LUCERNA</t>
  </si>
  <si>
    <t>IV, VIId; IIIa</t>
  </si>
  <si>
    <t>OTB_DEF_&gt;=120_0_0</t>
  </si>
  <si>
    <t>PTB_DEF_&gt;=120_0_0</t>
  </si>
  <si>
    <t>I,II</t>
  </si>
  <si>
    <t>ANARHICHAS DENTICULATUS</t>
  </si>
  <si>
    <t>MACROURUS BERGLAX</t>
  </si>
  <si>
    <t>RAJA BATIS</t>
  </si>
  <si>
    <t>REINHARDTIUS HIPPOGLOSSOIDES</t>
  </si>
  <si>
    <t>VI, VIIbck, VIIe, VIIfghj, VIII, V-XIV</t>
  </si>
  <si>
    <t>CAPROS APER</t>
  </si>
  <si>
    <t>V, VI, VII (excl.d), VIII, IX, X, XII, XIV</t>
  </si>
  <si>
    <t>ALEPOCEPHALUS AGASSIZII</t>
  </si>
  <si>
    <t>OTB_DEF_&gt;=130_0_0</t>
  </si>
  <si>
    <t>ANTIMORA ROSTRATA</t>
  </si>
  <si>
    <t>COTTUNCULUS THOMSONII</t>
  </si>
  <si>
    <t>ETMOPTERUS SPINAX</t>
  </si>
  <si>
    <t>HYDROLAGUS AFFINIS</t>
  </si>
  <si>
    <t>LEPIDION EQUES</t>
  </si>
  <si>
    <t>MOLVA DIPTERYGIA</t>
  </si>
  <si>
    <t>NOTACANTHUS CHEMNITZII</t>
  </si>
  <si>
    <t>PARALEPIS ATLANTICA</t>
  </si>
  <si>
    <t>RAJA FYLLAE</t>
  </si>
  <si>
    <t>RHINOCHIMAERA ATLANTICA</t>
  </si>
  <si>
    <t>TRACHYRHYNCHUS MURRAYI</t>
  </si>
  <si>
    <t xml:space="preserve">OTB_DEF_&gt;=90_0_0 </t>
  </si>
  <si>
    <t xml:space="preserve">multilateral agreement </t>
  </si>
  <si>
    <t>* merged metiers by fishing ground</t>
  </si>
  <si>
    <t>** see text III C NORTH SEA AND EASTERN ARCTIC</t>
  </si>
  <si>
    <t>*** Fishery changed mesh size to 100-119 mm</t>
  </si>
  <si>
    <t>VI, VIIbck, VIIe, VIIfghj, VIII, V-XIV, (IVa)*</t>
  </si>
  <si>
    <t>VI, VIIbck, VIIfghj*</t>
  </si>
  <si>
    <t>VI, VIIbck, VIIfghj, IX, XII*</t>
  </si>
  <si>
    <t>see AR text</t>
  </si>
  <si>
    <t>2 x self sampling</t>
  </si>
  <si>
    <t>LOLIGO FORBESI</t>
  </si>
  <si>
    <t>PETROMYZONIDAE</t>
  </si>
  <si>
    <t>OTM_SPF_32-69_0_1</t>
  </si>
  <si>
    <t>OTM_SPF_32-69_0_2</t>
  </si>
  <si>
    <t>OTM_SPF_32-69_0_3</t>
  </si>
  <si>
    <t>OTM_SPF_32-69_0_4</t>
  </si>
  <si>
    <t>OTM_SPF_32-69_0_5</t>
  </si>
  <si>
    <t>OTM_SPF_32-69_0_6</t>
  </si>
  <si>
    <t>OTM_SPF_32-69_0_7</t>
  </si>
  <si>
    <t>OTM_SPF_32-69_0_8</t>
  </si>
  <si>
    <t>OTM_SPF_32-69_0_9</t>
  </si>
  <si>
    <t>OTM_SPF_32-69_0_10</t>
  </si>
  <si>
    <t>OTM_SPF_32-69_0_11</t>
  </si>
  <si>
    <t>OTM_SPF_32-69_0_12</t>
  </si>
  <si>
    <t>OTM_SPF_32-69_0_13</t>
  </si>
  <si>
    <t>OTM_SPF_32-69_0_14</t>
  </si>
  <si>
    <t>OTM_SPF_32-69_0_15</t>
  </si>
  <si>
    <t>ACTINIARIA</t>
  </si>
  <si>
    <t>ALLOTEUTHIS SUBULATA</t>
  </si>
  <si>
    <t>APHIA MINUTA</t>
  </si>
  <si>
    <t>ASTERIAS RUBENS</t>
  </si>
  <si>
    <t>CARCINUS MAENAS</t>
  </si>
  <si>
    <t>CARDIIDAE</t>
  </si>
  <si>
    <t>CARIDEA</t>
  </si>
  <si>
    <t>ENSIS ENSIS</t>
  </si>
  <si>
    <t>ERIOCHEIR SINENSIS</t>
  </si>
  <si>
    <t>GYMNOCEPHALUS CERNUA</t>
  </si>
  <si>
    <t>MACOMA BALTICA</t>
  </si>
  <si>
    <t>MACROPIPUS HOLSATUS</t>
  </si>
  <si>
    <t>MACROPIPUS MARMOREUS</t>
  </si>
  <si>
    <t>MACROPODIA</t>
  </si>
  <si>
    <t>OPHIURIDAE</t>
  </si>
  <si>
    <t>PAGURIDAE</t>
  </si>
  <si>
    <t>PALAEMON LONGIROSTRIS</t>
  </si>
  <si>
    <t>PETRICOLA PHOLADIFORMIS</t>
  </si>
  <si>
    <t>POMATOSCHISTUS MICROPS</t>
  </si>
  <si>
    <t>PORTUNIDAE</t>
  </si>
  <si>
    <t>SEPIOLA ATLANTICA</t>
  </si>
  <si>
    <t>SPINACHIA SPINACHIA</t>
  </si>
  <si>
    <t>TRISOPTERUS MINUTUS</t>
  </si>
  <si>
    <t>TBB_CRU_16-31_0_1</t>
  </si>
  <si>
    <t>TBB_CRU_16-31_0_2</t>
  </si>
  <si>
    <t>TBB_CRU_16-31_0_3</t>
  </si>
  <si>
    <t>TBB_CRU_16-31_0_4</t>
  </si>
  <si>
    <t>TBB_CRU_16-31_0_5</t>
  </si>
  <si>
    <t>TBB_CRU_16-31_0_6</t>
  </si>
  <si>
    <t>TBB_CRU_16-31_0_7</t>
  </si>
  <si>
    <t>TBB_CRU_16-31_0_8</t>
  </si>
  <si>
    <t>TBB_CRU_16-31_0_9</t>
  </si>
  <si>
    <t>TBB_CRU_16-31_0_10</t>
  </si>
  <si>
    <t>TBB_CRU_16-31_0_11</t>
  </si>
  <si>
    <t>TBB_CRU_16-31_0_12</t>
  </si>
  <si>
    <t>TBB_CRU_16-31_0_13</t>
  </si>
  <si>
    <t>TBB_CRU_16-31_0_14</t>
  </si>
  <si>
    <t>TBB_CRU_16-31_0_15</t>
  </si>
  <si>
    <t>TBB_CRU_16-31_0_16</t>
  </si>
  <si>
    <t>TBB_CRU_16-31_0_17</t>
  </si>
  <si>
    <t>TBB_CRU_16-31_0_18</t>
  </si>
  <si>
    <t>TBB_CRU_16-31_0_19</t>
  </si>
  <si>
    <t>TBB_CRU_16-31_0_20</t>
  </si>
  <si>
    <t>TBB_CRU_16-31_0_21</t>
  </si>
  <si>
    <t>TBB_CRU_16-31_0_22</t>
  </si>
  <si>
    <t>TBB_CRU_16-31_0_23</t>
  </si>
  <si>
    <t>TBB_CRU_16-31_0_24</t>
  </si>
  <si>
    <t>TBB_CRU_16-31_0_25</t>
  </si>
  <si>
    <t>TBB_CRU_16-31_0_26</t>
  </si>
  <si>
    <t>TBB_CRU_16-31_0_27</t>
  </si>
  <si>
    <t>TBB_CRU_16-31_0_28</t>
  </si>
  <si>
    <t>TBB_CRU_16-31_0_29</t>
  </si>
  <si>
    <t>TBB_CRU_16-31_0_30</t>
  </si>
  <si>
    <t>TBB_CRU_16-31_0_31</t>
  </si>
  <si>
    <t>TBB_CRU_16-31_0_32</t>
  </si>
  <si>
    <t>TBB_CRU_16-31_0_33</t>
  </si>
  <si>
    <t>TBB_CRU_16-31_0_34</t>
  </si>
  <si>
    <t>TBB_CRU_16-31_0_35</t>
  </si>
  <si>
    <t>TBB_CRU_16-31_0_36</t>
  </si>
  <si>
    <t>TBB_CRU_16-31_0_37</t>
  </si>
  <si>
    <t>TBB_CRU_16-31_0_38</t>
  </si>
  <si>
    <t>TBB_CRU_16-31_0_39</t>
  </si>
  <si>
    <t>TBB_CRU_16-31_0_40</t>
  </si>
  <si>
    <t>TBB_CRU_16-31_0_41</t>
  </si>
  <si>
    <t>TBB_CRU_16-31_0_42</t>
  </si>
  <si>
    <t>TBB_CRU_16-31_0_43</t>
  </si>
  <si>
    <t>TBB_CRU_16-31_0_44</t>
  </si>
  <si>
    <t>TBB_CRU_16-31_0_45</t>
  </si>
  <si>
    <t>TBB_CRU_16-31_0_46</t>
  </si>
  <si>
    <t>TBB_CRU_16-31_0_47</t>
  </si>
  <si>
    <t>TBB_CRU_16-31_0_48</t>
  </si>
  <si>
    <t>TBB_CRU_16-31_0_49</t>
  </si>
  <si>
    <t>TBB_CRU_16-31_0_50</t>
  </si>
  <si>
    <t>TBB_CRU_16-31_0_51</t>
  </si>
  <si>
    <t>TBB_CRU_16-31_0_52</t>
  </si>
  <si>
    <t>TBB_CRU_16-31_0_53</t>
  </si>
  <si>
    <t>TBB_CRU_16-31_0_54</t>
  </si>
  <si>
    <t>TBB_CRU_16-31_0_55</t>
  </si>
  <si>
    <t>TBB_CRU_16-31_0_56</t>
  </si>
  <si>
    <t>TBB_CRU_16-31_0_57</t>
  </si>
  <si>
    <t>TBB_CRU_16-31_0_58</t>
  </si>
  <si>
    <t>TBB_CRU_16-31_0_59</t>
  </si>
  <si>
    <t>TBB_CRU_16-31_0_60</t>
  </si>
  <si>
    <t>TBB_CRU_16-31_0_61</t>
  </si>
  <si>
    <t>TBB_CRU_16-31_0_62</t>
  </si>
  <si>
    <t>TBB_CRU_16-31_0_63</t>
  </si>
  <si>
    <t>APHRODITA ACULEATA</t>
  </si>
  <si>
    <t>CORYSTES CASSIVELAUNUS</t>
  </si>
  <si>
    <t>ECHIICHTHYS VIPERA</t>
  </si>
  <si>
    <t>ELEDONE CIRROSA</t>
  </si>
  <si>
    <t>GAIDROPSARUS VULGARIS</t>
  </si>
  <si>
    <t>GONEPLAX RHOMBOIDES</t>
  </si>
  <si>
    <t>MULLUS BARBATUS</t>
  </si>
  <si>
    <t>PAGURUS BERNHARDUS</t>
  </si>
  <si>
    <t>PECTEN MAXIMUS</t>
  </si>
  <si>
    <t>RAJA MONTAGUI</t>
  </si>
  <si>
    <t>SYNGNATHIDAE</t>
  </si>
  <si>
    <t>TRISOPTERUS LUSCUS</t>
  </si>
  <si>
    <t>CHIMAERA MONSTROSA</t>
  </si>
  <si>
    <t>MAIA SQUINADO</t>
  </si>
  <si>
    <t>ASPITRIGLA CUCULUS</t>
  </si>
  <si>
    <t>DELPHINUS DELPHIS</t>
  </si>
  <si>
    <t>PHOCA VITULINA</t>
  </si>
  <si>
    <t>ALEPOCEPHALUS BAIRDI</t>
  </si>
  <si>
    <t>Planned minimum No of individuals to be measured at the national level</t>
  </si>
  <si>
    <t>% achievement (100*M/L)</t>
  </si>
  <si>
    <t>Request for derogation for excluding dredgers from the fishing fleet</t>
  </si>
  <si>
    <t xml:space="preserve">III.B </t>
  </si>
  <si>
    <t>Effort data</t>
  </si>
  <si>
    <t>pending</t>
  </si>
  <si>
    <t>Vessel type operates exclusively in the field of aquaculture and is represented in the aquaculture section</t>
  </si>
  <si>
    <t>Request for derogation on metier-related variables</t>
  </si>
  <si>
    <t xml:space="preserve">III.C </t>
  </si>
  <si>
    <t>Bal</t>
  </si>
  <si>
    <t>Fisheries are negligible</t>
  </si>
  <si>
    <t>NS&amp;EA</t>
  </si>
  <si>
    <t>The share in fishing effort for Germany is negligible and sampling is conducted by Denmark (regional agreement)</t>
  </si>
  <si>
    <t>Regional agreement: “Onboard monitoring unnecessary owing to</t>
  </si>
  <si>
    <t>1. the small by-catch of finfish, and</t>
  </si>
  <si>
    <t>2. the return of undersized crustaceans alive.”</t>
  </si>
  <si>
    <t>(Fishery on anglerfish)</t>
  </si>
  <si>
    <t>2009/2010/2011</t>
  </si>
  <si>
    <t>Very limited number of Spanish-owned vessels (4 cutters), landings in weight are &lt;200t, landings into foreign harbours</t>
  </si>
  <si>
    <t>Cost efficiency</t>
  </si>
  <si>
    <t>&gt;80% from fisheries inside the base line of German coastal waters. Hence, the landings from outer coastal waters were well below the 200t exemption rule limit</t>
  </si>
  <si>
    <t>Request for derogation for the recreational fishery</t>
  </si>
  <si>
    <t>III.D</t>
  </si>
  <si>
    <t>Sampling data for salmon</t>
  </si>
  <si>
    <t>Salmon catches from German anglers were estimated at 2 ‰ of the international salmon catches in the coastal and offshore areas of the Baltic Sea in 2002.</t>
  </si>
  <si>
    <t>General observations will be carried out as part of the current sampling of the recreational fishery in the Baltic Sea.</t>
  </si>
  <si>
    <t>Sampling data for sharks</t>
  </si>
  <si>
    <t>Baltic, NS&amp;EA</t>
  </si>
  <si>
    <t>No recreational fishery existing on sharks</t>
  </si>
  <si>
    <t>Sampling data for cod</t>
  </si>
  <si>
    <t>There is no sampling of the recreational fishers of Niedersachsen and Bremen, as no licensing system exists for recreational fishers in the North Sea. A survey would cause very high costs. Therefore and in consideration of the estimate of the recreational cod catches in 2005 (very low, without importance for the cod stock), it is not necessary to extend the survey to Niedersachsen and Bremen.</t>
  </si>
  <si>
    <t>Sampling data for eel</t>
  </si>
  <si>
    <t>There is no sampling of the recreational fishers of Niedersachsen and Bremen, as no licensing system exists for recreational fishers in the North Sea.  A necessary extension of the survey to Niedersachsen and Bremen will be evaluated according to results from the Pilot Study.</t>
  </si>
  <si>
    <t xml:space="preserve">Request on the sampling of fish stocks </t>
  </si>
  <si>
    <t>III.E</t>
  </si>
  <si>
    <t>Baltic, NS&amp;EA, NA</t>
  </si>
  <si>
    <t>2009/2011</t>
  </si>
  <si>
    <t>Data are necessary for assessment purposes despite no sampling obligation exits</t>
  </si>
  <si>
    <t xml:space="preserve">Request on sampling in the CECAF area </t>
  </si>
  <si>
    <t>III E</t>
  </si>
  <si>
    <t>Request on sampling in the SPFRMO area</t>
  </si>
  <si>
    <t>No sampling planned due to negligible catches of small pelagics by Germany in the SPRFMO area in 2011 (total 470 tons), with no significant increase expected for 2012-2013.</t>
  </si>
  <si>
    <r>
      <t xml:space="preserve">Sampling data for </t>
    </r>
    <r>
      <rPr>
        <i/>
        <sz val="9"/>
        <rFont val="Arial"/>
        <family val="2"/>
      </rPr>
      <t>MIS_CAT_all_0_0</t>
    </r>
  </si>
  <si>
    <r>
      <t xml:space="preserve">and </t>
    </r>
    <r>
      <rPr>
        <i/>
        <sz val="9"/>
        <rFont val="Arial"/>
        <family val="2"/>
      </rPr>
      <t>LLD_ANA_0_0_0  (Eel and long line salmonids)</t>
    </r>
  </si>
  <si>
    <r>
      <t xml:space="preserve">Sampling data for </t>
    </r>
    <r>
      <rPr>
        <i/>
        <sz val="9"/>
        <rFont val="Arial"/>
        <family val="2"/>
      </rPr>
      <t>OTB_DEF_&lt;16_0_0 and PTM_DEF_&lt;16_0_0</t>
    </r>
    <r>
      <rPr>
        <sz val="9"/>
        <rFont val="Arial"/>
        <family val="2"/>
      </rPr>
      <t xml:space="preserve"> </t>
    </r>
    <r>
      <rPr>
        <i/>
        <sz val="9"/>
        <rFont val="Arial"/>
        <family val="2"/>
      </rPr>
      <t xml:space="preserve"> (Sand eel fishery)</t>
    </r>
  </si>
  <si>
    <r>
      <t xml:space="preserve">Sampling data for </t>
    </r>
    <r>
      <rPr>
        <i/>
        <sz val="9"/>
        <rFont val="Arial"/>
        <family val="2"/>
      </rPr>
      <t>FPO_CRU_all_0_0 (</t>
    </r>
    <r>
      <rPr>
        <sz val="9"/>
        <rFont val="Arial"/>
        <family val="2"/>
      </rPr>
      <t>Fishery directed on deep water crustaceans)</t>
    </r>
  </si>
  <si>
    <r>
      <t xml:space="preserve">Sampling data for </t>
    </r>
    <r>
      <rPr>
        <i/>
        <sz val="9"/>
        <rFont val="Arial"/>
        <family val="2"/>
      </rPr>
      <t>GNS_DEF_&gt;=220_0_0</t>
    </r>
  </si>
  <si>
    <r>
      <t xml:space="preserve">Multilateral agreement on sampling data for </t>
    </r>
    <r>
      <rPr>
        <i/>
        <sz val="9"/>
        <rFont val="Arial"/>
        <family val="2"/>
      </rPr>
      <t>OTM_SPF_32-69_0_0 (Fisheries in CECAF waters)</t>
    </r>
  </si>
  <si>
    <r>
      <t xml:space="preserve">Sampling data for  </t>
    </r>
    <r>
      <rPr>
        <i/>
        <sz val="9"/>
        <rFont val="Arial"/>
        <family val="2"/>
      </rPr>
      <t xml:space="preserve">GNS_FWS_0_0_0 </t>
    </r>
    <r>
      <rPr>
        <sz val="9"/>
        <rFont val="Arial"/>
        <family val="2"/>
      </rPr>
      <t>(Fishery directed on freshwater species)</t>
    </r>
  </si>
  <si>
    <r>
      <t xml:space="preserve">Sampling data for </t>
    </r>
    <r>
      <rPr>
        <i/>
        <sz val="9"/>
        <rFont val="Arial"/>
        <family val="2"/>
      </rPr>
      <t>Spattus sprattus</t>
    </r>
    <r>
      <rPr>
        <sz val="9"/>
        <rFont val="Arial"/>
        <family val="2"/>
      </rPr>
      <t xml:space="preserve"> (Baltic), </t>
    </r>
    <r>
      <rPr>
        <i/>
        <sz val="9"/>
        <rFont val="Arial"/>
        <family val="2"/>
      </rPr>
      <t>Clupea harengus</t>
    </r>
    <r>
      <rPr>
        <sz val="9"/>
        <rFont val="Arial"/>
        <family val="2"/>
      </rPr>
      <t xml:space="preserve"> (ICES I, II); </t>
    </r>
    <r>
      <rPr>
        <i/>
        <sz val="9"/>
        <rFont val="Arial"/>
        <family val="2"/>
      </rPr>
      <t xml:space="preserve">Melanogrammus aeglefinus, Pleuronectes platessa, Solea solea </t>
    </r>
    <r>
      <rPr>
        <sz val="9"/>
        <rFont val="Arial"/>
        <family val="2"/>
      </rPr>
      <t xml:space="preserve">(IV), </t>
    </r>
    <r>
      <rPr>
        <i/>
        <sz val="9"/>
        <rFont val="Arial"/>
        <family val="2"/>
      </rPr>
      <t>Micromesistius poutassou,</t>
    </r>
    <r>
      <rPr>
        <sz val="9"/>
        <rFont val="Arial"/>
        <family val="2"/>
      </rPr>
      <t xml:space="preserve"> </t>
    </r>
    <r>
      <rPr>
        <i/>
        <sz val="9"/>
        <rFont val="Arial"/>
        <family val="2"/>
      </rPr>
      <t>Scomber scombrus, Trachurus trachurus (NA)</t>
    </r>
  </si>
  <si>
    <r>
      <t xml:space="preserve">Request on joint sampling of </t>
    </r>
    <r>
      <rPr>
        <i/>
        <sz val="9"/>
        <rFont val="Arial"/>
        <family val="2"/>
      </rPr>
      <t>Pollachius virens</t>
    </r>
    <r>
      <rPr>
        <sz val="9"/>
        <rFont val="Arial"/>
        <family val="2"/>
      </rPr>
      <t xml:space="preserve"> from the Skaggerak and the North Sea</t>
    </r>
  </si>
  <si>
    <r>
      <t xml:space="preserve">Sampling data for </t>
    </r>
    <r>
      <rPr>
        <i/>
        <sz val="9"/>
        <rFont val="Arial"/>
        <family val="2"/>
      </rPr>
      <t>Pollachius virens</t>
    </r>
  </si>
  <si>
    <r>
      <t xml:space="preserve">Catches in the </t>
    </r>
    <r>
      <rPr>
        <u/>
        <sz val="9"/>
        <rFont val="Arial"/>
        <family val="2"/>
      </rPr>
      <t>Skagerrak</t>
    </r>
    <r>
      <rPr>
        <sz val="9"/>
        <rFont val="Arial"/>
        <family val="2"/>
      </rPr>
      <t xml:space="preserve"> are belonging to the same saithe stock as in the northern North Sea targeted by the same fishing metier. Fishing activities in the Skagerrak occur only </t>
    </r>
    <r>
      <rPr>
        <u/>
        <sz val="9"/>
        <rFont val="Arial"/>
        <family val="2"/>
      </rPr>
      <t>irregularly</t>
    </r>
    <r>
      <rPr>
        <sz val="9"/>
        <rFont val="Arial"/>
        <family val="2"/>
      </rPr>
      <t>; therefore, the stock will be sampled mainly in the North Sea.</t>
    </r>
  </si>
  <si>
    <r>
      <t xml:space="preserve">Sampling data on </t>
    </r>
    <r>
      <rPr>
        <i/>
        <sz val="9"/>
        <rFont val="Arial"/>
        <family val="2"/>
      </rPr>
      <t>Sardinella</t>
    </r>
  </si>
  <si>
    <r>
      <t xml:space="preserve">Sampling of </t>
    </r>
    <r>
      <rPr>
        <i/>
        <sz val="9"/>
        <rFont val="Arial"/>
        <family val="2"/>
      </rPr>
      <t>Sardinella</t>
    </r>
    <r>
      <rPr>
        <sz val="9"/>
        <rFont val="Arial"/>
        <family val="2"/>
      </rPr>
      <t xml:space="preserve"> is carried out by The Netherlands (multilateral agreement</t>
    </r>
  </si>
  <si>
    <t>DE - SE</t>
  </si>
  <si>
    <t>a) DE vessels landing for first sale in SE to be covered under DE NP.
b) SE vessels landing for first sale in DE to be covered under SE NP.</t>
  </si>
  <si>
    <t>DE/SE responsible for submitting data from each own vessels to the respective end-users and to each other.</t>
  </si>
  <si>
    <t>a) Eventual additional sampling costs will be included within DE NP 2011-2013.
b) Eventual additional sampling costs will be included within SE NP 2011-2013.</t>
  </si>
  <si>
    <t>DE - NL</t>
  </si>
  <si>
    <t>DE pelagic freezer trawlers targeting herring, blue whiting, mackerel and horse mackerel, and DE beam trawlers fishing on plaice and sole landing for first sale in NL, to be covered under DE NP.</t>
  </si>
  <si>
    <t>Length and age of discards and landings, in accordance with the DE NP.
Levels and coverage of sampling to be as agreed at the annual RCM NS&amp;EA.</t>
  </si>
  <si>
    <t>DE responsible for submitting data to the respective end-users and to NL.</t>
  </si>
  <si>
    <t>Eventual additional sampling costs will be included within the DE NP 2011-2013.</t>
  </si>
  <si>
    <t>DE - UK</t>
  </si>
  <si>
    <t>UK vessels fishing in ICES sub-area I &amp; II and landing for first sale in DE, will be covered within the DE NP.</t>
  </si>
  <si>
    <t>UK vessels operating in the same métier as the DE fleet and follow the same practices. Length and age of landings to be covered in accordance with DE NP. Métier sampled by onboard observers.
Levels and coverage at the métier level to be as agreed at the annual RCM NS&amp;EA.</t>
  </si>
  <si>
    <t>DE responsible for submitting data to the respective end-users and to UK.</t>
  </si>
  <si>
    <t>Sampling costs will be included within the DE NP 2011-2013.</t>
  </si>
  <si>
    <t>DE - LV - LT - NL - PL</t>
  </si>
  <si>
    <t xml:space="preserve">DE, LV, LT, NL, PL to cooperate in the biological data collection on pelagic fisheries in CECAF waters in 2012-2013.
</t>
  </si>
  <si>
    <t>Total costs for the sampling programme: 64.768€/year. Elegible for 50% funding under the DCF. NL include the total costs in its Annual Cost Statement. Remaining 50% (32.384€) to be paid by all patners following a key based on avarage catches in 2006-2010. NL sends each partner an invoice per year, to which normal financial conditions apply.</t>
  </si>
  <si>
    <t>re-newed 2014-2016</t>
  </si>
  <si>
    <t xml:space="preserve">DE, LV, LT, NL, PL to cooperate in the biological data collection on pelagic fisheries in the South Pacific from 2015 onwards.
</t>
  </si>
  <si>
    <t>This agreement commenced on January 1, 2012. With exception of financial obligations, it ends on December 31, 2013. It is subject to dissolve prior to this date in case the pelagic fishery in the CECAF area by EU vessels closes. Eventual remaining contributions will be pro rata reimbursed to Partners.                          In December 2013 the multi-lateral agreement was extended beyond its initial end date of 31 December 2013 and again extended in April 2015 until the 31 December 2016.</t>
  </si>
  <si>
    <t xml:space="preserve">The Netherlands coordinates the execution of this multi-lateral agreement. The Netherlands will contract independent contractor ‘Corten Marine Research’ (CMR) to carry out the actual work. </t>
  </si>
  <si>
    <t>Biological sampling is carried out on board EU fishing vessels in SPRFMO area by CMR observers. These observers are instructed by CMR and follow the sampling protocol as described in “Observer Manual for biological data collection in SPRFMO waters”, based on data collection requirements set out in “CMM 3.02, Conservation and Management Measure on Standards for the Collection, Reporting, Verification and Exchange of Data (SPRFMO-COMM-03 (2015) ANNEX K)”.</t>
  </si>
  <si>
    <t xml:space="preserve">CMR is responsible for data collection, quality control and delivery to the SPRFMO scientific working group of all data collected under this agreement. CMR also reports all data to CVO and CVO will distribute the data to Partners upon request. </t>
  </si>
  <si>
    <t xml:space="preserve">The total costs for the sampling programme is estimated at the amount of € 81,705,= ex VAT per year. This sampling programme is eligible for co-funding under the national EMFF budget of the respective partners. The total costs are shared by the partners following the relative shares in fishing opportunities in the SPRMFO area as set in the Council Regulation (EU) 2015/523 of 25 March 2015 amending Regulations (EU) No 43/2014 and (EU) 2015/104 as regards certain fishing opportunities. </t>
  </si>
  <si>
    <t>On top of Council Regulation 199/2008 (Section 2, Article 11), each Partner ensures access to its fleet for the observers under this agreement. Denied access to vessels does not exempt a Partner from legal or financial obligations.</t>
  </si>
  <si>
    <t>DE - LT - NL - PL</t>
  </si>
  <si>
    <t>2014-16</t>
  </si>
  <si>
    <t>Fishing technique ( a)</t>
  </si>
  <si>
    <r>
      <t>Total number of vessels in the cluster by the 1</t>
    </r>
    <r>
      <rPr>
        <b/>
        <vertAlign val="superscript"/>
        <sz val="10"/>
        <rFont val="Arial"/>
        <family val="2"/>
      </rPr>
      <t>st</t>
    </r>
    <r>
      <rPr>
        <b/>
        <sz val="10"/>
        <rFont val="Arial"/>
        <family val="2"/>
      </rPr>
      <t xml:space="preserve"> of January of the sampling year</t>
    </r>
  </si>
  <si>
    <r>
      <t>Number of vessels in the segment by the 1</t>
    </r>
    <r>
      <rPr>
        <b/>
        <vertAlign val="superscript"/>
        <sz val="10"/>
        <rFont val="Arial"/>
        <family val="2"/>
      </rPr>
      <t>st</t>
    </r>
    <r>
      <rPr>
        <b/>
        <sz val="10"/>
        <rFont val="Arial"/>
        <family val="2"/>
      </rPr>
      <t xml:space="preserve"> of January of the sampling year</t>
    </r>
  </si>
  <si>
    <t>Baltic Sea, North Sea, Eastern Arctic, North Atlantic</t>
  </si>
  <si>
    <t>DFNVL2440*</t>
  </si>
  <si>
    <t>Drift and/or fixed netters 24m-&lt;40m</t>
  </si>
  <si>
    <t>Vessels using pots and/or traps 24m-&lt;40m</t>
  </si>
  <si>
    <t>DTSVL1012*</t>
  </si>
  <si>
    <t>Demersal trawlers and/or demersal seiners 0m-&lt;10m</t>
  </si>
  <si>
    <t>Demersal trawlers and/or demersal seiners 10m-&lt;12m</t>
  </si>
  <si>
    <t>TBBVL1012*</t>
  </si>
  <si>
    <t>Beam trawlers 0m-&lt;10m</t>
  </si>
  <si>
    <t>Beam trawlers 10m-&lt;12m</t>
  </si>
  <si>
    <t>TBBVL2440*</t>
  </si>
  <si>
    <t>Beam trawlers 24m-&lt;40m</t>
  </si>
  <si>
    <t>Beam trawlers over 40m</t>
  </si>
  <si>
    <t>TMVL40XX*</t>
  </si>
  <si>
    <t>Pelagic trawlers 18m-&lt;24m</t>
  </si>
  <si>
    <t>Pelagic trawlers 24m-&lt;40m</t>
  </si>
  <si>
    <t>Pelagic trawlers over 40m</t>
  </si>
  <si>
    <t>Capital</t>
  </si>
  <si>
    <t>Depreciated historical value</t>
  </si>
  <si>
    <t>PIM</t>
  </si>
  <si>
    <t>10m-&lt;12m</t>
  </si>
  <si>
    <t>12m-&lt;18m</t>
  </si>
  <si>
    <t>18m-&lt;24m</t>
  </si>
  <si>
    <t>24m-&lt;40m</t>
  </si>
  <si>
    <t>over 40m</t>
  </si>
  <si>
    <t>Passive Gears</t>
  </si>
  <si>
    <t>0m-&lt;10m</t>
  </si>
  <si>
    <t>Depreciated replacement value</t>
  </si>
  <si>
    <t>Financial position (%)</t>
  </si>
  <si>
    <t>Fishing rights</t>
  </si>
  <si>
    <t>Legislation</t>
  </si>
  <si>
    <t>FTE</t>
  </si>
  <si>
    <t>FTE (harmonised)</t>
  </si>
  <si>
    <t>Total employed</t>
  </si>
  <si>
    <t>Expenditure</t>
  </si>
  <si>
    <t>Annual depreciation</t>
  </si>
  <si>
    <t>Crew wage costs</t>
  </si>
  <si>
    <t xml:space="preserve">Energy costs </t>
  </si>
  <si>
    <t>Other non-variable costs</t>
  </si>
  <si>
    <t>Other variable costs</t>
  </si>
  <si>
    <t>Repair costs</t>
  </si>
  <si>
    <t>Rights costs</t>
  </si>
  <si>
    <t>Unpaid labour</t>
  </si>
  <si>
    <t>Direct income subsidies</t>
  </si>
  <si>
    <t>Fishing rights income</t>
  </si>
  <si>
    <t>legislation</t>
  </si>
  <si>
    <t xml:space="preserve">Landings income </t>
  </si>
  <si>
    <t>None (inactive)</t>
  </si>
  <si>
    <t>Non active vessels</t>
  </si>
  <si>
    <t xml:space="preserve">(b) MS should specify the segments for which a specific sampling strategy has been used. </t>
  </si>
  <si>
    <t>GT, kW, vessel age,</t>
  </si>
  <si>
    <t>Chelon labrosus</t>
  </si>
  <si>
    <t>OTB_DEF_&gt;=120_1_120</t>
  </si>
  <si>
    <t>Entelurus aequoreus</t>
  </si>
  <si>
    <t>Stizostedion lucioperca</t>
  </si>
  <si>
    <t>Alosa fallax</t>
  </si>
  <si>
    <t>2014-20106</t>
  </si>
  <si>
    <t>(X)** multilateral agreement</t>
  </si>
  <si>
    <t>National Correspondents Meetings</t>
  </si>
  <si>
    <t>RCM NA 2013</t>
  </si>
  <si>
    <t>Quality assurance – Member States QA before loading to the RDB</t>
  </si>
  <si>
    <t>MS to document Quality Control and Quality Approach procedures in summary for review at the next RCM.</t>
  </si>
  <si>
    <t>Procedures were documented in overview table of RCM NA 2014</t>
  </si>
  <si>
    <t>EWG 14-04/14-05: Preparation of the 2013 Annual Economic Report</t>
  </si>
  <si>
    <t xml:space="preserve">EWG 14-06/14-13: Evaluation of Fishing Effort Regimes in European waters </t>
  </si>
  <si>
    <t>EWG 14-10: Economic performance of the Aquaculture sector</t>
  </si>
  <si>
    <t>EWG 14-15: Economic performance of the processing industry</t>
  </si>
  <si>
    <t>WKREDMP</t>
  </si>
  <si>
    <t xml:space="preserve">Workshop on Redfish Management Plans </t>
  </si>
  <si>
    <t>from 2015 onwards</t>
  </si>
  <si>
    <t>WKPLE (DCW)</t>
  </si>
  <si>
    <t xml:space="preserve">Workshop on data compilation for the 2015 Plaice benchmark </t>
  </si>
  <si>
    <t>WBIAB</t>
  </si>
  <si>
    <t>Working Group on Integrated Assessments of the Baltic Sea</t>
  </si>
  <si>
    <t>WKIDCLUP</t>
  </si>
  <si>
    <t>Workshop on identification of larval clupeids</t>
  </si>
  <si>
    <t>SGSPATIAL</t>
  </si>
  <si>
    <t>Study Group on Spatial Analyses for the Baltic Sea</t>
  </si>
  <si>
    <t>WKMSFD-D3</t>
  </si>
  <si>
    <t>Workshop on Marine Strategy Framework Directive - Descriptor 3</t>
  </si>
  <si>
    <t>WKD3R</t>
  </si>
  <si>
    <t xml:space="preserve">Workshop to draft recommedations for the assessment of Descriptor D3 </t>
  </si>
  <si>
    <t>WKMFSD-D4</t>
  </si>
  <si>
    <t>Workshop on Marine Strategy Framework Directive - Descriptor 4</t>
  </si>
  <si>
    <t>DIG</t>
  </si>
  <si>
    <t>Data Information Group</t>
  </si>
  <si>
    <t>WKSIBCA</t>
  </si>
  <si>
    <t>Workshop on Scoping for Integrated Baltic Cod Assessment</t>
  </si>
  <si>
    <t>WKMEDS I</t>
  </si>
  <si>
    <t>Workshop on Methods for Estimating Discard Survival</t>
  </si>
  <si>
    <t>WKMEDS II</t>
  </si>
  <si>
    <t>WGMARS</t>
  </si>
  <si>
    <t>Working Group on Maritime Systems</t>
  </si>
  <si>
    <t>Stock Identification Methods Working Group (by correspondence)</t>
  </si>
  <si>
    <t>WGSFD</t>
  </si>
  <si>
    <t>(no report available!)</t>
  </si>
  <si>
    <t>Planned no. trips to be sampled on shore by MS</t>
  </si>
  <si>
    <t>Planned total no. trips to be sampled by MS (N+O)</t>
  </si>
  <si>
    <t>Achieved no. of sampled fishing trips at sea</t>
  </si>
  <si>
    <t>Achieved no. of sampled fishing trips on shore</t>
  </si>
  <si>
    <t>Total achieved no. of sampled fishing trips (J+K)</t>
  </si>
  <si>
    <t xml:space="preserve"> Access point intercept survey</t>
  </si>
  <si>
    <t>Diary survey</t>
  </si>
  <si>
    <t>Access point intercept survey</t>
  </si>
  <si>
    <t>Salmon</t>
  </si>
  <si>
    <t>Sea bass</t>
  </si>
  <si>
    <t>Questionnaire, Access point intercept survey</t>
  </si>
  <si>
    <t>Sampling started</t>
  </si>
  <si>
    <t>There is no directed shark fishery</t>
  </si>
  <si>
    <t>There is no directed salmon fishery</t>
  </si>
  <si>
    <t>There is no directed sea bass fishery</t>
  </si>
  <si>
    <t>There is no shark fishery</t>
  </si>
  <si>
    <t>ICES WGBAST</t>
  </si>
  <si>
    <t xml:space="preserve">There is no directed commercial Salmon fishery in Germany. Only two vessels have been targeting Salmon on individual trips in the last years with a few hundred individuals caught. The relevant quota corresponds to less than 10% of the Community share of the TAC (2.2%) AND the sum of relevant quoatas of Member States whose allocation is less than 10% accounts for less than 25% of the Community share of the TAC (13.9%). Therefore, Germany is excempted from the estimation of the length  distribution of the landings. Nevertheless, Germany sampled one vessel in 2013 which represented approximately 50% of the total German Salmon landings. </t>
  </si>
  <si>
    <t>CV</t>
  </si>
  <si>
    <t>Other variability indicators (Coverage Rate)</t>
  </si>
  <si>
    <t>n.c.</t>
  </si>
  <si>
    <t>70</t>
  </si>
  <si>
    <t>0,33</t>
  </si>
  <si>
    <t>0,32</t>
  </si>
  <si>
    <t>0,44</t>
  </si>
  <si>
    <t>0,70</t>
  </si>
  <si>
    <t>0,94</t>
  </si>
  <si>
    <t>1,43</t>
  </si>
  <si>
    <t>0,55</t>
  </si>
  <si>
    <t>0,64</t>
  </si>
  <si>
    <t>1,82</t>
  </si>
  <si>
    <t>0,35</t>
  </si>
  <si>
    <t>(c) only in case of Non Probability Sampling, measures of variability other than CV could be provided and explained in the text</t>
  </si>
  <si>
    <t>n.a. means not applicable</t>
  </si>
  <si>
    <t>n.c. means not to calculate due to division by zero</t>
  </si>
  <si>
    <t>Federal Agency for Employment/ questionnaires</t>
  </si>
  <si>
    <t>Please note that the reporting of the population segments in this table is done to keep time series information in the AR and not to indicate the segmentation for data collection.</t>
  </si>
  <si>
    <t>The segmentation for data collection is "less than 20" and "20 and more" according the segmentation of the Structural Business Statistics in Germany. Please see the remarks in Table IV.B.2 and the description in the NP.</t>
  </si>
  <si>
    <t>CV (d)</t>
  </si>
  <si>
    <t>Other variability indicators (Coverage rate)</t>
  </si>
  <si>
    <t>Segments (c)</t>
  </si>
  <si>
    <t>67</t>
  </si>
  <si>
    <t>N.A. SBS</t>
  </si>
  <si>
    <t>(b) only in case of Non Probability Sampling, measures of variability other than CV could be provided and explained in the text</t>
  </si>
  <si>
    <t>(c ) segments can be reported as "all segments" in the case the sampling strategy is the same for all segments, otherwise MS should specify the segments for which a specific sampling strategy has been used</t>
  </si>
  <si>
    <t>(d) If data are used from SBS (Structural Business Statistics) and CV is not available for some variables, please indicate this by 'N.A. SBS'.</t>
  </si>
  <si>
    <t>1.97</t>
  </si>
  <si>
    <t>DNK, SWE</t>
  </si>
  <si>
    <t>DNK, NLD</t>
  </si>
  <si>
    <t>DNK, FRA, NLD</t>
  </si>
  <si>
    <t>SPRFMO</t>
  </si>
  <si>
    <t>NLD, LIT, LVA, POL</t>
  </si>
  <si>
    <t>NLD, LTU, POL</t>
  </si>
  <si>
    <t>ESP, PRT</t>
  </si>
  <si>
    <t>DNK, GBR</t>
  </si>
  <si>
    <t>BEL, NLD, GBR</t>
  </si>
  <si>
    <r>
      <t>Bal_F</t>
    </r>
    <r>
      <rPr>
        <sz val="10"/>
        <color rgb="FFFF0000"/>
        <rFont val="Arial"/>
        <family val="2"/>
      </rPr>
      <t xml:space="preserve"> 90-104_0_0</t>
    </r>
  </si>
  <si>
    <t>multilateral agreement from 2015 onwards</t>
  </si>
  <si>
    <r>
      <t>P</t>
    </r>
    <r>
      <rPr>
        <sz val="11"/>
        <color theme="1"/>
        <rFont val="Calibri"/>
        <family val="2"/>
        <scheme val="minor"/>
      </rPr>
      <t>OL</t>
    </r>
  </si>
  <si>
    <t xml:space="preserve">NLD </t>
  </si>
  <si>
    <t>NLD, DNK</t>
  </si>
  <si>
    <t>Multilateral agreement (NLD)</t>
  </si>
  <si>
    <t>ICES NWWG, associated: WGIDEEPS</t>
  </si>
  <si>
    <t>RCM for the North Sea &amp; Eastern Arctic</t>
  </si>
  <si>
    <t xml:space="preserve">11th Liaison Meeting </t>
  </si>
  <si>
    <t>WGALES</t>
  </si>
  <si>
    <t>WGNEPS</t>
  </si>
  <si>
    <t>WGCSE</t>
  </si>
  <si>
    <t>see Text</t>
  </si>
  <si>
    <t>fleet register,questionnaires</t>
  </si>
  <si>
    <t>Energy consumption</t>
  </si>
  <si>
    <t>Demersal trawlers and/or demersal seiners* 10m-&lt;12m</t>
  </si>
  <si>
    <t>Demersal trawlers and/or demersal seiners 12m-&lt;18m</t>
  </si>
  <si>
    <t>Demersal trawlers and/or demersal seiners 18m-&lt;24m</t>
  </si>
  <si>
    <t>Demersal trawlers and/or demersal seiners 24m-&lt;40m</t>
  </si>
  <si>
    <t>Demersal trawlers and/or demersal seiners 40 m or larger</t>
  </si>
  <si>
    <t>Drift and/or fixed netters 12m-&lt;18m</t>
  </si>
  <si>
    <t>Drift and/or fixed netters* 24m-&lt;40m</t>
  </si>
  <si>
    <t>Passive Gears 10m-&lt;12m</t>
  </si>
  <si>
    <t>Beam trawlers* 10m-&lt;12m</t>
  </si>
  <si>
    <t>Beam trawlers 12m-&lt;18m</t>
  </si>
  <si>
    <t>Beam trawlers 18m-&lt;24m</t>
  </si>
  <si>
    <t>Beam trawlers* 24m-&lt;40m</t>
  </si>
  <si>
    <t>Passive Gears 0m-&lt;10m</t>
  </si>
  <si>
    <t>Pelagic Trawlers* 40 m or larger</t>
  </si>
  <si>
    <t>Approved Derogation?</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</si>
</sst>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_-;\-* #,##0.00\ _€_-;_-* &quot;-&quot;??\ _€_-;_-@_-"/>
    <numFmt numFmtId="165" formatCode="\ \ @"/>
    <numFmt numFmtId="166" formatCode="0.0%"/>
  </numFmts>
  <fonts count="103">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indexed="8"/>
      <name val="Arial"/>
      <family val="2"/>
    </font>
    <font>
      <sz val="11"/>
      <color indexed="8"/>
      <name val="Calibri"/>
      <family val="2"/>
    </font>
    <font>
      <sz val="10"/>
      <color indexed="9"/>
      <name val="Arial"/>
      <family val="2"/>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b/>
      <sz val="10"/>
      <color indexed="8"/>
      <name val="Arial"/>
      <family val="2"/>
    </font>
    <font>
      <sz val="10"/>
      <color indexed="17"/>
      <name val="Arial"/>
      <family val="2"/>
    </font>
    <font>
      <sz val="11"/>
      <color indexed="20"/>
      <name val="Calibri"/>
      <family val="2"/>
    </font>
    <font>
      <sz val="10"/>
      <color indexed="60"/>
      <name val="Arial"/>
      <family val="2"/>
    </font>
    <font>
      <sz val="10"/>
      <color indexed="20"/>
      <name val="Arial"/>
      <family val="2"/>
    </font>
    <font>
      <i/>
      <sz val="11"/>
      <color indexed="23"/>
      <name val="Calibri"/>
      <family val="2"/>
    </font>
    <font>
      <b/>
      <sz val="11"/>
      <color indexed="8"/>
      <name val="Calibri"/>
      <family val="2"/>
    </font>
    <font>
      <b/>
      <sz val="12"/>
      <name val="Antique Olive"/>
      <family val="2"/>
    </font>
    <font>
      <b/>
      <sz val="11"/>
      <name val="Antique Olive"/>
      <family val="2"/>
    </font>
    <font>
      <b/>
      <sz val="10"/>
      <name val="Arial"/>
      <family val="2"/>
    </font>
    <font>
      <sz val="10"/>
      <color indexed="23"/>
      <name val="Arial"/>
      <family val="2"/>
    </font>
    <font>
      <b/>
      <sz val="12"/>
      <name val="Arial"/>
      <family val="2"/>
    </font>
    <font>
      <b/>
      <sz val="11"/>
      <name val="Arial"/>
      <family val="2"/>
    </font>
    <font>
      <sz val="8"/>
      <name val="Arial"/>
      <family val="2"/>
    </font>
    <font>
      <sz val="14"/>
      <name val="Arial"/>
      <family val="2"/>
    </font>
    <font>
      <i/>
      <sz val="10"/>
      <name val="Arial"/>
      <family val="2"/>
    </font>
    <font>
      <b/>
      <sz val="14"/>
      <name val="Arial"/>
      <family val="2"/>
    </font>
    <font>
      <b/>
      <sz val="11"/>
      <color indexed="8"/>
      <name val="Arial"/>
      <family val="2"/>
    </font>
    <font>
      <sz val="10"/>
      <name val="Arial"/>
      <family val="2"/>
    </font>
    <font>
      <b/>
      <sz val="8"/>
      <name val="Arial"/>
      <family val="2"/>
    </font>
    <font>
      <sz val="10"/>
      <color rgb="FF808080"/>
      <name val="Arial"/>
      <family val="2"/>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i/>
      <sz val="11"/>
      <color rgb="FF7F7F7F"/>
      <name val="Calibri"/>
      <family val="2"/>
      <scheme val="minor"/>
    </font>
    <font>
      <sz val="11"/>
      <color theme="0"/>
      <name val="Calibri"/>
      <family val="2"/>
      <scheme val="minor"/>
    </font>
    <font>
      <sz val="11"/>
      <color theme="1"/>
      <name val="Calibri"/>
      <family val="2"/>
      <scheme val="minor"/>
    </font>
    <font>
      <sz val="10"/>
      <color theme="0" tint="-0.499984740745262"/>
      <name val="Arial"/>
      <family val="2"/>
    </font>
    <font>
      <sz val="10"/>
      <color theme="0" tint="-0.34998626667073579"/>
      <name val="Arial"/>
      <family val="2"/>
    </font>
    <font>
      <b/>
      <i/>
      <sz val="12"/>
      <color rgb="FFFC70E1"/>
      <name val="Arial"/>
      <family val="2"/>
    </font>
    <font>
      <sz val="11"/>
      <color indexed="62"/>
      <name val="Calibri"/>
      <family val="2"/>
    </font>
    <font>
      <u/>
      <sz val="10"/>
      <color theme="10"/>
      <name val="Arial"/>
      <family val="2"/>
    </font>
    <font>
      <u/>
      <sz val="10"/>
      <color theme="11"/>
      <name val="Arial"/>
      <family val="2"/>
    </font>
    <font>
      <b/>
      <sz val="11"/>
      <color theme="1"/>
      <name val="Calibri"/>
      <family val="2"/>
      <scheme val="minor"/>
    </font>
    <font>
      <sz val="11"/>
      <name val="Arial"/>
      <family val="2"/>
    </font>
    <font>
      <sz val="11"/>
      <color rgb="FFFF0000"/>
      <name val="Calibri"/>
      <family val="2"/>
    </font>
    <font>
      <b/>
      <sz val="10"/>
      <color theme="1"/>
      <name val="Arial"/>
      <family val="2"/>
    </font>
    <font>
      <b/>
      <sz val="8"/>
      <color rgb="FFFF0000"/>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vertAlign val="superscript"/>
      <sz val="10"/>
      <name val="Arial"/>
      <family val="2"/>
    </font>
    <font>
      <sz val="11"/>
      <color rgb="FF9C6500"/>
      <name val="Calibri"/>
      <family val="2"/>
      <scheme val="minor"/>
    </font>
    <font>
      <b/>
      <sz val="10"/>
      <color indexed="63"/>
      <name val="Arial"/>
      <family val="2"/>
    </font>
    <font>
      <b/>
      <sz val="10"/>
      <color indexed="52"/>
      <name val="Arial"/>
      <family val="2"/>
    </font>
    <font>
      <i/>
      <sz val="10"/>
      <color indexed="23"/>
      <name val="Arial"/>
      <family val="2"/>
    </font>
    <font>
      <b/>
      <sz val="11"/>
      <color indexed="63"/>
      <name val="Calibri"/>
      <family val="2"/>
    </font>
    <font>
      <sz val="11"/>
      <color indexed="10"/>
      <name val="Calibri"/>
      <family val="2"/>
    </font>
    <font>
      <b/>
      <sz val="18"/>
      <color indexed="62"/>
      <name val="Cambria"/>
      <family val="2"/>
    </font>
    <font>
      <b/>
      <sz val="15"/>
      <color indexed="62"/>
      <name val="Calibri"/>
      <family val="2"/>
    </font>
    <font>
      <b/>
      <sz val="13"/>
      <color indexed="62"/>
      <name val="Calibri"/>
      <family val="2"/>
    </font>
    <font>
      <sz val="10"/>
      <color theme="1"/>
      <name val="Arial"/>
      <family val="2"/>
    </font>
    <font>
      <sz val="12"/>
      <name val="Times New Roman"/>
      <family val="1"/>
    </font>
    <font>
      <sz val="11"/>
      <color theme="1"/>
      <name val="Arial"/>
      <family val="2"/>
    </font>
    <font>
      <sz val="10"/>
      <name val="MS Sans Serif"/>
      <family val="2"/>
    </font>
    <font>
      <i/>
      <sz val="10"/>
      <color indexed="8"/>
      <name val="Arial"/>
      <family val="2"/>
    </font>
    <font>
      <i/>
      <sz val="11"/>
      <color theme="1"/>
      <name val="Calibri"/>
      <family val="2"/>
      <scheme val="minor"/>
    </font>
    <font>
      <sz val="11"/>
      <name val="Calibri"/>
      <family val="2"/>
      <scheme val="minor"/>
    </font>
    <font>
      <sz val="10"/>
      <color rgb="FFFF0000"/>
      <name val="Arial"/>
      <family val="2"/>
    </font>
    <font>
      <sz val="12"/>
      <name val="Times New Roman"/>
    </font>
    <font>
      <sz val="9"/>
      <name val="Arial"/>
      <family val="2"/>
    </font>
    <font>
      <i/>
      <sz val="9"/>
      <name val="Arial"/>
      <family val="2"/>
    </font>
    <font>
      <u/>
      <sz val="9"/>
      <name val="Arial"/>
      <family val="2"/>
    </font>
    <font>
      <sz val="10"/>
      <color theme="1"/>
      <name val="Calibri"/>
      <family val="2"/>
      <scheme val="minor"/>
    </font>
    <font>
      <b/>
      <i/>
      <sz val="12"/>
      <name val="Arial"/>
      <family val="2"/>
    </font>
    <font>
      <sz val="10"/>
      <color indexed="19"/>
      <name val="Arial"/>
      <family val="2"/>
    </font>
    <font>
      <b/>
      <vertAlign val="superscript"/>
      <sz val="10"/>
      <name val="Arial"/>
      <family val="2"/>
    </font>
    <font>
      <sz val="12"/>
      <name val="Arial"/>
      <family val="2"/>
    </font>
  </fonts>
  <fills count="7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34"/>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0"/>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0"/>
      </patternFill>
    </fill>
    <fill>
      <patternFill patternType="solid">
        <fgColor indexed="55"/>
        <bgColor indexed="23"/>
      </patternFill>
    </fill>
    <fill>
      <patternFill patternType="solid">
        <fgColor indexed="54"/>
        <bgColor indexed="19"/>
      </patternFill>
    </fill>
    <fill>
      <patternFill patternType="solid">
        <fgColor indexed="9"/>
        <bgColor indexed="26"/>
      </patternFill>
    </fill>
    <fill>
      <patternFill patternType="solid">
        <fgColor theme="0"/>
        <bgColor indexed="41"/>
      </patternFill>
    </fill>
    <fill>
      <patternFill patternType="solid">
        <fgColor rgb="FFDDDDDD"/>
        <bgColor indexed="41"/>
      </patternFill>
    </fill>
    <fill>
      <patternFill patternType="solid">
        <fgColor rgb="FFDDDDDD"/>
        <bgColor indexed="64"/>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theme="0" tint="-0.14999847407452621"/>
        <bgColor indexed="64"/>
      </patternFill>
    </fill>
    <fill>
      <patternFill patternType="solid">
        <fgColor theme="0" tint="-0.14999847407452621"/>
        <bgColor indexed="41"/>
      </patternFill>
    </fill>
    <fill>
      <patternFill patternType="solid">
        <fgColor rgb="FFA5A5A5"/>
      </patternFill>
    </fill>
    <fill>
      <patternFill patternType="solid">
        <fgColor rgb="FFFFFFCC"/>
      </patternFill>
    </fill>
    <fill>
      <patternFill patternType="solid">
        <fgColor indexed="9"/>
        <bgColor indexed="64"/>
      </patternFill>
    </fill>
    <fill>
      <patternFill patternType="solid">
        <fgColor rgb="FFFFEB9C"/>
      </patternFill>
    </fill>
    <fill>
      <patternFill patternType="solid">
        <fgColor rgb="FF92D050"/>
        <bgColor indexed="64"/>
      </patternFill>
    </fill>
    <fill>
      <patternFill patternType="solid">
        <fgColor rgb="FFFFC000"/>
        <bgColor indexed="64"/>
      </patternFill>
    </fill>
    <fill>
      <patternFill patternType="solid">
        <fgColor indexed="22"/>
        <bgColor indexed="64"/>
      </patternFill>
    </fill>
    <fill>
      <patternFill patternType="solid">
        <fgColor rgb="FF92D050"/>
        <bgColor indexed="41"/>
      </patternFill>
    </fill>
    <fill>
      <patternFill patternType="solid">
        <fgColor theme="0" tint="-4.9989318521683403E-2"/>
        <bgColor indexed="64"/>
      </patternFill>
    </fill>
    <fill>
      <patternFill patternType="solid">
        <fgColor theme="0" tint="-4.9989318521683403E-2"/>
        <bgColor indexed="34"/>
      </patternFill>
    </fill>
    <fill>
      <patternFill patternType="solid">
        <fgColor theme="4" tint="0.399975585192419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0.14999847407452621"/>
        <bgColor theme="8" tint="0.59996337778862885"/>
      </patternFill>
    </fill>
  </fills>
  <borders count="210">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8"/>
      </left>
      <right style="thin">
        <color indexed="8"/>
      </right>
      <top style="medium">
        <color indexed="8"/>
      </top>
      <bottom style="medium">
        <color indexed="8"/>
      </bottom>
      <diagonal/>
    </border>
    <border>
      <left style="medium">
        <color indexed="8"/>
      </left>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style="medium">
        <color indexed="8"/>
      </top>
      <bottom style="medium">
        <color indexed="8"/>
      </bottom>
      <diagonal/>
    </border>
    <border>
      <left/>
      <right style="thin">
        <color indexed="8"/>
      </right>
      <top style="thin">
        <color indexed="8"/>
      </top>
      <bottom style="thin">
        <color indexed="8"/>
      </bottom>
      <diagonal/>
    </border>
    <border>
      <left style="medium">
        <color indexed="8"/>
      </left>
      <right/>
      <top/>
      <bottom style="medium">
        <color indexed="8"/>
      </bottom>
      <diagonal/>
    </border>
    <border>
      <left/>
      <right/>
      <top/>
      <bottom style="medium">
        <color indexed="8"/>
      </bottom>
      <diagonal/>
    </border>
    <border>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diagonalUp="1" diagonalDown="1">
      <left style="thin">
        <color indexed="8"/>
      </left>
      <right style="thin">
        <color indexed="8"/>
      </right>
      <top style="thin">
        <color indexed="8"/>
      </top>
      <bottom style="thin">
        <color indexed="8"/>
      </bottom>
      <diagonal style="thin">
        <color indexed="8"/>
      </diagonal>
    </border>
    <border>
      <left/>
      <right/>
      <top style="thin">
        <color indexed="8"/>
      </top>
      <bottom/>
      <diagonal/>
    </border>
    <border>
      <left/>
      <right style="medium">
        <color indexed="8"/>
      </right>
      <top/>
      <bottom/>
      <diagonal/>
    </border>
    <border>
      <left style="thin">
        <color indexed="8"/>
      </left>
      <right style="thin">
        <color indexed="8"/>
      </right>
      <top style="medium">
        <color indexed="8"/>
      </top>
      <bottom style="thin">
        <color indexed="8"/>
      </bottom>
      <diagonal/>
    </border>
    <border>
      <left style="medium">
        <color indexed="8"/>
      </left>
      <right style="medium">
        <color indexed="8"/>
      </right>
      <top style="medium">
        <color indexed="8"/>
      </top>
      <bottom/>
      <diagonal/>
    </border>
    <border>
      <left style="thin">
        <color indexed="8"/>
      </left>
      <right style="thin">
        <color indexed="8"/>
      </right>
      <top style="medium">
        <color indexed="8"/>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style="thin">
        <color indexed="8"/>
      </right>
      <top/>
      <bottom style="thin">
        <color indexed="8"/>
      </bottom>
      <diagonal/>
    </border>
    <border>
      <left style="thin">
        <color indexed="8"/>
      </left>
      <right/>
      <top style="medium">
        <color indexed="8"/>
      </top>
      <bottom style="medium">
        <color indexed="8"/>
      </bottom>
      <diagonal/>
    </border>
    <border>
      <left style="thin">
        <color indexed="8"/>
      </left>
      <right/>
      <top style="medium">
        <color indexed="8"/>
      </top>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8"/>
      </left>
      <right/>
      <top/>
      <bottom/>
      <diagonal/>
    </border>
    <border>
      <left style="thin">
        <color indexed="8"/>
      </left>
      <right style="thin">
        <color indexed="8"/>
      </right>
      <top/>
      <bottom/>
      <diagonal/>
    </border>
    <border>
      <left/>
      <right/>
      <top style="medium">
        <color indexed="8"/>
      </top>
      <bottom style="medium">
        <color indexed="8"/>
      </bottom>
      <diagonal/>
    </border>
    <border>
      <left style="thin">
        <color indexed="8"/>
      </left>
      <right/>
      <top style="thin">
        <color indexed="8"/>
      </top>
      <bottom/>
      <diagonal/>
    </border>
    <border>
      <left/>
      <right style="thin">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style="thin">
        <color indexed="8"/>
      </left>
      <right/>
      <top/>
      <bottom style="thin">
        <color indexed="8"/>
      </bottom>
      <diagonal/>
    </border>
    <border>
      <left style="medium">
        <color indexed="8"/>
      </left>
      <right/>
      <top style="medium">
        <color indexed="8"/>
      </top>
      <bottom style="medium">
        <color indexed="8"/>
      </bottom>
      <diagonal/>
    </border>
    <border>
      <left style="thin">
        <color auto="1"/>
      </left>
      <right style="thin">
        <color auto="1"/>
      </right>
      <top/>
      <bottom style="thin">
        <color auto="1"/>
      </bottom>
      <diagonal/>
    </border>
    <border>
      <left/>
      <right style="thin">
        <color indexed="8"/>
      </right>
      <top/>
      <bottom/>
      <diagonal/>
    </border>
    <border>
      <left/>
      <right style="thin">
        <color indexed="8"/>
      </right>
      <top style="thin">
        <color indexed="8"/>
      </top>
      <bottom style="medium">
        <color indexed="8"/>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medium">
        <color indexed="8"/>
      </left>
      <right style="medium">
        <color indexed="8"/>
      </right>
      <top/>
      <bottom style="medium">
        <color indexed="8"/>
      </bottom>
      <diagonal/>
    </border>
    <border>
      <left style="thin">
        <color auto="1"/>
      </left>
      <right style="thin">
        <color auto="1"/>
      </right>
      <top/>
      <bottom/>
      <diagonal/>
    </border>
    <border>
      <left/>
      <right style="thin">
        <color indexed="8"/>
      </right>
      <top style="thin">
        <color indexed="8"/>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auto="1"/>
      </left>
      <right style="medium">
        <color auto="1"/>
      </right>
      <top style="medium">
        <color auto="1"/>
      </top>
      <bottom style="medium">
        <color auto="1"/>
      </bottom>
      <diagonal/>
    </border>
    <border>
      <left style="thin">
        <color rgb="FF000000"/>
      </left>
      <right style="thin">
        <color rgb="FF000000"/>
      </right>
      <top style="medium">
        <color rgb="FF000000"/>
      </top>
      <bottom style="medium">
        <color rgb="FF000000"/>
      </bottom>
      <diagonal/>
    </border>
    <border>
      <left style="thin">
        <color indexed="8"/>
      </left>
      <right style="thin">
        <color auto="1"/>
      </right>
      <top style="thin">
        <color auto="1"/>
      </top>
      <bottom style="thin">
        <color auto="1"/>
      </bottom>
      <diagonal/>
    </border>
    <border>
      <left style="medium">
        <color auto="1"/>
      </left>
      <right style="medium">
        <color auto="1"/>
      </right>
      <top style="medium">
        <color auto="1"/>
      </top>
      <bottom style="medium">
        <color auto="1"/>
      </bottom>
      <diagonal/>
    </border>
    <border>
      <left/>
      <right style="medium">
        <color indexed="8"/>
      </right>
      <top style="medium">
        <color indexed="8"/>
      </top>
      <bottom style="medium">
        <color auto="1"/>
      </bottom>
      <diagonal/>
    </border>
    <border>
      <left/>
      <right style="medium">
        <color auto="1"/>
      </right>
      <top/>
      <bottom style="medium">
        <color auto="1"/>
      </bottom>
      <diagonal/>
    </border>
    <border>
      <left style="medium">
        <color auto="1"/>
      </left>
      <right style="medium">
        <color auto="1"/>
      </right>
      <top style="medium">
        <color auto="1"/>
      </top>
      <bottom style="medium">
        <color auto="1"/>
      </bottom>
      <diagonal/>
    </border>
    <border>
      <left/>
      <right/>
      <top style="medium">
        <color auto="1"/>
      </top>
      <bottom style="medium">
        <color indexed="8"/>
      </bottom>
      <diagonal/>
    </border>
    <border>
      <left style="thin">
        <color auto="1"/>
      </left>
      <right style="thin">
        <color auto="1"/>
      </right>
      <top style="thin">
        <color auto="1"/>
      </top>
      <bottom style="thin">
        <color auto="1"/>
      </bottom>
      <diagonal/>
    </border>
    <border>
      <left style="medium">
        <color auto="1"/>
      </left>
      <right style="medium">
        <color auto="1"/>
      </right>
      <top/>
      <bottom/>
      <diagonal/>
    </border>
    <border>
      <left style="thin">
        <color auto="1"/>
      </left>
      <right style="thin">
        <color auto="1"/>
      </right>
      <top style="medium">
        <color auto="1"/>
      </top>
      <bottom style="thin">
        <color auto="1"/>
      </bottom>
      <diagonal/>
    </border>
    <border>
      <left style="medium">
        <color indexed="8"/>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auto="1"/>
      </left>
      <right/>
      <top style="medium">
        <color auto="1"/>
      </top>
      <bottom style="medium">
        <color auto="1"/>
      </bottom>
      <diagonal/>
    </border>
    <border>
      <left style="medium">
        <color indexed="8"/>
      </left>
      <right/>
      <top style="medium">
        <color indexed="8"/>
      </top>
      <bottom style="medium">
        <color indexed="8"/>
      </bottom>
      <diagonal/>
    </border>
    <border>
      <left style="medium">
        <color indexed="8"/>
      </left>
      <right style="medium">
        <color indexed="8"/>
      </right>
      <top style="medium">
        <color indexed="8"/>
      </top>
      <bottom/>
      <diagonal/>
    </border>
    <border>
      <left style="medium">
        <color auto="1"/>
      </left>
      <right style="thin">
        <color indexed="8"/>
      </right>
      <top style="medium">
        <color auto="1"/>
      </top>
      <bottom style="medium">
        <color auto="1"/>
      </bottom>
      <diagonal/>
    </border>
    <border>
      <left style="thin">
        <color indexed="8"/>
      </left>
      <right style="thin">
        <color indexed="8"/>
      </right>
      <top style="medium">
        <color auto="1"/>
      </top>
      <bottom style="medium">
        <color auto="1"/>
      </bottom>
      <diagonal/>
    </border>
    <border>
      <left style="thin">
        <color rgb="FF000000"/>
      </left>
      <right style="medium">
        <color auto="1"/>
      </right>
      <top style="medium">
        <color auto="1"/>
      </top>
      <bottom style="medium">
        <color auto="1"/>
      </bottom>
      <diagonal/>
    </border>
    <border>
      <left/>
      <right style="thin">
        <color indexed="8"/>
      </right>
      <top style="medium">
        <color auto="1"/>
      </top>
      <bottom style="medium">
        <color auto="1"/>
      </bottom>
      <diagonal/>
    </border>
    <border>
      <left style="thin">
        <color indexed="8"/>
      </left>
      <right/>
      <top style="medium">
        <color auto="1"/>
      </top>
      <bottom style="medium">
        <color auto="1"/>
      </bottom>
      <diagonal/>
    </border>
    <border>
      <left style="thin">
        <color indexed="8"/>
      </left>
      <right style="medium">
        <color auto="1"/>
      </right>
      <top style="medium">
        <color auto="1"/>
      </top>
      <bottom style="medium">
        <color auto="1"/>
      </bottom>
      <diagonal/>
    </border>
    <border>
      <left style="medium">
        <color auto="1"/>
      </left>
      <right style="medium">
        <color indexed="8"/>
      </right>
      <top style="medium">
        <color auto="1"/>
      </top>
      <bottom style="medium">
        <color indexed="8"/>
      </bottom>
      <diagonal/>
    </border>
    <border>
      <left style="medium">
        <color indexed="8"/>
      </left>
      <right style="medium">
        <color auto="1"/>
      </right>
      <top style="medium">
        <color auto="1"/>
      </top>
      <bottom style="medium">
        <color indexed="8"/>
      </bottom>
      <diagonal/>
    </border>
    <border>
      <left style="medium">
        <color indexed="8"/>
      </left>
      <right style="medium">
        <color auto="1"/>
      </right>
      <top style="medium">
        <color indexed="8"/>
      </top>
      <bottom style="medium">
        <color indexed="8"/>
      </bottom>
      <diagonal/>
    </border>
    <border>
      <left style="medium">
        <color auto="1"/>
      </left>
      <right style="medium">
        <color indexed="8"/>
      </right>
      <top style="medium">
        <color indexed="8"/>
      </top>
      <bottom/>
      <diagonal/>
    </border>
    <border>
      <left style="medium">
        <color auto="1"/>
      </left>
      <right style="medium">
        <color auto="1"/>
      </right>
      <top style="medium">
        <color auto="1"/>
      </top>
      <bottom/>
      <diagonal/>
    </border>
    <border>
      <left/>
      <right style="medium">
        <color auto="1"/>
      </right>
      <top style="medium">
        <color indexed="8"/>
      </top>
      <bottom/>
      <diagonal/>
    </border>
    <border>
      <left style="medium">
        <color auto="1"/>
      </left>
      <right style="medium">
        <color auto="1"/>
      </right>
      <top style="medium">
        <color auto="1"/>
      </top>
      <bottom style="medium">
        <color auto="1"/>
      </bottom>
      <diagonal/>
    </border>
    <border>
      <left style="thin">
        <color indexed="8"/>
      </left>
      <right/>
      <top style="medium">
        <color indexed="8"/>
      </top>
      <bottom style="medium">
        <color indexed="8"/>
      </bottom>
      <diagonal/>
    </border>
    <border>
      <left style="medium">
        <color auto="1"/>
      </left>
      <right style="thin">
        <color indexed="8"/>
      </right>
      <top style="medium">
        <color auto="1"/>
      </top>
      <bottom style="medium">
        <color auto="1"/>
      </bottom>
      <diagonal/>
    </border>
    <border>
      <left style="medium">
        <color auto="1"/>
      </left>
      <right style="medium">
        <color indexed="8"/>
      </right>
      <top style="medium">
        <color indexed="8"/>
      </top>
      <bottom/>
      <diagonal/>
    </border>
    <border>
      <left style="medium">
        <color indexed="8"/>
      </left>
      <right style="thin">
        <color indexed="8"/>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medium">
        <color auto="1"/>
      </top>
      <bottom style="medium">
        <color indexed="8"/>
      </bottom>
      <diagonal/>
    </border>
    <border>
      <left/>
      <right style="medium">
        <color auto="1"/>
      </right>
      <top/>
      <bottom/>
      <diagonal/>
    </border>
    <border>
      <left style="medium">
        <color auto="1"/>
      </left>
      <right/>
      <top/>
      <bottom style="medium">
        <color auto="1"/>
      </bottom>
      <diagonal/>
    </border>
    <border>
      <left style="medium">
        <color auto="1"/>
      </left>
      <right/>
      <top style="medium">
        <color auto="1"/>
      </top>
      <bottom style="medium">
        <color auto="1"/>
      </bottom>
      <diagonal/>
    </border>
    <border>
      <left style="medium">
        <color auto="1"/>
      </left>
      <right style="thin">
        <color indexed="8"/>
      </right>
      <top style="medium">
        <color auto="1"/>
      </top>
      <bottom style="medium">
        <color indexed="8"/>
      </bottom>
      <diagonal/>
    </border>
    <border>
      <left style="thin">
        <color indexed="8"/>
      </left>
      <right style="thin">
        <color indexed="8"/>
      </right>
      <top style="medium">
        <color auto="1"/>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medium">
        <color auto="1"/>
      </bottom>
      <diagonal/>
    </border>
    <border>
      <left style="thin">
        <color indexed="8"/>
      </left>
      <right style="thin">
        <color indexed="8"/>
      </right>
      <top style="thin">
        <color indexed="8"/>
      </top>
      <bottom style="medium">
        <color auto="1"/>
      </bottom>
      <diagonal/>
    </border>
    <border>
      <left style="thin">
        <color auto="1"/>
      </left>
      <right style="thin">
        <color auto="1"/>
      </right>
      <top style="thin">
        <color auto="1"/>
      </top>
      <bottom style="thin">
        <color auto="1"/>
      </bottom>
      <diagonal/>
    </border>
    <border>
      <left style="medium">
        <color auto="1"/>
      </left>
      <right/>
      <top style="medium">
        <color indexed="8"/>
      </top>
      <bottom style="medium">
        <color auto="1"/>
      </bottom>
      <diagonal/>
    </border>
    <border>
      <left style="thin">
        <color auto="1"/>
      </left>
      <right/>
      <top/>
      <bottom style="medium">
        <color auto="1"/>
      </bottom>
      <diagonal/>
    </border>
    <border>
      <left style="thin">
        <color indexed="8"/>
      </left>
      <right style="thin">
        <color indexed="8"/>
      </right>
      <top style="medium">
        <color indexed="8"/>
      </top>
      <bottom/>
      <diagonal/>
    </border>
    <border>
      <left style="medium">
        <color indexed="8"/>
      </left>
      <right/>
      <top style="medium">
        <color indexed="8"/>
      </top>
      <bottom style="medium">
        <color indexed="8"/>
      </bottom>
      <diagonal/>
    </border>
    <border>
      <left style="medium">
        <color auto="1"/>
      </left>
      <right style="medium">
        <color auto="1"/>
      </right>
      <top/>
      <bottom style="medium">
        <color auto="1"/>
      </bottom>
      <diagonal/>
    </border>
    <border>
      <left style="thin">
        <color indexed="8"/>
      </left>
      <right style="thin">
        <color indexed="8"/>
      </right>
      <top style="medium">
        <color indexed="8"/>
      </top>
      <bottom style="medium">
        <color indexed="8"/>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auto="1"/>
      </left>
      <right style="thin">
        <color auto="1"/>
      </right>
      <top style="thin">
        <color auto="1"/>
      </top>
      <bottom style="thin">
        <color auto="1"/>
      </bottom>
      <diagonal/>
    </border>
    <border>
      <left style="thin">
        <color auto="1"/>
      </left>
      <right/>
      <top/>
      <bottom/>
      <diagonal/>
    </border>
    <border>
      <left/>
      <right/>
      <top style="thin">
        <color theme="4"/>
      </top>
      <bottom style="double">
        <color theme="4"/>
      </bottom>
      <diagonal/>
    </border>
    <border>
      <left style="thin">
        <color indexed="8"/>
      </left>
      <right style="thin">
        <color indexed="8"/>
      </right>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thick">
        <color indexed="22"/>
      </bottom>
      <diagonal/>
    </border>
    <border>
      <left/>
      <right/>
      <top/>
      <bottom style="medium">
        <color indexed="49"/>
      </bottom>
      <diagonal/>
    </border>
    <border>
      <left style="thin">
        <color indexed="8"/>
      </left>
      <right style="medium">
        <color indexed="8"/>
      </right>
      <top style="medium">
        <color indexed="8"/>
      </top>
      <bottom style="thin">
        <color indexed="8"/>
      </bottom>
      <diagonal/>
    </border>
    <border>
      <left style="medium">
        <color indexed="8"/>
      </left>
      <right style="medium">
        <color indexed="8"/>
      </right>
      <top style="medium">
        <color indexed="8"/>
      </top>
      <bottom style="thin">
        <color indexed="8"/>
      </bottom>
      <diagonal/>
    </border>
    <border>
      <left style="hair">
        <color indexed="8"/>
      </left>
      <right style="hair">
        <color indexed="8"/>
      </right>
      <top style="medium">
        <color indexed="8"/>
      </top>
      <bottom style="thin">
        <color indexed="8"/>
      </bottom>
      <diagonal/>
    </border>
    <border>
      <left style="medium">
        <color indexed="8"/>
      </left>
      <right style="medium">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style="thin">
        <color indexed="8"/>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top/>
      <bottom style="thin">
        <color indexed="8"/>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right/>
      <top style="thin">
        <color indexed="49"/>
      </top>
      <bottom style="double">
        <color indexed="49"/>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style="thin">
        <color indexed="22"/>
      </top>
      <bottom style="thin">
        <color indexed="22"/>
      </bottom>
      <diagonal/>
    </border>
    <border>
      <left style="thin">
        <color indexed="8"/>
      </left>
      <right style="thin">
        <color auto="1"/>
      </right>
      <top style="thin">
        <color auto="1"/>
      </top>
      <bottom/>
      <diagonal/>
    </border>
    <border>
      <left style="thin">
        <color auto="1"/>
      </left>
      <right style="thin">
        <color indexed="8"/>
      </right>
      <top style="thin">
        <color auto="1"/>
      </top>
      <bottom/>
      <diagonal/>
    </border>
    <border>
      <left style="thin">
        <color indexed="8"/>
      </left>
      <right style="thin">
        <color auto="1"/>
      </right>
      <top style="thin">
        <color indexed="8"/>
      </top>
      <bottom/>
      <diagonal/>
    </border>
    <border>
      <left style="thin">
        <color auto="1"/>
      </left>
      <right style="thin">
        <color indexed="8"/>
      </right>
      <top style="thin">
        <color indexed="8"/>
      </top>
      <bottom/>
      <diagonal/>
    </border>
    <border>
      <left style="thin">
        <color indexed="8"/>
      </left>
      <right style="thin">
        <color auto="1"/>
      </right>
      <top/>
      <bottom style="thin">
        <color auto="1"/>
      </bottom>
      <diagonal/>
    </border>
    <border>
      <left style="thin">
        <color auto="1"/>
      </left>
      <right style="thin">
        <color indexed="8"/>
      </right>
      <top/>
      <bottom style="thin">
        <color auto="1"/>
      </bottom>
      <diagonal/>
    </border>
    <border>
      <left style="thin">
        <color indexed="8"/>
      </left>
      <right style="thin">
        <color auto="1"/>
      </right>
      <top/>
      <bottom style="thin">
        <color indexed="8"/>
      </bottom>
      <diagonal/>
    </border>
    <border>
      <left style="thin">
        <color auto="1"/>
      </left>
      <right style="thin">
        <color indexed="8"/>
      </right>
      <top/>
      <bottom style="thin">
        <color indexed="8"/>
      </bottom>
      <diagonal/>
    </border>
    <border>
      <left/>
      <right style="thin">
        <color auto="1"/>
      </right>
      <top/>
      <bottom/>
      <diagonal/>
    </border>
    <border>
      <left style="thin">
        <color auto="1"/>
      </left>
      <right/>
      <top style="thin">
        <color indexed="8"/>
      </top>
      <bottom style="thin">
        <color indexed="8"/>
      </bottom>
      <diagonal/>
    </border>
    <border>
      <left/>
      <right/>
      <top style="thin">
        <color indexed="8"/>
      </top>
      <bottom style="thin">
        <color indexed="8"/>
      </bottom>
      <diagonal/>
    </border>
    <border>
      <left style="thin">
        <color indexed="8"/>
      </left>
      <right/>
      <top/>
      <bottom/>
      <diagonal/>
    </border>
    <border>
      <left style="thin">
        <color indexed="8"/>
      </left>
      <right style="thin">
        <color indexed="8"/>
      </right>
      <top style="thin">
        <color indexed="8"/>
      </top>
      <bottom style="medium">
        <color indexed="8"/>
      </bottom>
      <diagonal/>
    </border>
    <border>
      <left style="thin">
        <color auto="1"/>
      </left>
      <right style="thin">
        <color auto="1"/>
      </right>
      <top/>
      <bottom style="thin">
        <color auto="1"/>
      </bottom>
      <diagonal/>
    </border>
    <border>
      <left style="thin">
        <color indexed="8"/>
      </left>
      <right style="thin">
        <color auto="1"/>
      </right>
      <top/>
      <bottom/>
      <diagonal/>
    </border>
    <border>
      <left style="thin">
        <color indexed="8"/>
      </left>
      <right style="thin">
        <color auto="1"/>
      </right>
      <top/>
      <bottom/>
      <diagonal/>
    </border>
    <border>
      <left style="thin">
        <color auto="1"/>
      </left>
      <right style="thin">
        <color auto="1"/>
      </right>
      <top/>
      <bottom/>
      <diagonal/>
    </border>
    <border>
      <left style="thin">
        <color indexed="8"/>
      </left>
      <right/>
      <top/>
      <bottom style="medium">
        <color auto="1"/>
      </bottom>
      <diagonal/>
    </border>
    <border>
      <left style="thin">
        <color indexed="8"/>
      </left>
      <right style="thin">
        <color indexed="8"/>
      </right>
      <top/>
      <bottom style="medium">
        <color auto="1"/>
      </bottom>
      <diagonal/>
    </border>
    <border>
      <left/>
      <right style="thin">
        <color indexed="8"/>
      </right>
      <top/>
      <bottom style="medium">
        <color auto="1"/>
      </bottom>
      <diagonal/>
    </border>
    <border>
      <left style="thin">
        <color indexed="8"/>
      </left>
      <right style="medium">
        <color indexed="8"/>
      </right>
      <top/>
      <bottom style="medium">
        <color auto="1"/>
      </bottom>
      <diagonal/>
    </border>
    <border>
      <left/>
      <right/>
      <top style="medium">
        <color indexed="8"/>
      </top>
      <bottom style="medium">
        <color auto="1"/>
      </bottom>
      <diagonal/>
    </border>
    <border>
      <left style="medium">
        <color indexed="8"/>
      </left>
      <right style="thin">
        <color indexed="8"/>
      </right>
      <top/>
      <bottom style="medium">
        <color auto="1"/>
      </bottom>
      <diagonal/>
    </border>
    <border>
      <left style="medium">
        <color indexed="8"/>
      </left>
      <right style="medium">
        <color indexed="8"/>
      </right>
      <top/>
      <bottom style="medium">
        <color auto="1"/>
      </bottom>
      <diagonal/>
    </border>
    <border>
      <left style="thin">
        <color rgb="FF000000"/>
      </left>
      <right style="thin">
        <color rgb="FF000000"/>
      </right>
      <top style="medium">
        <color rgb="FF000000"/>
      </top>
      <bottom style="medium">
        <color auto="1"/>
      </bottom>
      <diagonal/>
    </border>
    <border>
      <left style="thin">
        <color indexed="8"/>
      </left>
      <right style="thin">
        <color auto="1"/>
      </right>
      <top style="thin">
        <color indexed="8"/>
      </top>
      <bottom style="thin">
        <color indexed="8"/>
      </bottom>
      <diagonal/>
    </border>
    <border>
      <left style="thin">
        <color auto="1"/>
      </left>
      <right style="thin">
        <color indexed="8"/>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auto="1"/>
      </right>
      <top style="thin">
        <color auto="1"/>
      </top>
      <bottom/>
      <diagonal/>
    </border>
    <border>
      <left style="thin">
        <color indexed="8"/>
      </left>
      <right style="thin">
        <color auto="1"/>
      </right>
      <top/>
      <bottom style="thin">
        <color auto="1"/>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right style="medium">
        <color rgb="FF000000"/>
      </right>
      <top/>
      <bottom style="medium">
        <color rgb="FF000000"/>
      </bottom>
      <diagonal/>
    </border>
    <border>
      <left/>
      <right style="medium">
        <color rgb="FF000000"/>
      </right>
      <top/>
      <bottom/>
      <diagonal/>
    </border>
    <border>
      <left style="medium">
        <color rgb="FF000000"/>
      </left>
      <right style="medium">
        <color rgb="FF000000"/>
      </right>
      <top style="medium">
        <color rgb="FF000000"/>
      </top>
      <bottom/>
      <diagonal/>
    </border>
    <border>
      <left style="thin">
        <color indexed="8"/>
      </left>
      <right style="thin">
        <color auto="1"/>
      </right>
      <top style="medium">
        <color auto="1"/>
      </top>
      <bottom/>
      <diagonal/>
    </border>
    <border>
      <left style="medium">
        <color indexed="8"/>
      </left>
      <right style="medium">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auto="1"/>
      </bottom>
      <diagonal/>
    </border>
    <border>
      <left style="thin">
        <color indexed="8"/>
      </left>
      <right/>
      <top style="medium">
        <color indexed="8"/>
      </top>
      <bottom style="medium">
        <color indexed="8"/>
      </bottom>
      <diagonal/>
    </border>
    <border>
      <left/>
      <right style="thin">
        <color indexed="8"/>
      </right>
      <top style="medium">
        <color indexed="8"/>
      </top>
      <bottom style="medium">
        <color indexed="8"/>
      </bottom>
      <diagonal/>
    </border>
    <border>
      <left style="thin">
        <color auto="1"/>
      </left>
      <right style="thin">
        <color auto="1"/>
      </right>
      <top style="thin">
        <color auto="1"/>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medium">
        <color auto="1"/>
      </left>
      <right style="medium">
        <color auto="1"/>
      </right>
      <top style="medium">
        <color auto="1"/>
      </top>
      <bottom style="medium">
        <color indexed="8"/>
      </bottom>
      <diagonal/>
    </border>
    <border>
      <left style="thin">
        <color rgb="FF000000"/>
      </left>
      <right style="thin">
        <color rgb="FF000000"/>
      </right>
      <top style="medium">
        <color rgb="FF000000"/>
      </top>
      <bottom style="medium">
        <color indexed="8"/>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diagonal/>
    </border>
    <border>
      <left style="thin">
        <color indexed="8"/>
      </left>
      <right style="medium">
        <color indexed="8"/>
      </right>
      <top style="medium">
        <color indexed="8"/>
      </top>
      <bottom/>
      <diagonal/>
    </border>
    <border>
      <left style="medium">
        <color indexed="8"/>
      </left>
      <right style="medium">
        <color indexed="8"/>
      </right>
      <top style="medium">
        <color auto="1"/>
      </top>
      <bottom style="medium">
        <color indexed="8"/>
      </bottom>
      <diagonal/>
    </border>
    <border>
      <left/>
      <right style="thin">
        <color indexed="8"/>
      </right>
      <top/>
      <bottom style="medium">
        <color indexed="8"/>
      </bottom>
      <diagonal/>
    </border>
    <border>
      <left/>
      <right/>
      <top style="thin">
        <color auto="1"/>
      </top>
      <bottom/>
      <diagonal/>
    </border>
    <border>
      <left/>
      <right style="thin">
        <color auto="1"/>
      </right>
      <top style="thin">
        <color auto="1"/>
      </top>
      <bottom/>
      <diagonal/>
    </border>
    <border>
      <left style="thin">
        <color indexed="8"/>
      </left>
      <right style="thin">
        <color indexed="8"/>
      </right>
      <top style="medium">
        <color auto="1"/>
      </top>
      <bottom/>
      <diagonal/>
    </border>
    <border>
      <left style="thin">
        <color auto="1"/>
      </left>
      <right style="thin">
        <color auto="1"/>
      </right>
      <top style="medium">
        <color auto="1"/>
      </top>
      <bottom/>
      <diagonal/>
    </border>
    <border>
      <left style="thin">
        <color indexed="8"/>
      </left>
      <right/>
      <top style="thin">
        <color indexed="8"/>
      </top>
      <bottom style="medium">
        <color auto="1"/>
      </bottom>
      <diagonal/>
    </border>
    <border>
      <left style="thin">
        <color auto="1"/>
      </left>
      <right style="thin">
        <color auto="1"/>
      </right>
      <top/>
      <bottom style="medium">
        <color auto="1"/>
      </bottom>
      <diagonal/>
    </border>
    <border>
      <left style="thin">
        <color indexed="8"/>
      </left>
      <right/>
      <top style="thin">
        <color auto="1"/>
      </top>
      <bottom style="medium">
        <color auto="1"/>
      </bottom>
      <diagonal/>
    </border>
    <border>
      <left style="thin">
        <color indexed="8"/>
      </left>
      <right style="thin">
        <color indexed="8"/>
      </right>
      <top style="thin">
        <color auto="1"/>
      </top>
      <bottom style="medium">
        <color auto="1"/>
      </bottom>
      <diagonal/>
    </border>
    <border>
      <left style="thin">
        <color auto="1"/>
      </left>
      <right style="thin">
        <color auto="1"/>
      </right>
      <top style="thin">
        <color auto="1"/>
      </top>
      <bottom style="medium">
        <color auto="1"/>
      </bottom>
      <diagonal/>
    </border>
    <border>
      <left/>
      <right style="thin">
        <color indexed="8"/>
      </right>
      <top style="thin">
        <color auto="1"/>
      </top>
      <bottom style="medium">
        <color auto="1"/>
      </bottom>
      <diagonal/>
    </border>
  </borders>
  <cellStyleXfs count="35204">
    <xf numFmtId="0" fontId="0" fillId="0" borderId="0"/>
    <xf numFmtId="0" fontId="19" fillId="2" borderId="0" applyNumberFormat="0" applyBorder="0" applyAlignment="0" applyProtection="0"/>
    <xf numFmtId="0" fontId="19" fillId="3" borderId="0" applyNumberFormat="0" applyBorder="0" applyAlignment="0" applyProtection="0"/>
    <xf numFmtId="0" fontId="19" fillId="4" borderId="0" applyNumberFormat="0" applyBorder="0" applyAlignment="0" applyProtection="0"/>
    <xf numFmtId="0" fontId="19" fillId="5" borderId="0" applyNumberFormat="0" applyBorder="0" applyAlignment="0" applyProtection="0"/>
    <xf numFmtId="0" fontId="19" fillId="6" borderId="0" applyNumberFormat="0" applyBorder="0" applyAlignment="0" applyProtection="0"/>
    <xf numFmtId="0" fontId="19" fillId="7" borderId="0" applyNumberFormat="0" applyBorder="0" applyAlignment="0" applyProtection="0"/>
    <xf numFmtId="0" fontId="20" fillId="8" borderId="0" applyNumberFormat="0" applyBorder="0" applyAlignment="0" applyProtection="0"/>
    <xf numFmtId="0" fontId="20" fillId="7" borderId="0" applyNumberFormat="0" applyBorder="0" applyAlignment="0" applyProtection="0"/>
    <xf numFmtId="0" fontId="20" fillId="9" borderId="0" applyNumberFormat="0" applyBorder="0" applyAlignment="0" applyProtection="0"/>
    <xf numFmtId="0" fontId="20" fillId="8"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19" fillId="10" borderId="0" applyNumberFormat="0" applyBorder="0" applyAlignment="0" applyProtection="0"/>
    <xf numFmtId="0" fontId="19" fillId="11" borderId="0" applyNumberFormat="0" applyBorder="0" applyAlignment="0" applyProtection="0"/>
    <xf numFmtId="0" fontId="19" fillId="12" borderId="0" applyNumberFormat="0" applyBorder="0" applyAlignment="0" applyProtection="0"/>
    <xf numFmtId="0" fontId="19" fillId="5" borderId="0" applyNumberFormat="0" applyBorder="0" applyAlignment="0" applyProtection="0"/>
    <xf numFmtId="0" fontId="19" fillId="10" borderId="0" applyNumberFormat="0" applyBorder="0" applyAlignment="0" applyProtection="0"/>
    <xf numFmtId="0" fontId="19" fillId="13" borderId="0" applyNumberFormat="0" applyBorder="0" applyAlignment="0" applyProtection="0"/>
    <xf numFmtId="0" fontId="20" fillId="14" borderId="0" applyNumberFormat="0" applyBorder="0" applyAlignment="0" applyProtection="0"/>
    <xf numFmtId="0" fontId="20" fillId="11" borderId="0" applyNumberFormat="0" applyBorder="0" applyAlignment="0" applyProtection="0"/>
    <xf numFmtId="0" fontId="20" fillId="15" borderId="0" applyNumberFormat="0" applyBorder="0" applyAlignment="0" applyProtection="0"/>
    <xf numFmtId="0" fontId="20" fillId="14" borderId="0" applyNumberFormat="0" applyBorder="0" applyAlignment="0" applyProtection="0"/>
    <xf numFmtId="0" fontId="20" fillId="10" borderId="0" applyNumberFormat="0" applyBorder="0" applyAlignment="0" applyProtection="0"/>
    <xf numFmtId="0" fontId="20" fillId="7" borderId="0" applyNumberFormat="0" applyBorder="0" applyAlignment="0" applyProtection="0"/>
    <xf numFmtId="0" fontId="21" fillId="16" borderId="0" applyNumberFormat="0" applyBorder="0" applyAlignment="0" applyProtection="0"/>
    <xf numFmtId="0" fontId="21" fillId="11" borderId="0" applyNumberFormat="0" applyBorder="0" applyAlignment="0" applyProtection="0"/>
    <xf numFmtId="0" fontId="21" fillId="12"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2" fillId="18" borderId="0" applyNumberFormat="0" applyBorder="0" applyAlignment="0" applyProtection="0"/>
    <xf numFmtId="0" fontId="22" fillId="11" borderId="0" applyNumberFormat="0" applyBorder="0" applyAlignment="0" applyProtection="0"/>
    <xf numFmtId="0" fontId="22" fillId="15" borderId="0" applyNumberFormat="0" applyBorder="0" applyAlignment="0" applyProtection="0"/>
    <xf numFmtId="0" fontId="22" fillId="14" borderId="0" applyNumberFormat="0" applyBorder="0" applyAlignment="0" applyProtection="0"/>
    <xf numFmtId="0" fontId="22" fillId="18" borderId="0" applyNumberFormat="0" applyBorder="0" applyAlignment="0" applyProtection="0"/>
    <xf numFmtId="0" fontId="22" fillId="7" borderId="0" applyNumberFormat="0" applyBorder="0" applyAlignment="0" applyProtection="0"/>
    <xf numFmtId="0" fontId="23" fillId="4" borderId="0" applyNumberFormat="0" applyBorder="0" applyAlignment="0" applyProtection="0"/>
    <xf numFmtId="0" fontId="24" fillId="8" borderId="1" applyNumberFormat="0" applyAlignment="0" applyProtection="0"/>
    <xf numFmtId="0" fontId="25" fillId="24" borderId="2" applyNumberFormat="0" applyAlignment="0" applyProtection="0"/>
    <xf numFmtId="0" fontId="26" fillId="0" borderId="3" applyNumberFormat="0" applyFill="0" applyAlignment="0" applyProtection="0"/>
    <xf numFmtId="0" fontId="27" fillId="7" borderId="1" applyNumberFormat="0" applyAlignment="0" applyProtection="0"/>
    <xf numFmtId="0" fontId="28" fillId="0" borderId="0" applyNumberFormat="0" applyFill="0" applyBorder="0" applyAlignment="0" applyProtection="0"/>
    <xf numFmtId="0" fontId="22" fillId="18" borderId="0" applyNumberFormat="0" applyBorder="0" applyAlignment="0" applyProtection="0"/>
    <xf numFmtId="0" fontId="22" fillId="21" borderId="0" applyNumberFormat="0" applyBorder="0" applyAlignment="0" applyProtection="0"/>
    <xf numFmtId="0" fontId="22" fillId="22" borderId="0" applyNumberFormat="0" applyBorder="0" applyAlignment="0" applyProtection="0"/>
    <xf numFmtId="0" fontId="22" fillId="25" borderId="0" applyNumberFormat="0" applyBorder="0" applyAlignment="0" applyProtection="0"/>
    <xf numFmtId="0" fontId="22" fillId="18" borderId="0" applyNumberFormat="0" applyBorder="0" applyAlignment="0" applyProtection="0"/>
    <xf numFmtId="0" fontId="22" fillId="23" borderId="0" applyNumberFormat="0" applyBorder="0" applyAlignment="0" applyProtection="0"/>
    <xf numFmtId="0" fontId="29" fillId="0" borderId="4" applyNumberFormat="0" applyFill="0" applyAlignment="0" applyProtection="0"/>
    <xf numFmtId="0" fontId="30" fillId="4" borderId="0" applyNumberFormat="0" applyBorder="0" applyAlignment="0" applyProtection="0"/>
    <xf numFmtId="0" fontId="31" fillId="3" borderId="0" applyNumberFormat="0" applyBorder="0" applyAlignment="0" applyProtection="0"/>
    <xf numFmtId="0" fontId="32" fillId="15" borderId="0" applyNumberFormat="0" applyBorder="0" applyAlignment="0" applyProtection="0"/>
    <xf numFmtId="0" fontId="47" fillId="0" borderId="0"/>
    <xf numFmtId="0" fontId="47" fillId="0" borderId="0"/>
    <xf numFmtId="0" fontId="47" fillId="0" borderId="0"/>
    <xf numFmtId="0" fontId="47" fillId="0" borderId="0"/>
    <xf numFmtId="9" fontId="47" fillId="0" borderId="0" applyFill="0" applyBorder="0" applyAlignment="0" applyProtection="0"/>
    <xf numFmtId="0" fontId="33" fillId="3" borderId="0" applyNumberFormat="0" applyBorder="0" applyAlignment="0" applyProtection="0"/>
    <xf numFmtId="0" fontId="34" fillId="0" borderId="0" applyNumberFormat="0" applyFill="0" applyBorder="0" applyAlignment="0" applyProtection="0"/>
    <xf numFmtId="0" fontId="35" fillId="0" borderId="5" applyNumberFormat="0" applyFill="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7" fillId="35" borderId="0" applyNumberFormat="0" applyBorder="0" applyAlignment="0" applyProtection="0"/>
    <xf numFmtId="0" fontId="57" fillId="36" borderId="0" applyNumberFormat="0" applyBorder="0" applyAlignment="0" applyProtection="0"/>
    <xf numFmtId="0" fontId="56" fillId="37" borderId="0" applyNumberFormat="0" applyBorder="0" applyAlignment="0" applyProtection="0"/>
    <xf numFmtId="0" fontId="56" fillId="38" borderId="0" applyNumberFormat="0" applyBorder="0" applyAlignment="0" applyProtection="0"/>
    <xf numFmtId="0" fontId="57" fillId="39" borderId="0" applyNumberFormat="0" applyBorder="0" applyAlignment="0" applyProtection="0"/>
    <xf numFmtId="0" fontId="57" fillId="40" borderId="0" applyNumberFormat="0" applyBorder="0" applyAlignment="0" applyProtection="0"/>
    <xf numFmtId="0" fontId="56" fillId="41" borderId="0" applyNumberFormat="0" applyBorder="0" applyAlignment="0" applyProtection="0"/>
    <xf numFmtId="0" fontId="56" fillId="42" borderId="0" applyNumberFormat="0" applyBorder="0" applyAlignment="0" applyProtection="0"/>
    <xf numFmtId="0" fontId="57" fillId="43" borderId="0" applyNumberFormat="0" applyBorder="0" applyAlignment="0" applyProtection="0"/>
    <xf numFmtId="0" fontId="57" fillId="44" borderId="0" applyNumberFormat="0" applyBorder="0" applyAlignment="0" applyProtection="0"/>
    <xf numFmtId="0" fontId="56" fillId="45" borderId="0" applyNumberFormat="0" applyBorder="0" applyAlignment="0" applyProtection="0"/>
    <xf numFmtId="0" fontId="56" fillId="46" borderId="0" applyNumberFormat="0" applyBorder="0" applyAlignment="0" applyProtection="0"/>
    <xf numFmtId="0" fontId="57" fillId="47" borderId="0" applyNumberFormat="0" applyBorder="0" applyAlignment="0" applyProtection="0"/>
    <xf numFmtId="0" fontId="57" fillId="48" borderId="0" applyNumberFormat="0" applyBorder="0" applyAlignment="0" applyProtection="0"/>
    <xf numFmtId="0" fontId="56" fillId="49" borderId="0" applyNumberFormat="0" applyBorder="0" applyAlignment="0" applyProtection="0"/>
    <xf numFmtId="0" fontId="56" fillId="50" borderId="0" applyNumberFormat="0" applyBorder="0" applyAlignment="0" applyProtection="0"/>
    <xf numFmtId="0" fontId="57" fillId="51" borderId="0" applyNumberFormat="0" applyBorder="0" applyAlignment="0" applyProtection="0"/>
    <xf numFmtId="0" fontId="57" fillId="52" borderId="0" applyNumberFormat="0" applyBorder="0" applyAlignment="0" applyProtection="0"/>
    <xf numFmtId="0" fontId="56" fillId="53" borderId="0" applyNumberFormat="0" applyBorder="0" applyAlignment="0" applyProtection="0"/>
    <xf numFmtId="0" fontId="56" fillId="54" borderId="0" applyNumberFormat="0" applyBorder="0" applyAlignment="0" applyProtection="0"/>
    <xf numFmtId="0" fontId="57" fillId="55" borderId="0" applyNumberFormat="0" applyBorder="0" applyAlignment="0" applyProtection="0"/>
    <xf numFmtId="0" fontId="57" fillId="56" borderId="0" applyNumberFormat="0" applyBorder="0" applyAlignment="0" applyProtection="0"/>
    <xf numFmtId="0" fontId="56" fillId="57" borderId="0" applyNumberFormat="0" applyBorder="0" applyAlignment="0" applyProtection="0"/>
    <xf numFmtId="0" fontId="18" fillId="0" borderId="0"/>
    <xf numFmtId="9" fontId="18" fillId="0" borderId="0" applyFont="0" applyFill="0" applyBorder="0" applyAlignment="0" applyProtection="0"/>
    <xf numFmtId="0" fontId="18" fillId="0" borderId="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23" borderId="0" applyNumberFormat="0" applyBorder="0" applyAlignment="0" applyProtection="0"/>
    <xf numFmtId="0" fontId="61" fillId="7" borderId="1" applyNumberFormat="0" applyAlignment="0" applyProtection="0"/>
    <xf numFmtId="9" fontId="18" fillId="0" borderId="0" applyFill="0" applyBorder="0" applyAlignment="0" applyProtection="0"/>
    <xf numFmtId="0" fontId="18" fillId="0" borderId="0"/>
    <xf numFmtId="0" fontId="62" fillId="0" borderId="0" applyNumberFormat="0" applyFill="0" applyBorder="0" applyAlignment="0" applyProtection="0"/>
    <xf numFmtId="0" fontId="63" fillId="0" borderId="0" applyNumberFormat="0" applyFill="0" applyBorder="0" applyAlignment="0" applyProtection="0"/>
    <xf numFmtId="0" fontId="17" fillId="0" borderId="0"/>
    <xf numFmtId="0" fontId="62" fillId="0" borderId="0" applyNumberFormat="0" applyFill="0" applyBorder="0" applyAlignment="0" applyProtection="0"/>
    <xf numFmtId="0" fontId="63" fillId="0" borderId="0" applyNumberFormat="0" applyFill="0" applyBorder="0" applyAlignment="0" applyProtection="0"/>
    <xf numFmtId="0" fontId="15" fillId="0" borderId="0"/>
    <xf numFmtId="0" fontId="62" fillId="0" borderId="0" applyNumberFormat="0" applyFill="0" applyBorder="0" applyAlignment="0" applyProtection="0"/>
    <xf numFmtId="0" fontId="63" fillId="0" borderId="0" applyNumberFormat="0" applyFill="0" applyBorder="0" applyAlignment="0" applyProtection="0"/>
    <xf numFmtId="0" fontId="69" fillId="0" borderId="0" applyNumberFormat="0" applyFill="0" applyBorder="0" applyAlignment="0" applyProtection="0"/>
    <xf numFmtId="0" fontId="70" fillId="0" borderId="101" applyNumberFormat="0" applyFill="0" applyAlignment="0" applyProtection="0"/>
    <xf numFmtId="0" fontId="71" fillId="0" borderId="102" applyNumberFormat="0" applyFill="0" applyAlignment="0" applyProtection="0"/>
    <xf numFmtId="0" fontId="72" fillId="0" borderId="103" applyNumberFormat="0" applyFill="0" applyAlignment="0" applyProtection="0"/>
    <xf numFmtId="0" fontId="72" fillId="0" borderId="0" applyNumberFormat="0" applyFill="0" applyBorder="0" applyAlignment="0" applyProtection="0"/>
    <xf numFmtId="0" fontId="73" fillId="0" borderId="104" applyNumberFormat="0" applyFill="0" applyAlignment="0" applyProtection="0"/>
    <xf numFmtId="0" fontId="74" fillId="61" borderId="105" applyNumberFormat="0" applyAlignment="0" applyProtection="0"/>
    <xf numFmtId="0" fontId="75" fillId="0" borderId="0" applyNumberFormat="0" applyFill="0" applyBorder="0" applyAlignment="0" applyProtection="0"/>
    <xf numFmtId="0" fontId="14" fillId="0" borderId="0"/>
    <xf numFmtId="0" fontId="14" fillId="0" borderId="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18" fillId="0" borderId="0"/>
    <xf numFmtId="0" fontId="18" fillId="0" borderId="0"/>
    <xf numFmtId="0" fontId="18" fillId="0" borderId="0"/>
    <xf numFmtId="0" fontId="18" fillId="0" borderId="0"/>
    <xf numFmtId="0" fontId="20" fillId="0" borderId="0"/>
    <xf numFmtId="0" fontId="18" fillId="0" borderId="0"/>
    <xf numFmtId="0" fontId="18" fillId="0" borderId="0"/>
    <xf numFmtId="0" fontId="18" fillId="0" borderId="0"/>
    <xf numFmtId="0" fontId="78" fillId="14" borderId="111" applyNumberFormat="0" applyAlignment="0" applyProtection="0"/>
    <xf numFmtId="0" fontId="79" fillId="14" borderId="1" applyNumberFormat="0" applyAlignment="0" applyProtection="0"/>
    <xf numFmtId="0" fontId="50" fillId="30" borderId="0" applyNumberFormat="0" applyBorder="0" applyAlignment="0" applyProtection="0"/>
    <xf numFmtId="0" fontId="80" fillId="0" borderId="0" applyNumberFormat="0" applyFill="0" applyBorder="0" applyAlignment="0" applyProtection="0"/>
    <xf numFmtId="0" fontId="20" fillId="0" borderId="0"/>
    <xf numFmtId="0" fontId="51" fillId="31" borderId="0" applyNumberFormat="0" applyBorder="0" applyAlignment="0" applyProtection="0"/>
    <xf numFmtId="0" fontId="18" fillId="9" borderId="112" applyNumberFormat="0" applyAlignment="0" applyProtection="0"/>
    <xf numFmtId="9" fontId="18" fillId="0" borderId="0" applyFont="0" applyFill="0" applyBorder="0" applyAlignment="0" applyProtection="0"/>
    <xf numFmtId="0" fontId="81" fillId="8" borderId="111" applyNumberFormat="0" applyAlignment="0" applyProtection="0"/>
    <xf numFmtId="0" fontId="14" fillId="0" borderId="0"/>
    <xf numFmtId="0" fontId="20" fillId="0" borderId="0"/>
    <xf numFmtId="0" fontId="18" fillId="0" borderId="0"/>
    <xf numFmtId="0" fontId="20" fillId="0" borderId="0"/>
    <xf numFmtId="0" fontId="14" fillId="0" borderId="0"/>
    <xf numFmtId="0" fontId="20" fillId="0" borderId="0"/>
    <xf numFmtId="0" fontId="20" fillId="0" borderId="0"/>
    <xf numFmtId="0" fontId="20" fillId="0" borderId="0"/>
    <xf numFmtId="0" fontId="20" fillId="0" borderId="0"/>
    <xf numFmtId="0" fontId="20" fillId="0" borderId="0"/>
    <xf numFmtId="0" fontId="2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82" fillId="0" borderId="0" applyNumberFormat="0" applyFill="0" applyBorder="0" applyAlignment="0" applyProtection="0"/>
    <xf numFmtId="0" fontId="83" fillId="0" borderId="0" applyNumberFormat="0" applyFill="0" applyBorder="0" applyAlignment="0" applyProtection="0"/>
    <xf numFmtId="0" fontId="84" fillId="0" borderId="113" applyNumberFormat="0" applyFill="0" applyAlignment="0" applyProtection="0"/>
    <xf numFmtId="0" fontId="85" fillId="0" borderId="114" applyNumberFormat="0" applyFill="0" applyAlignment="0" applyProtection="0"/>
    <xf numFmtId="0" fontId="28" fillId="0" borderId="115" applyNumberFormat="0" applyFill="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18" fillId="0" borderId="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18"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64" fillId="0" borderId="109" applyNumberFormat="0" applyFill="0" applyAlignment="0" applyProtection="0"/>
    <xf numFmtId="0" fontId="55" fillId="0" borderId="0" applyNumberFormat="0" applyFill="0" applyBorder="0" applyAlignment="0" applyProtection="0"/>
    <xf numFmtId="0" fontId="14" fillId="62" borderId="106" applyNumberFormat="0" applyFont="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77" fillId="6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14" fillId="0" borderId="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38" borderId="0" applyNumberFormat="0" applyBorder="0" applyAlignment="0" applyProtection="0"/>
    <xf numFmtId="0" fontId="29" fillId="0" borderId="4" applyNumberFormat="0" applyFill="0" applyAlignment="0" applyProtection="0"/>
    <xf numFmtId="0" fontId="52" fillId="32" borderId="47" applyNumberFormat="0" applyAlignment="0" applyProtection="0"/>
    <xf numFmtId="0" fontId="32" fillId="15"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3" fillId="33" borderId="48" applyNumberFormat="0" applyAlignment="0" applyProtection="0"/>
    <xf numFmtId="0" fontId="52" fillId="32" borderId="47" applyNumberFormat="0" applyAlignment="0" applyProtection="0"/>
    <xf numFmtId="0" fontId="78" fillId="14" borderId="111" applyNumberFormat="0" applyAlignment="0" applyProtection="0"/>
    <xf numFmtId="0" fontId="79" fillId="14" borderId="1" applyNumberFormat="0" applyAlignment="0" applyProtection="0"/>
    <xf numFmtId="0" fontId="27" fillId="7" borderId="1" applyNumberFormat="0" applyAlignment="0" applyProtection="0"/>
    <xf numFmtId="0" fontId="80"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6" borderId="0" applyNumberFormat="0" applyBorder="0" applyAlignment="0" applyProtection="0"/>
    <xf numFmtId="0" fontId="56" fillId="42"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4" fillId="33" borderId="47" applyNumberFormat="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6" fillId="34" borderId="0" applyNumberFormat="0" applyBorder="0" applyAlignment="0" applyProtection="0"/>
    <xf numFmtId="0" fontId="53" fillId="33" borderId="48"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6" fillId="38" borderId="0" applyNumberFormat="0" applyBorder="0" applyAlignment="0" applyProtection="0"/>
    <xf numFmtId="0" fontId="53" fillId="33" borderId="48" applyNumberFormat="0" applyAlignment="0" applyProtection="0"/>
    <xf numFmtId="0" fontId="56" fillId="42"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1" fillId="31"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4" fillId="33"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3" fillId="33" borderId="48" applyNumberFormat="0" applyAlignment="0" applyProtection="0"/>
    <xf numFmtId="0" fontId="56" fillId="38"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6" fillId="42" borderId="0" applyNumberFormat="0" applyBorder="0" applyAlignment="0" applyProtection="0"/>
    <xf numFmtId="0" fontId="54" fillId="33" borderId="47" applyNumberFormat="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6" fillId="46" borderId="0" applyNumberFormat="0" applyBorder="0" applyAlignment="0" applyProtection="0"/>
    <xf numFmtId="0" fontId="51" fillId="31" borderId="0" applyNumberFormat="0" applyBorder="0" applyAlignment="0" applyProtection="0"/>
    <xf numFmtId="0" fontId="54" fillId="33" borderId="47" applyNumberFormat="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3" fillId="33" borderId="48"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34" borderId="0" applyNumberFormat="0" applyBorder="0" applyAlignment="0" applyProtection="0"/>
    <xf numFmtId="0" fontId="53" fillId="33" borderId="48"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14" fillId="0" borderId="0"/>
    <xf numFmtId="0" fontId="14" fillId="0" borderId="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2"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2" fillId="32" borderId="47" applyNumberFormat="0" applyAlignment="0" applyProtection="0"/>
    <xf numFmtId="0" fontId="56" fillId="5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2" borderId="0" applyNumberFormat="0" applyBorder="0" applyAlignment="0" applyProtection="0"/>
    <xf numFmtId="0" fontId="53" fillId="33" borderId="48" applyNumberFormat="0" applyAlignment="0" applyProtection="0"/>
    <xf numFmtId="0" fontId="56" fillId="50" borderId="0" applyNumberFormat="0" applyBorder="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4" fillId="33" borderId="47" applyNumberFormat="0" applyAlignment="0" applyProtection="0"/>
    <xf numFmtId="0" fontId="56" fillId="46"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6" borderId="0" applyNumberFormat="0" applyBorder="0" applyAlignment="0" applyProtection="0"/>
    <xf numFmtId="0" fontId="53" fillId="33" borderId="48" applyNumberFormat="0" applyAlignment="0" applyProtection="0"/>
    <xf numFmtId="0" fontId="56" fillId="54"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50"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6" fillId="54" borderId="0" applyNumberFormat="0" applyBorder="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2"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2" fillId="32" borderId="47" applyNumberFormat="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4" fillId="33" borderId="47" applyNumberFormat="0" applyAlignment="0" applyProtection="0"/>
    <xf numFmtId="0" fontId="56" fillId="54"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34" borderId="0" applyNumberFormat="0" applyBorder="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14" fillId="0" borderId="0"/>
    <xf numFmtId="0" fontId="14" fillId="0" borderId="0"/>
    <xf numFmtId="0" fontId="55" fillId="0" borderId="0" applyNumberFormat="0" applyFill="0" applyBorder="0" applyAlignment="0" applyProtection="0"/>
    <xf numFmtId="0" fontId="51" fillId="31" borderId="0" applyNumberFormat="0" applyBorder="0" applyAlignment="0" applyProtection="0"/>
    <xf numFmtId="0" fontId="87" fillId="0" borderId="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14" fillId="62" borderId="106" applyNumberFormat="0" applyFon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14" fillId="0" borderId="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4" fillId="33" borderId="47" applyNumberFormat="0" applyAlignment="0" applyProtection="0"/>
    <xf numFmtId="0" fontId="56" fillId="54" borderId="0" applyNumberFormat="0" applyBorder="0" applyAlignment="0" applyProtection="0"/>
    <xf numFmtId="0" fontId="53" fillId="33" borderId="48" applyNumberFormat="0" applyAlignment="0" applyProtection="0"/>
    <xf numFmtId="0" fontId="56" fillId="38" borderId="0" applyNumberFormat="0" applyBorder="0" applyAlignment="0" applyProtection="0"/>
    <xf numFmtId="0" fontId="52" fillId="32"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6" borderId="0" applyNumberFormat="0" applyBorder="0" applyAlignment="0" applyProtection="0"/>
    <xf numFmtId="0" fontId="52" fillId="32"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38" borderId="0" applyNumberFormat="0" applyBorder="0" applyAlignment="0" applyProtection="0"/>
    <xf numFmtId="0" fontId="54" fillId="33"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14" fillId="0" borderId="0"/>
    <xf numFmtId="0" fontId="14" fillId="0" borderId="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34"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6" fillId="38" borderId="0" applyNumberFormat="0" applyBorder="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6" borderId="0" applyNumberFormat="0" applyBorder="0" applyAlignment="0" applyProtection="0"/>
    <xf numFmtId="0" fontId="53" fillId="33" borderId="48" applyNumberFormat="0" applyAlignment="0" applyProtection="0"/>
    <xf numFmtId="0" fontId="56" fillId="54"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6"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50"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38"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54"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2" fillId="32" borderId="47" applyNumberFormat="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34" borderId="0" applyNumberFormat="0" applyBorder="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38"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6" borderId="0" applyNumberFormat="0" applyBorder="0" applyAlignment="0" applyProtection="0"/>
    <xf numFmtId="0" fontId="56" fillId="38" borderId="0" applyNumberFormat="0" applyBorder="0" applyAlignment="0" applyProtection="0"/>
    <xf numFmtId="0" fontId="53" fillId="33" borderId="48" applyNumberFormat="0" applyAlignment="0" applyProtection="0"/>
    <xf numFmtId="0" fontId="56" fillId="54"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2" fillId="32" borderId="47" applyNumberFormat="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6" borderId="0" applyNumberFormat="0" applyBorder="0" applyAlignment="0" applyProtection="0"/>
    <xf numFmtId="0" fontId="52" fillId="32"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6" fillId="38" borderId="0" applyNumberFormat="0" applyBorder="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14" fillId="0" borderId="0"/>
    <xf numFmtId="0" fontId="14" fillId="0" borderId="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164" fontId="18" fillId="0" borderId="0" applyFill="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14" fillId="0" borderId="0"/>
    <xf numFmtId="0" fontId="14" fillId="0" borderId="0"/>
    <xf numFmtId="0" fontId="50" fillId="30"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6" fillId="34" borderId="0" applyNumberFormat="0" applyBorder="0" applyAlignment="0" applyProtection="0"/>
    <xf numFmtId="0" fontId="50" fillId="30" borderId="0" applyNumberFormat="0" applyBorder="0" applyAlignment="0" applyProtection="0"/>
    <xf numFmtId="0" fontId="89" fillId="0" borderId="0"/>
    <xf numFmtId="0" fontId="56" fillId="42" borderId="0" applyNumberFormat="0" applyBorder="0" applyAlignment="0" applyProtection="0"/>
    <xf numFmtId="0" fontId="56" fillId="46" borderId="0" applyNumberFormat="0" applyBorder="0" applyAlignment="0" applyProtection="0"/>
    <xf numFmtId="0" fontId="54" fillId="33" borderId="47" applyNumberFormat="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18" fillId="0" borderId="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14" fillId="0" borderId="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14" fillId="62" borderId="106" applyNumberFormat="0" applyFont="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4" fillId="0" borderId="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6" fillId="46" borderId="0" applyNumberFormat="0" applyBorder="0" applyAlignment="0" applyProtection="0"/>
    <xf numFmtId="0" fontId="52" fillId="32" borderId="47" applyNumberFormat="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6" borderId="0" applyNumberFormat="0" applyBorder="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6" fillId="38"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14" fillId="0" borderId="0"/>
    <xf numFmtId="0" fontId="14" fillId="0" borderId="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1" fillId="31" borderId="0" applyNumberFormat="0" applyBorder="0" applyAlignment="0" applyProtection="0"/>
    <xf numFmtId="0" fontId="56" fillId="38"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2"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2" fillId="32" borderId="47" applyNumberFormat="0" applyAlignment="0" applyProtection="0"/>
    <xf numFmtId="0" fontId="50" fillId="30"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54" borderId="0" applyNumberFormat="0" applyBorder="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6"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6"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3" fillId="33" borderId="48" applyNumberFormat="0" applyAlignment="0" applyProtection="0"/>
    <xf numFmtId="0" fontId="51" fillId="31" borderId="0" applyNumberFormat="0" applyBorder="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14" fillId="0" borderId="0"/>
    <xf numFmtId="0" fontId="14" fillId="0" borderId="0"/>
    <xf numFmtId="0" fontId="87" fillId="0" borderId="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50" borderId="0" applyNumberFormat="0" applyBorder="0" applyAlignment="0" applyProtection="0"/>
    <xf numFmtId="0" fontId="56" fillId="46" borderId="0" applyNumberFormat="0" applyBorder="0" applyAlignment="0" applyProtection="0"/>
    <xf numFmtId="0" fontId="54" fillId="33" borderId="47" applyNumberFormat="0" applyAlignment="0" applyProtection="0"/>
    <xf numFmtId="0" fontId="56" fillId="54"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3" fillId="33" borderId="48"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14" fillId="0" borderId="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14" fillId="0" borderId="0"/>
    <xf numFmtId="0" fontId="55" fillId="0" borderId="0" applyNumberFormat="0" applyFill="0" applyBorder="0" applyAlignment="0" applyProtection="0"/>
    <xf numFmtId="0" fontId="54" fillId="33" borderId="47" applyNumberFormat="0" applyAlignment="0" applyProtection="0"/>
    <xf numFmtId="0" fontId="56" fillId="46"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14" fillId="0" borderId="0"/>
    <xf numFmtId="0" fontId="14" fillId="0" borderId="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14" fillId="62" borderId="106" applyNumberFormat="0" applyFont="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14" fillId="0" borderId="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34" borderId="0" applyNumberFormat="0" applyBorder="0" applyAlignment="0" applyProtection="0"/>
    <xf numFmtId="0" fontId="52" fillId="32" borderId="47" applyNumberFormat="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34"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2" fillId="32" borderId="47" applyNumberFormat="0" applyAlignment="0" applyProtection="0"/>
    <xf numFmtId="0" fontId="51" fillId="31"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3" fillId="33" borderId="48" applyNumberFormat="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38"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34"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14" fillId="0" borderId="0"/>
    <xf numFmtId="0" fontId="14" fillId="0" borderId="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38" borderId="0" applyNumberFormat="0" applyBorder="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38"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3" fillId="33" borderId="48" applyNumberFormat="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38"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4" fillId="33" borderId="47"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6" fillId="5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6" fillId="34" borderId="0" applyNumberFormat="0" applyBorder="0" applyAlignment="0" applyProtection="0"/>
    <xf numFmtId="0" fontId="52" fillId="32" borderId="47" applyNumberFormat="0" applyAlignment="0" applyProtection="0"/>
    <xf numFmtId="0" fontId="51" fillId="31"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6" fillId="42"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4" fillId="33"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50"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4" fillId="33"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6" fillId="38"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4" fillId="33" borderId="47" applyNumberFormat="0" applyAlignment="0" applyProtection="0"/>
    <xf numFmtId="0" fontId="56" fillId="46"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6" fillId="38"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34" borderId="0" applyNumberFormat="0" applyBorder="0" applyAlignment="0" applyProtection="0"/>
    <xf numFmtId="0" fontId="53" fillId="33" borderId="48"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50" borderId="0" applyNumberFormat="0" applyBorder="0" applyAlignment="0" applyProtection="0"/>
    <xf numFmtId="0" fontId="52" fillId="32"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4" fillId="33" borderId="47" applyNumberFormat="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6" fillId="54" borderId="0" applyNumberFormat="0" applyBorder="0" applyAlignment="0" applyProtection="0"/>
    <xf numFmtId="0" fontId="54" fillId="33" borderId="47" applyNumberFormat="0" applyAlignment="0" applyProtection="0"/>
    <xf numFmtId="0" fontId="56" fillId="3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3" fillId="33" borderId="48" applyNumberFormat="0" applyAlignment="0" applyProtection="0"/>
    <xf numFmtId="0" fontId="56" fillId="38"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6" fillId="54"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6" fillId="42"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14" fillId="0" borderId="0"/>
    <xf numFmtId="0" fontId="14" fillId="0" borderId="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14"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14" fillId="0" borderId="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4" fillId="33" borderId="47" applyNumberFormat="0" applyAlignment="0" applyProtection="0"/>
    <xf numFmtId="0" fontId="56" fillId="34" borderId="0" applyNumberFormat="0" applyBorder="0" applyAlignment="0" applyProtection="0"/>
    <xf numFmtId="0" fontId="53" fillId="33" borderId="48" applyNumberFormat="0" applyAlignment="0" applyProtection="0"/>
    <xf numFmtId="0" fontId="56" fillId="38" borderId="0" applyNumberFormat="0" applyBorder="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4" fillId="33"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6" fillId="3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3" fillId="33" borderId="48"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14" fillId="0" borderId="0"/>
    <xf numFmtId="0" fontId="14" fillId="0" borderId="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50" borderId="0" applyNumberFormat="0" applyBorder="0" applyAlignment="0" applyProtection="0"/>
    <xf numFmtId="0" fontId="52" fillId="32" borderId="47" applyNumberFormat="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6"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38"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6" borderId="0" applyNumberFormat="0" applyBorder="0" applyAlignment="0" applyProtection="0"/>
    <xf numFmtId="0" fontId="52" fillId="32" borderId="47" applyNumberFormat="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6" borderId="0" applyNumberFormat="0" applyBorder="0" applyAlignment="0" applyProtection="0"/>
    <xf numFmtId="0" fontId="53" fillId="33" borderId="48" applyNumberFormat="0" applyAlignment="0" applyProtection="0"/>
    <xf numFmtId="0" fontId="56" fillId="54"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2"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38"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50" borderId="0" applyNumberFormat="0" applyBorder="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50"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6"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2"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34"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14" fillId="0" borderId="0"/>
    <xf numFmtId="0" fontId="14" fillId="0" borderId="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50"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14" fillId="0" borderId="0"/>
    <xf numFmtId="0" fontId="14" fillId="0" borderId="0"/>
    <xf numFmtId="0" fontId="56" fillId="46" borderId="0" applyNumberFormat="0" applyBorder="0" applyAlignment="0" applyProtection="0"/>
    <xf numFmtId="0" fontId="56" fillId="42" borderId="0" applyNumberFormat="0" applyBorder="0" applyAlignment="0" applyProtection="0"/>
    <xf numFmtId="0" fontId="53" fillId="33" borderId="48" applyNumberFormat="0" applyAlignment="0" applyProtection="0"/>
    <xf numFmtId="0" fontId="56" fillId="3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18" fillId="0" borderId="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14" fillId="0" borderId="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4" borderId="0" applyNumberFormat="0" applyBorder="0" applyAlignment="0" applyProtection="0"/>
    <xf numFmtId="0" fontId="14"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14" fillId="0" borderId="0"/>
    <xf numFmtId="0" fontId="56" fillId="38"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6" borderId="0" applyNumberFormat="0" applyBorder="0" applyAlignment="0" applyProtection="0"/>
    <xf numFmtId="0" fontId="52" fillId="32" borderId="47"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4" fillId="33" borderId="47" applyNumberFormat="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14" fillId="0" borderId="0"/>
    <xf numFmtId="0" fontId="14" fillId="0" borderId="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4" fillId="33" borderId="47" applyNumberFormat="0" applyAlignment="0" applyProtection="0"/>
    <xf numFmtId="0" fontId="56" fillId="38"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18" fillId="0" borderId="0"/>
    <xf numFmtId="0" fontId="14" fillId="62" borderId="106" applyNumberFormat="0" applyFont="0" applyAlignment="0" applyProtection="0"/>
    <xf numFmtId="0" fontId="14" fillId="62" borderId="106" applyNumberFormat="0" applyFont="0" applyAlignment="0" applyProtection="0"/>
    <xf numFmtId="0" fontId="14" fillId="62" borderId="106" applyNumberFormat="0" applyFon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6" fillId="34"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38" borderId="0" applyNumberFormat="0" applyBorder="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54"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5" fillId="0" borderId="0" applyNumberFormat="0" applyFill="0" applyBorder="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46"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4" fillId="33"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34"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2"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38"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38" borderId="0" applyNumberFormat="0" applyBorder="0" applyAlignment="0" applyProtection="0"/>
    <xf numFmtId="0" fontId="54" fillId="33" borderId="47" applyNumberFormat="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2"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3" fillId="33" borderId="48"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3" fillId="33" borderId="48" applyNumberFormat="0" applyAlignment="0" applyProtection="0"/>
    <xf numFmtId="0" fontId="24" fillId="8" borderId="128" applyNumberFormat="0" applyAlignment="0" applyProtection="0"/>
    <xf numFmtId="0" fontId="61" fillId="7" borderId="128" applyNumberFormat="0" applyAlignment="0" applyProtection="0"/>
    <xf numFmtId="0" fontId="29" fillId="0" borderId="129" applyNumberFormat="0" applyFill="0" applyAlignment="0" applyProtection="0"/>
    <xf numFmtId="0" fontId="35" fillId="0" borderId="130" applyNumberFormat="0" applyFill="0" applyAlignment="0" applyProtection="0"/>
    <xf numFmtId="0" fontId="78" fillId="14" borderId="134" applyNumberFormat="0" applyAlignment="0" applyProtection="0"/>
    <xf numFmtId="0" fontId="79" fillId="14" borderId="128" applyNumberFormat="0" applyAlignment="0" applyProtection="0"/>
    <xf numFmtId="0" fontId="27" fillId="7" borderId="128" applyNumberFormat="0" applyAlignment="0" applyProtection="0"/>
    <xf numFmtId="0" fontId="51" fillId="31" borderId="0" applyNumberFormat="0" applyBorder="0" applyAlignment="0" applyProtection="0"/>
    <xf numFmtId="0" fontId="18" fillId="9" borderId="135" applyNumberFormat="0" applyAlignment="0" applyProtection="0"/>
    <xf numFmtId="0" fontId="81" fillId="8" borderId="134" applyNumberFormat="0" applyAlignment="0" applyProtection="0"/>
    <xf numFmtId="0" fontId="13" fillId="0" borderId="0"/>
    <xf numFmtId="0" fontId="51" fillId="31" borderId="0" applyNumberFormat="0" applyBorder="0" applyAlignment="0" applyProtection="0"/>
    <xf numFmtId="0" fontId="13" fillId="0" borderId="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4" fillId="33" borderId="47" applyNumberFormat="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13" fillId="62" borderId="106" applyNumberFormat="0" applyFont="0" applyAlignment="0" applyProtection="0"/>
    <xf numFmtId="0" fontId="56" fillId="42" borderId="0" applyNumberFormat="0" applyBorder="0" applyAlignment="0" applyProtection="0"/>
    <xf numFmtId="0" fontId="13" fillId="0" borderId="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29" fillId="0" borderId="129" applyNumberFormat="0" applyFill="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78" fillId="14" borderId="134" applyNumberFormat="0" applyAlignment="0" applyProtection="0"/>
    <xf numFmtId="0" fontId="79" fillId="14" borderId="128" applyNumberFormat="0" applyAlignment="0" applyProtection="0"/>
    <xf numFmtId="0" fontId="27" fillId="7" borderId="128"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4" fillId="33"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3" fillId="33" borderId="48" applyNumberFormat="0" applyAlignment="0" applyProtection="0"/>
    <xf numFmtId="0" fontId="55" fillId="0" borderId="0" applyNumberFormat="0" applyFill="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1" fillId="31"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3" fillId="0" borderId="0"/>
    <xf numFmtId="0" fontId="13"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38"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6" fillId="34" borderId="0" applyNumberFormat="0" applyBorder="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13" fillId="0" borderId="0"/>
    <xf numFmtId="0" fontId="13" fillId="0" borderId="0"/>
    <xf numFmtId="0" fontId="51" fillId="31"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13" fillId="62" borderId="106" applyNumberFormat="0" applyFont="0" applyAlignment="0" applyProtection="0"/>
    <xf numFmtId="0" fontId="56" fillId="38"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3" fillId="0" borderId="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6" fillId="42"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3" fillId="0" borderId="0"/>
    <xf numFmtId="0" fontId="13" fillId="0" borderId="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38"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4" fillId="33"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13" fillId="0" borderId="0"/>
    <xf numFmtId="0" fontId="13" fillId="0" borderId="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6" fillId="54" borderId="0" applyNumberFormat="0" applyBorder="0" applyAlignment="0" applyProtection="0"/>
    <xf numFmtId="0" fontId="13" fillId="0" borderId="0"/>
    <xf numFmtId="0" fontId="13" fillId="0" borderId="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13"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13"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13" fillId="0" borderId="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13" fillId="0" borderId="0"/>
    <xf numFmtId="0" fontId="13" fillId="0" borderId="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3" fillId="33" borderId="48" applyNumberFormat="0" applyAlignment="0" applyProtection="0"/>
    <xf numFmtId="0" fontId="51" fillId="31"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50"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13" fillId="0" borderId="0"/>
    <xf numFmtId="0" fontId="13" fillId="0" borderId="0"/>
    <xf numFmtId="0" fontId="13" fillId="0" borderId="0"/>
    <xf numFmtId="0" fontId="13" fillId="0" borderId="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3" fillId="33" borderId="48"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13" fillId="0" borderId="0"/>
    <xf numFmtId="0" fontId="13" fillId="0" borderId="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13" fillId="0" borderId="0"/>
    <xf numFmtId="0" fontId="13" fillId="0" borderId="0"/>
    <xf numFmtId="0" fontId="56" fillId="38"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13" fillId="62" borderId="106" applyNumberFormat="0" applyFont="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13" fillId="0" borderId="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13" fillId="0" borderId="0"/>
    <xf numFmtId="0" fontId="13" fillId="0" borderId="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4" fillId="33"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6" fillId="3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3" fillId="33" borderId="48"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1" fillId="31"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13" fillId="0" borderId="0"/>
    <xf numFmtId="0" fontId="13" fillId="0" borderId="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13"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13" fillId="0" borderId="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3" fillId="0" borderId="0"/>
    <xf numFmtId="0" fontId="13"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2"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13" fillId="0" borderId="0"/>
    <xf numFmtId="0" fontId="13" fillId="0" borderId="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13" fillId="0" borderId="0"/>
    <xf numFmtId="0" fontId="13" fillId="0" borderId="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2" fillId="32" borderId="47" applyNumberFormat="0" applyAlignment="0" applyProtection="0"/>
    <xf numFmtId="0" fontId="56" fillId="42"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13" fillId="0" borderId="0"/>
    <xf numFmtId="0" fontId="55" fillId="0" borderId="0" applyNumberFormat="0" applyFill="0" applyBorder="0" applyAlignment="0" applyProtection="0"/>
    <xf numFmtId="0" fontId="54" fillId="33" borderId="47" applyNumberFormat="0" applyAlignment="0" applyProtection="0"/>
    <xf numFmtId="0" fontId="56" fillId="54"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13"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13" fillId="0" borderId="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3" fillId="0" borderId="0"/>
    <xf numFmtId="0" fontId="13" fillId="0" borderId="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27" fillId="7" borderId="136" applyNumberFormat="0" applyAlignment="0" applyProtection="0"/>
    <xf numFmtId="0" fontId="79" fillId="14" borderId="136" applyNumberFormat="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29" fillId="0" borderId="137" applyNumberFormat="0" applyFill="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1" fillId="31" borderId="0" applyNumberFormat="0" applyBorder="0" applyAlignment="0" applyProtection="0"/>
    <xf numFmtId="0" fontId="27" fillId="7" borderId="136" applyNumberFormat="0" applyAlignment="0" applyProtection="0"/>
    <xf numFmtId="0" fontId="79" fillId="14" borderId="136" applyNumberFormat="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35" fillId="0" borderId="138" applyNumberFormat="0" applyFill="0" applyAlignment="0" applyProtection="0"/>
    <xf numFmtId="0" fontId="29" fillId="0" borderId="137" applyNumberFormat="0" applyFill="0" applyAlignment="0" applyProtection="0"/>
    <xf numFmtId="0" fontId="61" fillId="7" borderId="136" applyNumberFormat="0" applyAlignment="0" applyProtection="0"/>
    <xf numFmtId="0" fontId="24" fillId="8" borderId="136" applyNumberFormat="0" applyAlignment="0" applyProtection="0"/>
    <xf numFmtId="0" fontId="13" fillId="62" borderId="106" applyNumberFormat="0" applyFont="0" applyAlignment="0" applyProtection="0"/>
    <xf numFmtId="0" fontId="13" fillId="62" borderId="106" applyNumberFormat="0" applyFont="0" applyAlignment="0" applyProtection="0"/>
    <xf numFmtId="0" fontId="13" fillId="62" borderId="106" applyNumberFormat="0" applyFont="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78" fillId="14" borderId="141" applyNumberFormat="0" applyAlignment="0" applyProtection="0"/>
    <xf numFmtId="0" fontId="51" fillId="31" borderId="0" applyNumberFormat="0" applyBorder="0" applyAlignment="0" applyProtection="0"/>
    <xf numFmtId="0" fontId="18" fillId="9" borderId="142" applyNumberFormat="0" applyAlignment="0" applyProtection="0"/>
    <xf numFmtId="0" fontId="81" fillId="8" borderId="141" applyNumberFormat="0" applyAlignment="0" applyProtection="0"/>
    <xf numFmtId="0" fontId="12" fillId="0" borderId="0"/>
    <xf numFmtId="0" fontId="12" fillId="0" borderId="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12" fillId="62" borderId="106" applyNumberFormat="0" applyFont="0" applyAlignment="0" applyProtection="0"/>
    <xf numFmtId="0" fontId="12" fillId="0" borderId="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78" fillId="14" borderId="141"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12"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12" fillId="0" borderId="0"/>
    <xf numFmtId="0" fontId="12" fillId="0" borderId="0"/>
    <xf numFmtId="0" fontId="51" fillId="31"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12"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12"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12" fillId="0" borderId="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12" fillId="0" borderId="0"/>
    <xf numFmtId="0" fontId="12" fillId="0" borderId="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12"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12"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12" fillId="0" borderId="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12" fillId="0" borderId="0"/>
    <xf numFmtId="0" fontId="12" fillId="0" borderId="0"/>
    <xf numFmtId="0" fontId="12" fillId="0" borderId="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3" fillId="33" borderId="48"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12" fillId="0" borderId="0"/>
    <xf numFmtId="0" fontId="12" fillId="0" borderId="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12" fillId="0" borderId="0"/>
    <xf numFmtId="0" fontId="12" fillId="0" borderId="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12" fillId="62" borderId="106" applyNumberFormat="0" applyFont="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12"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12" fillId="0" borderId="0"/>
    <xf numFmtId="0" fontId="12" fillId="0" borderId="0"/>
    <xf numFmtId="0" fontId="51" fillId="31"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12"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12"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12" fillId="0" borderId="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12" fillId="0" borderId="0"/>
    <xf numFmtId="0" fontId="12" fillId="0" borderId="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12"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12"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2" fillId="0" borderId="0"/>
    <xf numFmtId="0" fontId="12" fillId="0" borderId="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12" fillId="62" borderId="106" applyNumberFormat="0" applyFont="0" applyAlignment="0" applyProtection="0"/>
    <xf numFmtId="0" fontId="12" fillId="62" borderId="106" applyNumberFormat="0" applyFont="0" applyAlignment="0" applyProtection="0"/>
    <xf numFmtId="0" fontId="12" fillId="62" borderId="106" applyNumberFormat="0" applyFont="0" applyAlignment="0" applyProtection="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8" fillId="0" borderId="0"/>
    <xf numFmtId="0" fontId="8" fillId="0" borderId="0"/>
    <xf numFmtId="0" fontId="18" fillId="0" borderId="0"/>
    <xf numFmtId="0" fontId="56" fillId="34" borderId="0" applyNumberFormat="0" applyBorder="0" applyAlignment="0" applyProtection="0"/>
    <xf numFmtId="0" fontId="56" fillId="54"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4" fillId="33" borderId="47"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4" fillId="33"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21" fillId="20" borderId="0" applyNumberFormat="0" applyBorder="0" applyAlignment="0" applyProtection="0"/>
    <xf numFmtId="0" fontId="21" fillId="21" borderId="0" applyNumberFormat="0" applyBorder="0" applyAlignment="0" applyProtection="0"/>
    <xf numFmtId="0" fontId="21" fillId="22"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23"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29" fillId="0" borderId="137" applyNumberFormat="0" applyFill="0" applyAlignment="0" applyProtection="0"/>
    <xf numFmtId="0" fontId="30" fillId="4" borderId="0" applyNumberFormat="0" applyBorder="0" applyAlignment="0" applyProtection="0"/>
    <xf numFmtId="0" fontId="56" fillId="34" borderId="0" applyNumberFormat="0" applyBorder="0" applyAlignment="0" applyProtection="0"/>
    <xf numFmtId="0" fontId="32" fillId="15" borderId="0" applyNumberFormat="0" applyBorder="0" applyAlignment="0" applyProtection="0"/>
    <xf numFmtId="0" fontId="56" fillId="34"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33" fillId="3" borderId="0" applyNumberFormat="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4" fillId="33"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3" fillId="33" borderId="48" applyNumberFormat="0" applyAlignment="0" applyProtection="0"/>
    <xf numFmtId="0" fontId="52" fillId="32" borderId="47" applyNumberFormat="0" applyAlignment="0" applyProtection="0"/>
    <xf numFmtId="0" fontId="56" fillId="38"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1" fillId="31" borderId="0" applyNumberFormat="0" applyBorder="0" applyAlignment="0" applyProtection="0"/>
    <xf numFmtId="0" fontId="27" fillId="7" borderId="136" applyNumberFormat="0" applyAlignment="0" applyProtection="0"/>
    <xf numFmtId="0" fontId="80" fillId="0" borderId="0" applyNumberFormat="0" applyFill="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8" fillId="0" borderId="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8" fillId="0" borderId="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3" fillId="33" borderId="48" applyNumberFormat="0" applyAlignment="0" applyProtection="0"/>
    <xf numFmtId="0" fontId="56" fillId="54"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8" fillId="62" borderId="106" applyNumberFormat="0" applyFont="0" applyAlignment="0" applyProtection="0"/>
    <xf numFmtId="0" fontId="56" fillId="46" borderId="0" applyNumberFormat="0" applyBorder="0" applyAlignment="0" applyProtection="0"/>
    <xf numFmtId="0" fontId="53" fillId="33" borderId="48" applyNumberFormat="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8" fillId="0" borderId="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54"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8"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8" fillId="0" borderId="0"/>
    <xf numFmtId="0" fontId="8" fillId="0" borderId="0"/>
    <xf numFmtId="0" fontId="51" fillId="31"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8"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8"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8" fillId="0" borderId="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5" fillId="0" borderId="0" applyNumberFormat="0" applyFill="0" applyBorder="0" applyAlignment="0" applyProtection="0"/>
    <xf numFmtId="0" fontId="8" fillId="0" borderId="0"/>
    <xf numFmtId="0" fontId="8" fillId="0" borderId="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1" fillId="31"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8"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8"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8" fillId="0" borderId="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8" fillId="0" borderId="0"/>
    <xf numFmtId="0" fontId="94" fillId="0" borderId="0"/>
    <xf numFmtId="0" fontId="8" fillId="0" borderId="0"/>
    <xf numFmtId="0" fontId="8" fillId="0" borderId="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3" fillId="33" borderId="48"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8" fillId="0" borderId="0"/>
    <xf numFmtId="0" fontId="8" fillId="0" borderId="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8" fillId="0" borderId="0"/>
    <xf numFmtId="0" fontId="8" fillId="0" borderId="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8" fillId="62" borderId="106" applyNumberFormat="0" applyFont="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8"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8" fillId="0" borderId="0"/>
    <xf numFmtId="0" fontId="8" fillId="0" borderId="0"/>
    <xf numFmtId="0" fontId="51" fillId="31"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8"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8"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8" fillId="0" borderId="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8" fillId="0" borderId="0"/>
    <xf numFmtId="0" fontId="8" fillId="0" borderId="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3" fillId="33" borderId="48" applyNumberFormat="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8" fillId="0" borderId="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8" fillId="62" borderId="106" applyNumberFormat="0" applyFont="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8" fillId="0" borderId="0"/>
    <xf numFmtId="0" fontId="8" fillId="0" borderId="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8" fillId="62" borderId="106" applyNumberFormat="0" applyFont="0" applyAlignment="0" applyProtection="0"/>
    <xf numFmtId="0" fontId="8" fillId="62" borderId="106" applyNumberFormat="0" applyFont="0" applyAlignment="0" applyProtection="0"/>
    <xf numFmtId="0" fontId="8" fillId="62" borderId="106"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56" fillId="46"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54"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6" fillId="46" borderId="0" applyNumberFormat="0" applyBorder="0" applyAlignment="0" applyProtection="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2" fillId="32" borderId="47" applyNumberFormat="0" applyAlignment="0" applyProtection="0"/>
    <xf numFmtId="0" fontId="55" fillId="0" borderId="0" applyNumberFormat="0" applyFill="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3" fillId="33" borderId="48"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6" fillId="38" borderId="0" applyNumberFormat="0" applyBorder="0" applyAlignment="0" applyProtection="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3" fillId="33" borderId="48" applyNumberFormat="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3" fillId="33" borderId="48" applyNumberFormat="0" applyAlignment="0" applyProtection="0"/>
    <xf numFmtId="0" fontId="51" fillId="31" borderId="0" applyNumberFormat="0" applyBorder="0" applyAlignment="0" applyProtection="0"/>
    <xf numFmtId="0" fontId="56" fillId="5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6" fillId="54" borderId="0" applyNumberFormat="0" applyBorder="0" applyAlignment="0" applyProtection="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6" fillId="5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42" borderId="0" applyNumberFormat="0" applyBorder="0" applyAlignment="0" applyProtection="0"/>
    <xf numFmtId="0" fontId="53" fillId="33" borderId="48"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3" fillId="33" borderId="48"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2" fillId="32" borderId="47" applyNumberFormat="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42" borderId="0" applyNumberFormat="0" applyBorder="0" applyAlignment="0" applyProtection="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4" fillId="33" borderId="47" applyNumberFormat="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3" fillId="33" borderId="48" applyNumberFormat="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46" borderId="0" applyNumberFormat="0" applyBorder="0" applyAlignment="0" applyProtection="0"/>
    <xf numFmtId="0" fontId="55" fillId="0" borderId="0" applyNumberFormat="0" applyFill="0" applyBorder="0" applyAlignment="0" applyProtection="0"/>
    <xf numFmtId="0" fontId="50" fillId="30" borderId="0" applyNumberFormat="0" applyBorder="0" applyAlignment="0" applyProtection="0"/>
    <xf numFmtId="0" fontId="53" fillId="33" borderId="48"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50"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6" fillId="54"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3" fillId="33" borderId="48" applyNumberFormat="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3" fillId="33" borderId="48" applyNumberFormat="0" applyAlignment="0" applyProtection="0"/>
    <xf numFmtId="0" fontId="56" fillId="38" borderId="0" applyNumberFormat="0" applyBorder="0" applyAlignment="0" applyProtection="0"/>
    <xf numFmtId="0" fontId="54" fillId="33" borderId="47" applyNumberFormat="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3" fillId="33" borderId="48"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2"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5" fillId="0" borderId="0" applyNumberFormat="0" applyFill="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6" fillId="50" borderId="0" applyNumberFormat="0" applyBorder="0" applyAlignment="0" applyProtection="0"/>
    <xf numFmtId="0" fontId="56" fillId="38" borderId="0" applyNumberFormat="0" applyBorder="0" applyAlignment="0" applyProtection="0"/>
    <xf numFmtId="0" fontId="54" fillId="33" borderId="47" applyNumberFormat="0" applyAlignment="0" applyProtection="0"/>
    <xf numFmtId="0" fontId="56" fillId="34"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3" fillId="33" borderId="48"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0" fillId="30" borderId="0" applyNumberFormat="0" applyBorder="0" applyAlignment="0" applyProtection="0"/>
    <xf numFmtId="0" fontId="52" fillId="32" borderId="47"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1" fillId="31" borderId="0" applyNumberFormat="0" applyBorder="0" applyAlignment="0" applyProtection="0"/>
    <xf numFmtId="0" fontId="53" fillId="33" borderId="48" applyNumberFormat="0" applyAlignment="0" applyProtection="0"/>
    <xf numFmtId="0" fontId="56" fillId="50" borderId="0" applyNumberFormat="0" applyBorder="0" applyAlignment="0" applyProtection="0"/>
    <xf numFmtId="0" fontId="56" fillId="54" borderId="0" applyNumberFormat="0" applyBorder="0" applyAlignment="0" applyProtection="0"/>
    <xf numFmtId="0" fontId="56" fillId="34" borderId="0" applyNumberFormat="0" applyBorder="0" applyAlignment="0" applyProtection="0"/>
    <xf numFmtId="0" fontId="56" fillId="46"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1" fillId="31"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5" fillId="0" borderId="0" applyNumberFormat="0" applyFill="0" applyBorder="0" applyAlignment="0" applyProtection="0"/>
    <xf numFmtId="0" fontId="54" fillId="33" borderId="47" applyNumberFormat="0" applyAlignment="0" applyProtection="0"/>
    <xf numFmtId="0" fontId="53" fillId="33" borderId="48" applyNumberFormat="0" applyAlignment="0" applyProtection="0"/>
    <xf numFmtId="0" fontId="52" fillId="32" borderId="47" applyNumberFormat="0" applyAlignment="0" applyProtection="0"/>
    <xf numFmtId="0" fontId="51" fillId="31" borderId="0" applyNumberFormat="0" applyBorder="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1" fillId="31" borderId="0" applyNumberFormat="0" applyBorder="0" applyAlignment="0" applyProtection="0"/>
    <xf numFmtId="0" fontId="56" fillId="38"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3" fillId="33" borderId="48" applyNumberFormat="0" applyAlignment="0" applyProtection="0"/>
    <xf numFmtId="0" fontId="56" fillId="46"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1" fillId="31" borderId="0" applyNumberFormat="0" applyBorder="0" applyAlignment="0" applyProtection="0"/>
    <xf numFmtId="0" fontId="55" fillId="0" borderId="0" applyNumberFormat="0" applyFill="0" applyBorder="0" applyAlignment="0" applyProtection="0"/>
    <xf numFmtId="0" fontId="56" fillId="50" borderId="0" applyNumberFormat="0" applyBorder="0" applyAlignment="0" applyProtection="0"/>
    <xf numFmtId="0" fontId="55" fillId="0" borderId="0" applyNumberFormat="0" applyFill="0" applyBorder="0" applyAlignment="0" applyProtection="0"/>
    <xf numFmtId="0" fontId="53" fillId="33" borderId="48" applyNumberFormat="0" applyAlignment="0" applyProtection="0"/>
    <xf numFmtId="0" fontId="56" fillId="3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34" borderId="0" applyNumberFormat="0" applyBorder="0" applyAlignment="0" applyProtection="0"/>
    <xf numFmtId="0" fontId="54" fillId="33" borderId="47" applyNumberFormat="0" applyAlignment="0" applyProtection="0"/>
    <xf numFmtId="0" fontId="52" fillId="32" borderId="47" applyNumberFormat="0" applyAlignment="0" applyProtection="0"/>
    <xf numFmtId="0" fontId="50" fillId="30" borderId="0" applyNumberFormat="0" applyBorder="0" applyAlignment="0" applyProtection="0"/>
    <xf numFmtId="0" fontId="54" fillId="33" borderId="47" applyNumberFormat="0" applyAlignment="0" applyProtection="0"/>
    <xf numFmtId="0" fontId="56" fillId="42"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0" fillId="30"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3" fillId="33" borderId="48" applyNumberFormat="0" applyAlignment="0" applyProtection="0"/>
    <xf numFmtId="0" fontId="54" fillId="33" borderId="47" applyNumberFormat="0" applyAlignment="0" applyProtection="0"/>
    <xf numFmtId="0" fontId="52" fillId="32" borderId="47" applyNumberFormat="0" applyAlignment="0" applyProtection="0"/>
    <xf numFmtId="0" fontId="55" fillId="0" borderId="0" applyNumberFormat="0" applyFill="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6" fillId="34" borderId="0" applyNumberFormat="0" applyBorder="0" applyAlignment="0" applyProtection="0"/>
    <xf numFmtId="0" fontId="56" fillId="38" borderId="0" applyNumberFormat="0" applyBorder="0" applyAlignment="0" applyProtection="0"/>
    <xf numFmtId="0" fontId="56" fillId="42" borderId="0" applyNumberFormat="0" applyBorder="0" applyAlignment="0" applyProtection="0"/>
    <xf numFmtId="0" fontId="56" fillId="46" borderId="0" applyNumberFormat="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54" borderId="0" applyNumberFormat="0" applyBorder="0" applyAlignment="0" applyProtection="0"/>
    <xf numFmtId="0" fontId="56" fillId="50"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8"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56" fillId="38" borderId="0" applyNumberFormat="0" applyBorder="0" applyAlignment="0" applyProtection="0"/>
    <xf numFmtId="0" fontId="52" fillId="32" borderId="47" applyNumberFormat="0" applyAlignment="0" applyProtection="0"/>
    <xf numFmtId="0" fontId="53" fillId="33" borderId="48" applyNumberFormat="0" applyAlignment="0" applyProtection="0"/>
    <xf numFmtId="0" fontId="54" fillId="33" borderId="47" applyNumberFormat="0" applyAlignment="0" applyProtection="0"/>
    <xf numFmtId="0" fontId="55" fillId="0" borderId="0" applyNumberFormat="0" applyFill="0" applyBorder="0" applyAlignment="0" applyProtection="0"/>
    <xf numFmtId="0" fontId="56" fillId="50" borderId="0" applyNumberFormat="0" applyBorder="0" applyAlignment="0" applyProtection="0"/>
    <xf numFmtId="0" fontId="56" fillId="54" borderId="0" applyNumberFormat="0" applyBorder="0" applyAlignment="0" applyProtection="0"/>
    <xf numFmtId="0" fontId="56" fillId="46" borderId="0" applyNumberFormat="0" applyBorder="0" applyAlignment="0" applyProtection="0"/>
    <xf numFmtId="0" fontId="56" fillId="42" borderId="0" applyNumberFormat="0" applyBorder="0" applyAlignment="0" applyProtection="0"/>
    <xf numFmtId="0" fontId="56" fillId="34" borderId="0" applyNumberFormat="0" applyBorder="0" applyAlignment="0" applyProtection="0"/>
    <xf numFmtId="0" fontId="51" fillId="31" borderId="0" applyNumberFormat="0" applyBorder="0" applyAlignment="0" applyProtection="0"/>
    <xf numFmtId="0" fontId="50" fillId="30" borderId="0" applyNumberFormat="0" applyBorder="0" applyAlignment="0" applyProtection="0"/>
    <xf numFmtId="0" fontId="6" fillId="0" borderId="0"/>
    <xf numFmtId="0" fontId="3" fillId="0" borderId="0"/>
    <xf numFmtId="0" fontId="18" fillId="0" borderId="0"/>
    <xf numFmtId="0" fontId="62" fillId="0" borderId="0" applyNumberFormat="0" applyFill="0" applyBorder="0" applyAlignment="0" applyProtection="0"/>
    <xf numFmtId="0" fontId="63"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9" fontId="2" fillId="0" borderId="0" applyFont="0" applyFill="0" applyBorder="0" applyAlignment="0" applyProtection="0"/>
  </cellStyleXfs>
  <cellXfs count="1078">
    <xf numFmtId="0" fontId="0" fillId="0" borderId="0" xfId="0"/>
    <xf numFmtId="0" fontId="0" fillId="0" borderId="0" xfId="0" applyFont="1"/>
    <xf numFmtId="49" fontId="36" fillId="0" borderId="0" xfId="0" applyNumberFormat="1" applyFont="1" applyFill="1" applyBorder="1" applyAlignment="1">
      <alignment vertical="center"/>
    </xf>
    <xf numFmtId="0" fontId="38" fillId="0" borderId="7" xfId="0" applyFont="1" applyFill="1" applyBorder="1" applyAlignment="1">
      <alignment horizontal="center" vertical="center" wrapText="1"/>
    </xf>
    <xf numFmtId="0" fontId="0" fillId="0" borderId="0" xfId="0" applyFont="1" applyFill="1" applyAlignment="1">
      <alignment horizontal="center" vertical="center"/>
    </xf>
    <xf numFmtId="49" fontId="0" fillId="0" borderId="0" xfId="0" applyNumberFormat="1" applyFont="1" applyFill="1" applyAlignment="1">
      <alignment vertical="center"/>
    </xf>
    <xf numFmtId="0" fontId="0" fillId="0" borderId="0" xfId="0" applyFont="1" applyFill="1" applyAlignment="1">
      <alignment vertical="center"/>
    </xf>
    <xf numFmtId="49" fontId="40" fillId="0" borderId="8" xfId="0" applyNumberFormat="1" applyFont="1" applyFill="1" applyBorder="1" applyAlignment="1">
      <alignment vertical="center"/>
    </xf>
    <xf numFmtId="0" fontId="0" fillId="0" borderId="6" xfId="0" applyFont="1" applyBorder="1"/>
    <xf numFmtId="0" fontId="0" fillId="0" borderId="0" xfId="0" applyFont="1" applyFill="1" applyBorder="1" applyAlignment="1">
      <alignment vertical="center"/>
    </xf>
    <xf numFmtId="0" fontId="0" fillId="0" borderId="0" xfId="0" applyFont="1" applyBorder="1"/>
    <xf numFmtId="0" fontId="0" fillId="0" borderId="14" xfId="0" applyFont="1" applyBorder="1"/>
    <xf numFmtId="0" fontId="38" fillId="0" borderId="11" xfId="0" applyFont="1" applyBorder="1" applyAlignment="1">
      <alignment horizontal="center"/>
    </xf>
    <xf numFmtId="0" fontId="41" fillId="0" borderId="11" xfId="55" applyFont="1" applyFill="1" applyBorder="1" applyAlignment="1">
      <alignment horizontal="center" vertical="center"/>
    </xf>
    <xf numFmtId="0" fontId="38" fillId="0" borderId="7" xfId="0" applyFont="1" applyBorder="1" applyAlignment="1">
      <alignment horizontal="center" vertical="center"/>
    </xf>
    <xf numFmtId="0" fontId="38" fillId="0" borderId="7" xfId="0" applyFont="1" applyBorder="1" applyAlignment="1">
      <alignment horizontal="center" vertical="center" wrapText="1"/>
    </xf>
    <xf numFmtId="0" fontId="0" fillId="0" borderId="12" xfId="0" applyFont="1" applyBorder="1"/>
    <xf numFmtId="0" fontId="0" fillId="0" borderId="6" xfId="0" applyFont="1" applyFill="1" applyBorder="1"/>
    <xf numFmtId="0" fontId="42" fillId="0" borderId="0" xfId="0" applyFont="1" applyBorder="1" applyAlignment="1">
      <alignment wrapText="1"/>
    </xf>
    <xf numFmtId="0" fontId="40" fillId="0" borderId="0" xfId="0" applyFont="1" applyBorder="1" applyAlignment="1">
      <alignment vertical="center"/>
    </xf>
    <xf numFmtId="0" fontId="41" fillId="0" borderId="11" xfId="0" applyFont="1" applyFill="1" applyBorder="1" applyAlignment="1">
      <alignment horizontal="center" vertical="center"/>
    </xf>
    <xf numFmtId="0" fontId="43" fillId="0" borderId="0" xfId="0" applyFont="1" applyAlignment="1">
      <alignment horizontal="center" vertical="center"/>
    </xf>
    <xf numFmtId="0" fontId="40" fillId="0" borderId="14" xfId="0" applyFont="1" applyBorder="1" applyAlignment="1">
      <alignment vertical="center"/>
    </xf>
    <xf numFmtId="0" fontId="38" fillId="0" borderId="0" xfId="0" applyFont="1" applyAlignment="1">
      <alignment horizontal="center" vertical="center"/>
    </xf>
    <xf numFmtId="0" fontId="0" fillId="0" borderId="0" xfId="0" applyFont="1" applyAlignment="1">
      <alignment horizontal="center" vertical="center"/>
    </xf>
    <xf numFmtId="0" fontId="0" fillId="0" borderId="6" xfId="0" applyFont="1" applyFill="1" applyBorder="1" applyAlignment="1">
      <alignment horizontal="center" vertical="center"/>
    </xf>
    <xf numFmtId="0" fontId="0" fillId="0" borderId="0" xfId="0" applyFont="1" applyAlignment="1">
      <alignment horizontal="center"/>
    </xf>
    <xf numFmtId="0" fontId="0" fillId="0" borderId="0" xfId="0" applyBorder="1"/>
    <xf numFmtId="0" fontId="0" fillId="0" borderId="14" xfId="0" applyBorder="1"/>
    <xf numFmtId="0" fontId="40" fillId="0" borderId="0" xfId="0" applyFont="1" applyFill="1" applyBorder="1" applyAlignment="1">
      <alignment vertical="center"/>
    </xf>
    <xf numFmtId="0" fontId="40" fillId="0" borderId="14" xfId="0" applyFont="1" applyFill="1" applyBorder="1" applyAlignment="1">
      <alignment vertical="center"/>
    </xf>
    <xf numFmtId="0" fontId="0" fillId="0" borderId="0" xfId="0" applyFont="1" applyFill="1"/>
    <xf numFmtId="49" fontId="38" fillId="0" borderId="0" xfId="0" applyNumberFormat="1" applyFont="1" applyFill="1" applyBorder="1" applyAlignment="1">
      <alignment horizontal="center" vertical="center"/>
    </xf>
    <xf numFmtId="49" fontId="0" fillId="0" borderId="0" xfId="0" applyNumberFormat="1" applyFont="1" applyFill="1" applyAlignment="1">
      <alignment horizontal="center" vertical="center"/>
    </xf>
    <xf numFmtId="49" fontId="0" fillId="0" borderId="0" xfId="0" applyNumberFormat="1" applyFill="1" applyAlignment="1">
      <alignment vertical="center"/>
    </xf>
    <xf numFmtId="49" fontId="0" fillId="0" borderId="9" xfId="0" applyNumberFormat="1" applyFont="1" applyFill="1" applyBorder="1" applyAlignment="1">
      <alignment vertical="center"/>
    </xf>
    <xf numFmtId="49" fontId="40" fillId="0" borderId="9" xfId="0" applyNumberFormat="1" applyFont="1" applyFill="1" applyBorder="1" applyAlignment="1">
      <alignment vertical="center" wrapText="1"/>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49" fontId="40" fillId="0" borderId="0" xfId="0" applyNumberFormat="1" applyFont="1" applyFill="1" applyBorder="1" applyAlignment="1">
      <alignment vertical="center"/>
    </xf>
    <xf numFmtId="0" fontId="38" fillId="0" borderId="27" xfId="0" applyFont="1" applyBorder="1" applyAlignment="1">
      <alignment horizontal="center" vertical="center"/>
    </xf>
    <xf numFmtId="49" fontId="0" fillId="0" borderId="0" xfId="0" applyNumberFormat="1" applyFont="1"/>
    <xf numFmtId="0" fontId="0" fillId="0" borderId="0" xfId="0" applyFont="1" applyFill="1" applyBorder="1"/>
    <xf numFmtId="49" fontId="40" fillId="0" borderId="0" xfId="56" applyNumberFormat="1" applyFont="1" applyFill="1" applyBorder="1" applyAlignment="1">
      <alignment vertical="center"/>
    </xf>
    <xf numFmtId="0" fontId="0" fillId="0" borderId="19" xfId="0" applyFont="1" applyBorder="1"/>
    <xf numFmtId="49" fontId="41" fillId="0" borderId="21" xfId="56" applyNumberFormat="1" applyFont="1" applyFill="1" applyBorder="1" applyAlignment="1">
      <alignment horizontal="center" vertical="center"/>
    </xf>
    <xf numFmtId="49" fontId="41" fillId="0" borderId="11" xfId="56" applyNumberFormat="1" applyFont="1" applyFill="1" applyBorder="1" applyAlignment="1">
      <alignment horizontal="center" vertical="center"/>
    </xf>
    <xf numFmtId="49" fontId="40" fillId="0" borderId="15" xfId="56" applyNumberFormat="1" applyFont="1" applyFill="1" applyBorder="1" applyAlignment="1">
      <alignment vertical="center" wrapText="1"/>
    </xf>
    <xf numFmtId="0" fontId="38" fillId="0" borderId="23" xfId="0" applyFont="1" applyBorder="1" applyAlignment="1">
      <alignment horizontal="center"/>
    </xf>
    <xf numFmtId="49" fontId="38" fillId="0" borderId="23" xfId="56" applyNumberFormat="1" applyFont="1" applyFill="1" applyBorder="1" applyAlignment="1">
      <alignment horizontal="center" vertical="center" wrapText="1"/>
    </xf>
    <xf numFmtId="49" fontId="0" fillId="0" borderId="0" xfId="0" applyNumberFormat="1" applyFill="1" applyBorder="1" applyAlignment="1">
      <alignment vertical="center"/>
    </xf>
    <xf numFmtId="49" fontId="0" fillId="0" borderId="0" xfId="0" applyNumberFormat="1" applyFill="1" applyBorder="1" applyAlignment="1">
      <alignment horizontal="center" vertical="center" wrapText="1"/>
    </xf>
    <xf numFmtId="49" fontId="0" fillId="0" borderId="0" xfId="0" applyNumberFormat="1" applyFill="1" applyBorder="1" applyAlignment="1">
      <alignment horizontal="center" vertical="center"/>
    </xf>
    <xf numFmtId="0" fontId="0" fillId="0" borderId="0" xfId="0" applyNumberFormat="1" applyFont="1" applyFill="1" applyBorder="1" applyAlignment="1">
      <alignment vertical="center"/>
    </xf>
    <xf numFmtId="0" fontId="40" fillId="0" borderId="19" xfId="0" applyFont="1" applyBorder="1" applyAlignment="1">
      <alignment vertical="center"/>
    </xf>
    <xf numFmtId="0" fontId="41" fillId="0" borderId="11" xfId="0" applyFont="1" applyBorder="1" applyAlignment="1">
      <alignment horizontal="center" vertical="center"/>
    </xf>
    <xf numFmtId="0" fontId="40" fillId="0" borderId="15" xfId="0" applyFont="1" applyBorder="1" applyAlignment="1">
      <alignment vertical="center"/>
    </xf>
    <xf numFmtId="0" fontId="38" fillId="0" borderId="29" xfId="0" applyFont="1" applyBorder="1" applyAlignment="1">
      <alignment horizontal="center" vertical="center"/>
    </xf>
    <xf numFmtId="0" fontId="0" fillId="0" borderId="6" xfId="0" applyFont="1" applyFill="1" applyBorder="1" applyAlignment="1">
      <alignment horizontal="center"/>
    </xf>
    <xf numFmtId="0" fontId="0" fillId="0" borderId="14" xfId="0" applyFont="1" applyFill="1" applyBorder="1" applyAlignment="1">
      <alignment vertical="center"/>
    </xf>
    <xf numFmtId="0" fontId="0" fillId="0" borderId="0" xfId="0" applyFill="1" applyAlignment="1">
      <alignment horizontal="center" vertical="center"/>
    </xf>
    <xf numFmtId="0" fontId="0" fillId="0" borderId="0" xfId="0" applyFill="1" applyAlignment="1">
      <alignment vertical="center"/>
    </xf>
    <xf numFmtId="49" fontId="45" fillId="0" borderId="0" xfId="0" applyNumberFormat="1" applyFont="1" applyFill="1" applyBorder="1" applyAlignment="1">
      <alignment vertical="center"/>
    </xf>
    <xf numFmtId="49" fontId="45" fillId="0" borderId="19" xfId="0" applyNumberFormat="1" applyFont="1" applyFill="1" applyBorder="1" applyAlignment="1">
      <alignment vertical="center"/>
    </xf>
    <xf numFmtId="49" fontId="45" fillId="0" borderId="14" xfId="0" applyNumberFormat="1" applyFont="1" applyFill="1" applyBorder="1" applyAlignment="1">
      <alignment vertical="center"/>
    </xf>
    <xf numFmtId="49" fontId="45" fillId="0" borderId="15" xfId="0" applyNumberFormat="1" applyFont="1" applyFill="1" applyBorder="1" applyAlignment="1">
      <alignment vertical="center"/>
    </xf>
    <xf numFmtId="0" fontId="0" fillId="0" borderId="36" xfId="0" applyFont="1" applyFill="1" applyBorder="1"/>
    <xf numFmtId="0" fontId="39" fillId="0" borderId="0" xfId="0" applyFont="1" applyFill="1" applyAlignment="1">
      <alignment horizontal="center" vertical="center" wrapText="1"/>
    </xf>
    <xf numFmtId="0" fontId="39" fillId="0" borderId="0" xfId="0" applyFont="1" applyAlignment="1">
      <alignment horizontal="center" vertical="center"/>
    </xf>
    <xf numFmtId="0" fontId="39" fillId="0" borderId="0" xfId="0" applyFont="1" applyFill="1" applyAlignment="1">
      <alignment vertical="center"/>
    </xf>
    <xf numFmtId="0" fontId="40" fillId="0" borderId="14" xfId="0" applyFont="1" applyBorder="1" applyAlignment="1">
      <alignment horizontal="left" vertical="center"/>
    </xf>
    <xf numFmtId="0" fontId="38" fillId="0" borderId="7" xfId="0" applyFont="1" applyBorder="1" applyAlignment="1">
      <alignment horizontal="left" vertical="center"/>
    </xf>
    <xf numFmtId="0" fontId="0" fillId="0" borderId="0" xfId="0" applyFont="1" applyAlignment="1">
      <alignment horizontal="left"/>
    </xf>
    <xf numFmtId="0" fontId="39" fillId="0" borderId="0" xfId="0" applyFont="1"/>
    <xf numFmtId="49" fontId="40" fillId="0" borderId="0" xfId="54" applyNumberFormat="1" applyFont="1" applyFill="1" applyBorder="1" applyAlignment="1">
      <alignment vertical="center"/>
    </xf>
    <xf numFmtId="49" fontId="40" fillId="0" borderId="14" xfId="54" applyNumberFormat="1" applyFont="1" applyFill="1" applyBorder="1" applyAlignment="1">
      <alignment vertical="center"/>
    </xf>
    <xf numFmtId="49" fontId="47" fillId="0" borderId="0" xfId="54" applyNumberFormat="1" applyFont="1" applyFill="1" applyBorder="1" applyAlignment="1">
      <alignment vertical="center"/>
    </xf>
    <xf numFmtId="0" fontId="0" fillId="0" borderId="0" xfId="0" applyFont="1" applyAlignment="1"/>
    <xf numFmtId="0" fontId="47" fillId="0" borderId="0" xfId="0" applyFont="1"/>
    <xf numFmtId="0" fontId="47" fillId="0" borderId="0" xfId="0" applyFont="1" applyFill="1"/>
    <xf numFmtId="0" fontId="49" fillId="0" borderId="0" xfId="0" applyFont="1" applyFill="1" applyBorder="1" applyAlignment="1">
      <alignment horizontal="center" vertical="center"/>
    </xf>
    <xf numFmtId="0" fontId="49" fillId="0" borderId="0" xfId="0" applyFont="1"/>
    <xf numFmtId="0" fontId="49" fillId="0" borderId="0" xfId="0" applyFont="1" applyBorder="1" applyAlignment="1">
      <alignment horizontal="center" vertical="center"/>
    </xf>
    <xf numFmtId="0" fontId="38" fillId="28" borderId="29" xfId="0" applyFont="1" applyFill="1" applyBorder="1" applyAlignment="1">
      <alignment horizontal="center" vertical="center" wrapText="1"/>
    </xf>
    <xf numFmtId="0" fontId="38" fillId="0" borderId="35" xfId="0" applyFont="1" applyBorder="1" applyAlignment="1">
      <alignment horizontal="center" vertical="center"/>
    </xf>
    <xf numFmtId="49" fontId="38" fillId="0" borderId="27" xfId="91" applyNumberFormat="1" applyFont="1" applyFill="1" applyBorder="1" applyAlignment="1">
      <alignment horizontal="center" vertical="center" wrapText="1"/>
    </xf>
    <xf numFmtId="0" fontId="0" fillId="0" borderId="0" xfId="0" applyFont="1"/>
    <xf numFmtId="0" fontId="0" fillId="0" borderId="0" xfId="0" applyFill="1"/>
    <xf numFmtId="0" fontId="37" fillId="0" borderId="49" xfId="0" applyFont="1" applyFill="1" applyBorder="1" applyAlignment="1">
      <alignment horizontal="left" vertical="center"/>
    </xf>
    <xf numFmtId="49" fontId="36" fillId="0" borderId="0" xfId="0" applyNumberFormat="1" applyFont="1" applyFill="1" applyBorder="1" applyAlignment="1">
      <alignment horizontal="center" vertical="center"/>
    </xf>
    <xf numFmtId="0" fontId="58" fillId="0" borderId="0" xfId="0" applyFont="1"/>
    <xf numFmtId="0" fontId="40" fillId="0" borderId="0" xfId="0" applyFont="1" applyBorder="1" applyAlignment="1">
      <alignment horizontal="center" vertical="center"/>
    </xf>
    <xf numFmtId="0" fontId="40" fillId="0" borderId="14" xfId="0" applyFont="1" applyBorder="1" applyAlignment="1">
      <alignment horizontal="center" vertical="center"/>
    </xf>
    <xf numFmtId="0" fontId="59" fillId="0" borderId="0" xfId="0" applyFont="1"/>
    <xf numFmtId="0" fontId="0" fillId="0" borderId="0" xfId="0" applyAlignment="1">
      <alignment horizontal="center"/>
    </xf>
    <xf numFmtId="0" fontId="59" fillId="0" borderId="0" xfId="0" applyFont="1" applyFill="1"/>
    <xf numFmtId="0" fontId="59" fillId="0" borderId="0" xfId="0" applyFont="1" applyFill="1" applyAlignment="1">
      <alignment horizontal="center"/>
    </xf>
    <xf numFmtId="0" fontId="59" fillId="0" borderId="0" xfId="0" applyFont="1" applyFill="1" applyAlignment="1">
      <alignment wrapText="1"/>
    </xf>
    <xf numFmtId="49" fontId="40" fillId="0" borderId="0" xfId="91" applyNumberFormat="1" applyFont="1" applyFill="1" applyBorder="1" applyAlignment="1">
      <alignment vertical="center"/>
    </xf>
    <xf numFmtId="49" fontId="40" fillId="0" borderId="14" xfId="91" applyNumberFormat="1" applyFont="1" applyFill="1" applyBorder="1" applyAlignment="1">
      <alignment vertical="center"/>
    </xf>
    <xf numFmtId="49" fontId="60" fillId="0" borderId="14" xfId="91" applyNumberFormat="1" applyFont="1" applyFill="1" applyBorder="1" applyAlignment="1">
      <alignment vertical="center"/>
    </xf>
    <xf numFmtId="49" fontId="42" fillId="0" borderId="0" xfId="91" applyNumberFormat="1" applyFont="1" applyFill="1" applyBorder="1" applyAlignment="1">
      <alignment horizontal="left" vertical="center"/>
    </xf>
    <xf numFmtId="49" fontId="18" fillId="0" borderId="0" xfId="91" applyNumberFormat="1" applyFont="1" applyFill="1" applyBorder="1" applyAlignment="1">
      <alignment horizontal="left" vertical="center"/>
    </xf>
    <xf numFmtId="49" fontId="40" fillId="0" borderId="0" xfId="93" applyNumberFormat="1" applyFont="1" applyFill="1" applyBorder="1" applyAlignment="1">
      <alignment vertical="center"/>
    </xf>
    <xf numFmtId="0" fontId="18" fillId="0" borderId="0" xfId="0" applyFont="1" applyBorder="1"/>
    <xf numFmtId="0" fontId="18" fillId="0" borderId="0" xfId="0" applyFont="1"/>
    <xf numFmtId="49" fontId="40" fillId="0" borderId="14" xfId="93" applyNumberFormat="1" applyFont="1" applyFill="1" applyBorder="1" applyAlignment="1">
      <alignment vertical="center"/>
    </xf>
    <xf numFmtId="49" fontId="38" fillId="28" borderId="28" xfId="93" applyNumberFormat="1" applyFont="1" applyFill="1" applyBorder="1" applyAlignment="1">
      <alignment horizontal="center" vertical="center" wrapText="1"/>
    </xf>
    <xf numFmtId="49" fontId="18" fillId="0" borderId="0" xfId="93" applyNumberFormat="1" applyFont="1" applyFill="1" applyBorder="1" applyAlignment="1">
      <alignment vertical="center"/>
    </xf>
    <xf numFmtId="49" fontId="0" fillId="0" borderId="0" xfId="93" applyNumberFormat="1" applyFont="1" applyFill="1" applyBorder="1" applyAlignment="1">
      <alignment vertical="center"/>
    </xf>
    <xf numFmtId="49" fontId="38" fillId="0" borderId="33" xfId="91" applyNumberFormat="1" applyFont="1" applyFill="1" applyBorder="1" applyAlignment="1">
      <alignment vertical="center"/>
    </xf>
    <xf numFmtId="49" fontId="40" fillId="0" borderId="0" xfId="102" applyNumberFormat="1" applyFont="1" applyFill="1" applyBorder="1" applyAlignment="1">
      <alignment vertical="center"/>
    </xf>
    <xf numFmtId="49" fontId="41" fillId="0" borderId="11" xfId="102" applyNumberFormat="1" applyFont="1" applyFill="1" applyBorder="1" applyAlignment="1">
      <alignment horizontal="center" vertical="center"/>
    </xf>
    <xf numFmtId="49" fontId="40" fillId="0" borderId="14" xfId="102" applyNumberFormat="1" applyFont="1" applyFill="1" applyBorder="1" applyAlignment="1">
      <alignment vertical="center"/>
    </xf>
    <xf numFmtId="49" fontId="42" fillId="0" borderId="0" xfId="102" applyNumberFormat="1" applyFont="1" applyFill="1" applyBorder="1" applyAlignment="1">
      <alignment vertical="center"/>
    </xf>
    <xf numFmtId="49" fontId="42" fillId="0" borderId="0" xfId="102" applyNumberFormat="1" applyFont="1" applyFill="1" applyBorder="1" applyAlignment="1">
      <alignment horizontal="left" vertical="center" wrapText="1"/>
    </xf>
    <xf numFmtId="0" fontId="0" fillId="0" borderId="0" xfId="0" applyFill="1" applyBorder="1"/>
    <xf numFmtId="0" fontId="64" fillId="0" borderId="0" xfId="105" applyFont="1" applyAlignment="1">
      <alignment vertical="top" wrapText="1"/>
    </xf>
    <xf numFmtId="0" fontId="17" fillId="0" borderId="0" xfId="105"/>
    <xf numFmtId="0" fontId="17" fillId="0" borderId="0" xfId="105" applyAlignment="1">
      <alignment vertical="top" wrapText="1"/>
    </xf>
    <xf numFmtId="0" fontId="38" fillId="0" borderId="7" xfId="0" applyFont="1" applyFill="1" applyBorder="1" applyAlignment="1">
      <alignment horizontal="center" vertical="center"/>
    </xf>
    <xf numFmtId="0" fontId="49" fillId="0" borderId="6" xfId="0" applyFont="1" applyFill="1" applyBorder="1" applyAlignment="1">
      <alignment horizontal="center" vertical="center"/>
    </xf>
    <xf numFmtId="0" fontId="38" fillId="0" borderId="7" xfId="0" applyFont="1" applyFill="1" applyBorder="1" applyAlignment="1">
      <alignment horizontal="center" vertical="center" wrapText="1"/>
    </xf>
    <xf numFmtId="0" fontId="0" fillId="0" borderId="36" xfId="0" applyFont="1" applyFill="1" applyBorder="1" applyAlignment="1">
      <alignment horizontal="center"/>
    </xf>
    <xf numFmtId="49" fontId="47" fillId="0" borderId="0" xfId="54" applyNumberFormat="1" applyFont="1" applyFill="1" applyBorder="1" applyAlignment="1">
      <alignment horizontal="center" vertical="center"/>
    </xf>
    <xf numFmtId="0" fontId="58" fillId="0" borderId="36" xfId="0" applyFont="1" applyFill="1" applyBorder="1"/>
    <xf numFmtId="0" fontId="0" fillId="0" borderId="25" xfId="0" applyFont="1" applyFill="1" applyBorder="1" applyAlignment="1">
      <alignment horizontal="center"/>
    </xf>
    <xf numFmtId="0" fontId="40" fillId="0" borderId="0" xfId="0" applyFont="1" applyFill="1" applyBorder="1" applyAlignment="1">
      <alignment horizontal="left" vertical="center"/>
    </xf>
    <xf numFmtId="0" fontId="59" fillId="0" borderId="36" xfId="0" applyFont="1" applyFill="1" applyBorder="1"/>
    <xf numFmtId="0" fontId="58" fillId="0" borderId="36" xfId="0" applyFont="1" applyFill="1" applyBorder="1" applyAlignment="1">
      <alignment horizontal="center"/>
    </xf>
    <xf numFmtId="0" fontId="47" fillId="0" borderId="0" xfId="0" applyFont="1" applyFill="1" applyAlignment="1">
      <alignment horizontal="center"/>
    </xf>
    <xf numFmtId="0" fontId="38" fillId="28" borderId="53" xfId="0" applyFont="1" applyFill="1" applyBorder="1" applyAlignment="1">
      <alignment horizontal="center" vertical="center"/>
    </xf>
    <xf numFmtId="0" fontId="43" fillId="0" borderId="56" xfId="0" applyFont="1" applyBorder="1" applyAlignment="1">
      <alignment horizontal="center" vertical="center"/>
    </xf>
    <xf numFmtId="0" fontId="38" fillId="0" borderId="22" xfId="0" applyFont="1" applyFill="1" applyBorder="1" applyAlignment="1">
      <alignment horizontal="center" vertical="center" wrapText="1"/>
    </xf>
    <xf numFmtId="0" fontId="38" fillId="0" borderId="58" xfId="0" applyFont="1" applyFill="1" applyBorder="1" applyAlignment="1">
      <alignment horizontal="center" vertical="center" wrapText="1"/>
    </xf>
    <xf numFmtId="0" fontId="38" fillId="0" borderId="31" xfId="0" applyFont="1" applyFill="1" applyBorder="1" applyAlignment="1">
      <alignment horizontal="center" vertical="center" wrapText="1"/>
    </xf>
    <xf numFmtId="0" fontId="58" fillId="0" borderId="59" xfId="0" applyFont="1" applyFill="1" applyBorder="1"/>
    <xf numFmtId="0" fontId="58" fillId="0" borderId="59" xfId="0" applyFont="1" applyFill="1" applyBorder="1" applyAlignment="1">
      <alignment horizontal="center"/>
    </xf>
    <xf numFmtId="49" fontId="41" fillId="0" borderId="0" xfId="0" applyNumberFormat="1" applyFont="1" applyFill="1" applyBorder="1" applyAlignment="1">
      <alignment vertical="center"/>
    </xf>
    <xf numFmtId="0" fontId="0" fillId="0" borderId="60" xfId="0" applyFont="1" applyBorder="1"/>
    <xf numFmtId="49" fontId="40" fillId="0" borderId="0" xfId="0" applyNumberFormat="1" applyFont="1" applyFill="1" applyBorder="1" applyAlignment="1">
      <alignment vertical="center" wrapText="1"/>
    </xf>
    <xf numFmtId="0" fontId="38" fillId="0" borderId="61" xfId="0" applyFont="1" applyBorder="1" applyAlignment="1">
      <alignment horizontal="center" vertical="center"/>
    </xf>
    <xf numFmtId="49" fontId="38" fillId="0" borderId="62" xfId="0" applyNumberFormat="1" applyFont="1" applyFill="1" applyBorder="1" applyAlignment="1">
      <alignment horizontal="center" vertical="center"/>
    </xf>
    <xf numFmtId="0" fontId="38" fillId="0" borderId="62" xfId="0" applyFont="1" applyBorder="1" applyAlignment="1">
      <alignment horizontal="center" vertical="center"/>
    </xf>
    <xf numFmtId="0" fontId="38" fillId="0" borderId="62" xfId="0" applyFont="1" applyFill="1" applyBorder="1" applyAlignment="1">
      <alignment horizontal="center" vertical="center"/>
    </xf>
    <xf numFmtId="49" fontId="38" fillId="0" borderId="62" xfId="0" applyNumberFormat="1" applyFont="1" applyFill="1" applyBorder="1" applyAlignment="1">
      <alignment horizontal="center" vertical="center" wrapText="1"/>
    </xf>
    <xf numFmtId="0" fontId="38" fillId="0" borderId="63" xfId="0" applyFont="1" applyFill="1" applyBorder="1" applyAlignment="1">
      <alignment horizontal="center" vertical="center" wrapText="1"/>
    </xf>
    <xf numFmtId="0" fontId="38" fillId="0" borderId="64" xfId="0" applyFont="1" applyFill="1" applyBorder="1" applyAlignment="1">
      <alignment horizontal="center" vertical="center" wrapText="1"/>
    </xf>
    <xf numFmtId="0" fontId="38" fillId="0" borderId="61" xfId="0" applyFont="1" applyFill="1" applyBorder="1" applyAlignment="1">
      <alignment horizontal="center" vertical="center" wrapText="1"/>
    </xf>
    <xf numFmtId="0" fontId="41" fillId="0" borderId="65" xfId="0" applyFont="1" applyFill="1" applyBorder="1" applyAlignment="1">
      <alignment horizontal="center" vertical="center"/>
    </xf>
    <xf numFmtId="0" fontId="41" fillId="0" borderId="55" xfId="0" applyFont="1" applyFill="1" applyBorder="1" applyAlignment="1">
      <alignment horizontal="center" vertical="center"/>
    </xf>
    <xf numFmtId="0" fontId="38" fillId="0" borderId="0" xfId="0" applyFont="1" applyFill="1" applyAlignment="1">
      <alignment horizontal="center" vertical="center"/>
    </xf>
    <xf numFmtId="0" fontId="0" fillId="0" borderId="0" xfId="0" applyFill="1" applyBorder="1" applyAlignment="1">
      <alignment wrapText="1"/>
    </xf>
    <xf numFmtId="49" fontId="38" fillId="0" borderId="68" xfId="93" applyNumberFormat="1" applyFont="1" applyFill="1" applyBorder="1" applyAlignment="1">
      <alignment horizontal="center" vertical="center" wrapText="1"/>
    </xf>
    <xf numFmtId="49" fontId="38" fillId="29" borderId="68" xfId="93" applyNumberFormat="1" applyFont="1" applyFill="1" applyBorder="1" applyAlignment="1">
      <alignment horizontal="center" vertical="center" wrapText="1"/>
    </xf>
    <xf numFmtId="49" fontId="38" fillId="28" borderId="68" xfId="93" applyNumberFormat="1" applyFont="1" applyFill="1" applyBorder="1" applyAlignment="1">
      <alignment horizontal="center" vertical="center" wrapText="1"/>
    </xf>
    <xf numFmtId="0" fontId="49" fillId="0" borderId="39" xfId="0" applyFont="1" applyFill="1" applyBorder="1"/>
    <xf numFmtId="0" fontId="0" fillId="0" borderId="39" xfId="0" applyFill="1" applyBorder="1"/>
    <xf numFmtId="0" fontId="0" fillId="0" borderId="36" xfId="0" applyFill="1" applyBorder="1"/>
    <xf numFmtId="49" fontId="49" fillId="0" borderId="23" xfId="0" applyNumberFormat="1" applyFont="1" applyFill="1" applyBorder="1" applyAlignment="1">
      <alignment horizontal="center" vertical="center" wrapText="1"/>
    </xf>
    <xf numFmtId="49" fontId="49" fillId="0" borderId="26" xfId="0" applyNumberFormat="1" applyFont="1" applyFill="1" applyBorder="1" applyAlignment="1">
      <alignment horizontal="center" vertical="center" wrapText="1"/>
    </xf>
    <xf numFmtId="0" fontId="49" fillId="0" borderId="23" xfId="0" applyFont="1" applyFill="1" applyBorder="1" applyAlignment="1">
      <alignment horizontal="center" wrapText="1"/>
    </xf>
    <xf numFmtId="0" fontId="49" fillId="0" borderId="23" xfId="0" applyNumberFormat="1" applyFont="1" applyFill="1" applyBorder="1" applyAlignment="1">
      <alignment horizontal="center" vertical="center" wrapText="1"/>
    </xf>
    <xf numFmtId="1" fontId="49" fillId="0" borderId="23" xfId="0" applyNumberFormat="1" applyFont="1" applyFill="1" applyBorder="1" applyAlignment="1">
      <alignment horizontal="center" vertical="center" wrapText="1"/>
    </xf>
    <xf numFmtId="49" fontId="49" fillId="0" borderId="37" xfId="0" applyNumberFormat="1" applyFont="1" applyFill="1" applyBorder="1" applyAlignment="1">
      <alignment horizontal="center" vertical="center" wrapText="1"/>
    </xf>
    <xf numFmtId="9" fontId="49" fillId="0" borderId="23" xfId="0" applyNumberFormat="1" applyFont="1" applyFill="1" applyBorder="1" applyAlignment="1">
      <alignment horizontal="center" vertical="center" wrapText="1"/>
    </xf>
    <xf numFmtId="0" fontId="59" fillId="0" borderId="39" xfId="0" applyFont="1" applyFill="1" applyBorder="1"/>
    <xf numFmtId="49" fontId="38" fillId="0" borderId="67" xfId="0" applyNumberFormat="1" applyFont="1" applyFill="1" applyBorder="1" applyAlignment="1">
      <alignment horizontal="center" vertical="center"/>
    </xf>
    <xf numFmtId="49" fontId="38" fillId="0" borderId="70" xfId="0" applyNumberFormat="1" applyFont="1" applyFill="1" applyBorder="1" applyAlignment="1">
      <alignment horizontal="center" vertical="center"/>
    </xf>
    <xf numFmtId="49" fontId="38" fillId="0" borderId="68" xfId="0" applyNumberFormat="1" applyFont="1" applyFill="1" applyBorder="1" applyAlignment="1">
      <alignment horizontal="center" vertical="center"/>
    </xf>
    <xf numFmtId="49" fontId="38" fillId="0" borderId="68" xfId="0" applyNumberFormat="1" applyFont="1" applyFill="1" applyBorder="1" applyAlignment="1">
      <alignment horizontal="center" vertical="center" wrapText="1"/>
    </xf>
    <xf numFmtId="0" fontId="38" fillId="0" borderId="68" xfId="0" applyFont="1" applyFill="1" applyBorder="1" applyAlignment="1">
      <alignment horizontal="center" vertical="center"/>
    </xf>
    <xf numFmtId="49" fontId="38" fillId="0" borderId="71" xfId="0" applyNumberFormat="1" applyFont="1" applyFill="1" applyBorder="1" applyAlignment="1">
      <alignment horizontal="center" vertical="center" wrapText="1"/>
    </xf>
    <xf numFmtId="0" fontId="38" fillId="0" borderId="72" xfId="0" applyFont="1" applyFill="1" applyBorder="1" applyAlignment="1">
      <alignment horizontal="center" vertical="center" wrapText="1"/>
    </xf>
    <xf numFmtId="0" fontId="0" fillId="0" borderId="31" xfId="0" applyFont="1" applyBorder="1"/>
    <xf numFmtId="49" fontId="41" fillId="0" borderId="73" xfId="0" applyNumberFormat="1" applyFont="1" applyFill="1" applyBorder="1" applyAlignment="1">
      <alignment horizontal="center" vertical="center"/>
    </xf>
    <xf numFmtId="49" fontId="41" fillId="0" borderId="74" xfId="0" applyNumberFormat="1" applyFont="1" applyFill="1" applyBorder="1" applyAlignment="1">
      <alignment horizontal="center" vertical="center"/>
    </xf>
    <xf numFmtId="49" fontId="41" fillId="0" borderId="75" xfId="0" applyNumberFormat="1" applyFont="1" applyFill="1" applyBorder="1" applyAlignment="1">
      <alignment horizontal="center" vertical="center"/>
    </xf>
    <xf numFmtId="0" fontId="41" fillId="0" borderId="76" xfId="0" applyFont="1" applyFill="1" applyBorder="1" applyAlignment="1">
      <alignment horizontal="center"/>
    </xf>
    <xf numFmtId="49" fontId="38" fillId="0" borderId="77" xfId="0" applyNumberFormat="1" applyFont="1" applyFill="1" applyBorder="1" applyAlignment="1">
      <alignment vertical="center"/>
    </xf>
    <xf numFmtId="49" fontId="38" fillId="0" borderId="0" xfId="93" applyNumberFormat="1" applyFont="1" applyFill="1" applyBorder="1" applyAlignment="1">
      <alignment horizontal="left" vertical="center" wrapText="1"/>
    </xf>
    <xf numFmtId="0" fontId="38" fillId="0" borderId="50" xfId="0" applyFont="1" applyFill="1" applyBorder="1" applyAlignment="1">
      <alignment horizontal="center" vertical="center" wrapText="1"/>
    </xf>
    <xf numFmtId="0" fontId="49" fillId="0" borderId="36" xfId="0" applyFont="1" applyFill="1" applyBorder="1"/>
    <xf numFmtId="0" fontId="41" fillId="0" borderId="82" xfId="0" applyFont="1" applyFill="1" applyBorder="1" applyAlignment="1">
      <alignment horizontal="center" vertical="center"/>
    </xf>
    <xf numFmtId="49" fontId="38" fillId="0" borderId="29" xfId="0" applyNumberFormat="1" applyFont="1" applyFill="1" applyBorder="1" applyAlignment="1">
      <alignment horizontal="center" vertical="center" wrapText="1"/>
    </xf>
    <xf numFmtId="49" fontId="38" fillId="0" borderId="30" xfId="0" applyNumberFormat="1" applyFont="1" applyFill="1" applyBorder="1" applyAlignment="1">
      <alignment horizontal="center" vertical="center" wrapText="1"/>
    </xf>
    <xf numFmtId="0" fontId="38" fillId="0" borderId="29" xfId="0" applyFont="1" applyFill="1" applyBorder="1" applyAlignment="1">
      <alignment horizontal="center" vertical="center" wrapText="1"/>
    </xf>
    <xf numFmtId="49" fontId="38" fillId="0" borderId="84" xfId="0" applyNumberFormat="1" applyFont="1" applyFill="1" applyBorder="1" applyAlignment="1">
      <alignment horizontal="center" vertical="center"/>
    </xf>
    <xf numFmtId="0" fontId="41" fillId="0" borderId="85" xfId="0" applyFont="1" applyFill="1" applyBorder="1" applyAlignment="1">
      <alignment horizontal="center" vertical="center"/>
    </xf>
    <xf numFmtId="0" fontId="0" fillId="0" borderId="51" xfId="0" applyFill="1" applyBorder="1"/>
    <xf numFmtId="9" fontId="0" fillId="0" borderId="0" xfId="0" applyNumberFormat="1" applyFont="1" applyFill="1" applyBorder="1"/>
    <xf numFmtId="0" fontId="0" fillId="0" borderId="0" xfId="0" applyNumberFormat="1" applyFont="1" applyFill="1" applyBorder="1" applyAlignment="1">
      <alignment horizontal="center" vertical="center"/>
    </xf>
    <xf numFmtId="0" fontId="0" fillId="0" borderId="0" xfId="0" applyNumberFormat="1" applyFont="1" applyFill="1" applyBorder="1" applyAlignment="1">
      <alignment horizontal="center" vertical="center" wrapText="1"/>
    </xf>
    <xf numFmtId="49" fontId="0" fillId="0" borderId="0" xfId="0" applyNumberFormat="1" applyFont="1" applyFill="1" applyBorder="1" applyAlignment="1">
      <alignment vertical="center" wrapText="1"/>
    </xf>
    <xf numFmtId="0" fontId="0" fillId="0" borderId="94" xfId="0" applyFont="1" applyBorder="1"/>
    <xf numFmtId="49" fontId="38" fillId="28" borderId="29" xfId="91" applyNumberFormat="1" applyFont="1" applyFill="1" applyBorder="1" applyAlignment="1">
      <alignment horizontal="center" vertical="center" wrapText="1"/>
    </xf>
    <xf numFmtId="0" fontId="41" fillId="0" borderId="85" xfId="0" applyFont="1" applyFill="1" applyBorder="1" applyAlignment="1">
      <alignment horizontal="left" vertical="center"/>
    </xf>
    <xf numFmtId="0" fontId="41" fillId="0" borderId="95" xfId="0" applyFont="1" applyFill="1" applyBorder="1" applyAlignment="1">
      <alignment horizontal="left" vertical="center"/>
    </xf>
    <xf numFmtId="0" fontId="38" fillId="0" borderId="97" xfId="0" applyFont="1" applyFill="1" applyBorder="1" applyAlignment="1">
      <alignment horizontal="center" vertical="center" wrapText="1"/>
    </xf>
    <xf numFmtId="49" fontId="41" fillId="0" borderId="98" xfId="53" applyNumberFormat="1" applyFont="1" applyFill="1" applyBorder="1" applyAlignment="1">
      <alignment horizontal="center" vertical="center"/>
    </xf>
    <xf numFmtId="0" fontId="16" fillId="0" borderId="0" xfId="105" applyFont="1"/>
    <xf numFmtId="0" fontId="65" fillId="0" borderId="0" xfId="0" applyFont="1" applyBorder="1" applyAlignment="1">
      <alignment horizontal="center"/>
    </xf>
    <xf numFmtId="0" fontId="65" fillId="0" borderId="0" xfId="0" applyFont="1"/>
    <xf numFmtId="0" fontId="65" fillId="0" borderId="0" xfId="0" applyFont="1" applyBorder="1"/>
    <xf numFmtId="49" fontId="65" fillId="0" borderId="0" xfId="0" applyNumberFormat="1" applyFont="1" applyFill="1" applyBorder="1" applyAlignment="1">
      <alignment vertical="center"/>
    </xf>
    <xf numFmtId="0" fontId="65" fillId="0" borderId="0" xfId="0" applyNumberFormat="1" applyFont="1" applyFill="1" applyBorder="1" applyAlignment="1">
      <alignment horizontal="center" vertical="center"/>
    </xf>
    <xf numFmtId="0" fontId="65" fillId="0" borderId="0" xfId="0" applyNumberFormat="1" applyFont="1" applyFill="1" applyBorder="1" applyAlignment="1">
      <alignment horizontal="center" vertical="center" wrapText="1"/>
    </xf>
    <xf numFmtId="49" fontId="65" fillId="0" borderId="0" xfId="91" applyNumberFormat="1" applyFont="1" applyFill="1" applyBorder="1" applyAlignment="1">
      <alignment horizontal="left" vertical="center"/>
    </xf>
    <xf numFmtId="0" fontId="38" fillId="0" borderId="100" xfId="0" applyFont="1" applyFill="1" applyBorder="1" applyAlignment="1">
      <alignment horizontal="center" vertical="center" wrapText="1"/>
    </xf>
    <xf numFmtId="0" fontId="0" fillId="0" borderId="0" xfId="0" applyAlignment="1">
      <alignment wrapText="1"/>
    </xf>
    <xf numFmtId="0" fontId="66" fillId="0" borderId="0" xfId="0" applyFont="1"/>
    <xf numFmtId="0" fontId="68" fillId="0" borderId="0" xfId="0" applyFont="1" applyBorder="1" applyAlignment="1">
      <alignment vertical="center"/>
    </xf>
    <xf numFmtId="0" fontId="39" fillId="0" borderId="14" xfId="0" applyFont="1" applyBorder="1" applyAlignment="1">
      <alignment horizontal="center"/>
    </xf>
    <xf numFmtId="0" fontId="39" fillId="0" borderId="14" xfId="0" applyFont="1" applyBorder="1" applyAlignment="1">
      <alignment horizontal="left"/>
    </xf>
    <xf numFmtId="0" fontId="38" fillId="0" borderId="55" xfId="0" applyFont="1" applyBorder="1" applyAlignment="1">
      <alignment horizontal="center" vertical="center"/>
    </xf>
    <xf numFmtId="0" fontId="38" fillId="0" borderId="54" xfId="0" applyFont="1" applyBorder="1" applyAlignment="1">
      <alignment horizontal="center" vertical="center"/>
    </xf>
    <xf numFmtId="0" fontId="38" fillId="0" borderId="39" xfId="0" applyFont="1" applyFill="1" applyBorder="1" applyAlignment="1">
      <alignment vertical="center" wrapText="1"/>
    </xf>
    <xf numFmtId="0" fontId="58" fillId="0" borderId="94" xfId="0" applyFont="1" applyFill="1" applyBorder="1"/>
    <xf numFmtId="0" fontId="18" fillId="0" borderId="94" xfId="0" applyFont="1" applyFill="1" applyBorder="1" applyAlignment="1">
      <alignment vertical="center" wrapText="1"/>
    </xf>
    <xf numFmtId="0" fontId="58" fillId="0" borderId="94" xfId="0" applyFont="1" applyFill="1" applyBorder="1" applyAlignment="1">
      <alignment horizontal="center"/>
    </xf>
    <xf numFmtId="0" fontId="0" fillId="0" borderId="94" xfId="0" applyFont="1" applyFill="1" applyBorder="1"/>
    <xf numFmtId="0" fontId="0" fillId="0" borderId="94" xfId="0" applyFont="1" applyFill="1" applyBorder="1" applyAlignment="1">
      <alignment horizontal="center"/>
    </xf>
    <xf numFmtId="0" fontId="38" fillId="0" borderId="94" xfId="0" applyFont="1" applyFill="1" applyBorder="1" applyAlignment="1">
      <alignment vertical="center" wrapText="1"/>
    </xf>
    <xf numFmtId="0" fontId="0" fillId="0" borderId="94" xfId="0" applyFont="1" applyBorder="1" applyAlignment="1">
      <alignment horizontal="center"/>
    </xf>
    <xf numFmtId="0" fontId="38" fillId="63" borderId="94" xfId="0" applyFont="1" applyFill="1" applyBorder="1" applyAlignment="1">
      <alignment vertical="center" wrapText="1"/>
    </xf>
    <xf numFmtId="0" fontId="18" fillId="63" borderId="94" xfId="0" applyFont="1" applyFill="1" applyBorder="1" applyAlignment="1">
      <alignment vertical="center" wrapText="1"/>
    </xf>
    <xf numFmtId="0" fontId="18" fillId="63" borderId="94" xfId="0" applyFont="1" applyFill="1" applyBorder="1" applyAlignment="1">
      <alignment wrapText="1"/>
    </xf>
    <xf numFmtId="0" fontId="18" fillId="0" borderId="94" xfId="0" applyFont="1" applyFill="1" applyBorder="1" applyAlignment="1">
      <alignment wrapText="1"/>
    </xf>
    <xf numFmtId="0" fontId="58" fillId="0" borderId="94" xfId="0" applyFont="1" applyFill="1" applyBorder="1" applyAlignment="1">
      <alignment horizontal="center" vertical="center"/>
    </xf>
    <xf numFmtId="0" fontId="0" fillId="0" borderId="94" xfId="0" applyFont="1" applyFill="1" applyBorder="1" applyAlignment="1">
      <alignment horizontal="center" vertical="center"/>
    </xf>
    <xf numFmtId="0" fontId="0" fillId="0" borderId="94" xfId="0" applyFont="1" applyFill="1" applyBorder="1" applyAlignment="1">
      <alignment vertical="center" wrapText="1"/>
    </xf>
    <xf numFmtId="0" fontId="37" fillId="0" borderId="49" xfId="0" applyFont="1" applyFill="1" applyBorder="1" applyAlignment="1">
      <alignment horizontal="center" vertical="center"/>
    </xf>
    <xf numFmtId="0" fontId="37" fillId="0" borderId="52" xfId="0" applyFont="1" applyFill="1" applyBorder="1" applyAlignment="1">
      <alignment horizontal="center" vertical="center"/>
    </xf>
    <xf numFmtId="0" fontId="58" fillId="0" borderId="59" xfId="0" applyFont="1" applyFill="1" applyBorder="1" applyAlignment="1">
      <alignment horizontal="center" vertical="center"/>
    </xf>
    <xf numFmtId="0" fontId="0" fillId="0" borderId="94" xfId="0" applyFont="1" applyBorder="1" applyAlignment="1">
      <alignment horizontal="center" vertical="center"/>
    </xf>
    <xf numFmtId="0" fontId="0" fillId="63" borderId="94" xfId="0" applyFont="1" applyFill="1" applyBorder="1" applyAlignment="1">
      <alignment vertical="center" wrapText="1"/>
    </xf>
    <xf numFmtId="0" fontId="0" fillId="63" borderId="94" xfId="0" applyFont="1" applyFill="1" applyBorder="1" applyAlignment="1">
      <alignment wrapText="1"/>
    </xf>
    <xf numFmtId="0" fontId="0" fillId="63" borderId="94" xfId="0" applyFont="1" applyFill="1" applyBorder="1" applyAlignment="1"/>
    <xf numFmtId="0" fontId="0" fillId="0" borderId="0" xfId="0"/>
    <xf numFmtId="49" fontId="38" fillId="0" borderId="16" xfId="0" applyNumberFormat="1" applyFont="1" applyFill="1" applyBorder="1" applyAlignment="1">
      <alignment horizontal="center" vertical="center" wrapText="1"/>
    </xf>
    <xf numFmtId="0" fontId="0" fillId="0" borderId="12" xfId="0" applyFont="1" applyFill="1" applyBorder="1" applyAlignment="1">
      <alignment horizontal="center" vertical="center"/>
    </xf>
    <xf numFmtId="49" fontId="0" fillId="0" borderId="91" xfId="0" applyNumberFormat="1" applyFont="1" applyFill="1" applyBorder="1" applyAlignment="1">
      <alignment horizontal="left" vertical="center"/>
    </xf>
    <xf numFmtId="49" fontId="0" fillId="0" borderId="91" xfId="0" applyNumberFormat="1" applyFont="1" applyFill="1" applyBorder="1" applyAlignment="1">
      <alignment horizontal="center" vertical="center"/>
    </xf>
    <xf numFmtId="49" fontId="38" fillId="0" borderId="17" xfId="0" applyNumberFormat="1" applyFont="1" applyFill="1" applyBorder="1" applyAlignment="1">
      <alignment horizontal="center" vertical="center" wrapText="1"/>
    </xf>
    <xf numFmtId="0" fontId="42" fillId="0" borderId="18" xfId="0" applyFont="1" applyFill="1" applyBorder="1" applyAlignment="1">
      <alignment horizontal="left" vertical="center"/>
    </xf>
    <xf numFmtId="0" fontId="42" fillId="0" borderId="0" xfId="0" applyFont="1" applyFill="1" applyBorder="1" applyAlignment="1">
      <alignment horizontal="left" vertical="center"/>
    </xf>
    <xf numFmtId="49" fontId="40" fillId="0" borderId="8" xfId="0" applyNumberFormat="1" applyFont="1" applyFill="1" applyBorder="1" applyAlignment="1">
      <alignment vertical="center"/>
    </xf>
    <xf numFmtId="49" fontId="40" fillId="0" borderId="9" xfId="0" applyNumberFormat="1" applyFont="1" applyFill="1" applyBorder="1" applyAlignment="1">
      <alignment vertical="center"/>
    </xf>
    <xf numFmtId="49" fontId="88" fillId="67" borderId="91" xfId="0" applyNumberFormat="1" applyFont="1" applyFill="1" applyBorder="1" applyAlignment="1">
      <alignment horizontal="center" vertical="center"/>
    </xf>
    <xf numFmtId="49" fontId="40" fillId="0" borderId="14" xfId="0" applyNumberFormat="1" applyFont="1" applyFill="1" applyBorder="1" applyAlignment="1">
      <alignment vertical="center"/>
    </xf>
    <xf numFmtId="0" fontId="0" fillId="0" borderId="9" xfId="0" applyFont="1" applyFill="1" applyBorder="1" applyAlignment="1">
      <alignment horizontal="center" vertical="center"/>
    </xf>
    <xf numFmtId="49" fontId="40" fillId="0" borderId="10" xfId="0" applyNumberFormat="1" applyFont="1" applyFill="1" applyBorder="1" applyAlignment="1">
      <alignment vertical="center"/>
    </xf>
    <xf numFmtId="0" fontId="41" fillId="0" borderId="11" xfId="0" applyFont="1" applyFill="1" applyBorder="1" applyAlignment="1">
      <alignment horizontal="left" vertical="center"/>
    </xf>
    <xf numFmtId="16" fontId="41" fillId="0" borderId="12" xfId="0" applyNumberFormat="1" applyFont="1" applyFill="1" applyBorder="1" applyAlignment="1">
      <alignment horizontal="center" vertical="center"/>
    </xf>
    <xf numFmtId="0" fontId="0" fillId="0" borderId="13" xfId="0" applyFont="1" applyFill="1" applyBorder="1"/>
    <xf numFmtId="49" fontId="40" fillId="0" borderId="15" xfId="0" applyNumberFormat="1" applyFont="1" applyFill="1" applyBorder="1" applyAlignment="1">
      <alignment vertical="center"/>
    </xf>
    <xf numFmtId="0" fontId="38" fillId="0" borderId="44" xfId="0" applyFont="1" applyFill="1" applyBorder="1" applyAlignment="1">
      <alignment horizontal="center"/>
    </xf>
    <xf numFmtId="0" fontId="41" fillId="0" borderId="41" xfId="0" applyFont="1" applyFill="1" applyBorder="1" applyAlignment="1">
      <alignment horizontal="center" vertical="center"/>
    </xf>
    <xf numFmtId="0" fontId="0" fillId="0" borderId="0" xfId="0"/>
    <xf numFmtId="49" fontId="86" fillId="0" borderId="107" xfId="91" applyNumberFormat="1" applyFont="1" applyFill="1" applyBorder="1" applyAlignment="1">
      <alignment vertical="center" wrapText="1"/>
    </xf>
    <xf numFmtId="0" fontId="0" fillId="0" borderId="0" xfId="0" applyFont="1"/>
    <xf numFmtId="49" fontId="0" fillId="0" borderId="0" xfId="0" applyNumberFormat="1" applyFont="1" applyFill="1" applyAlignment="1">
      <alignment vertical="center"/>
    </xf>
    <xf numFmtId="49" fontId="0" fillId="0" borderId="0" xfId="0" applyNumberFormat="1" applyFill="1" applyAlignment="1">
      <alignment vertical="center"/>
    </xf>
    <xf numFmtId="49" fontId="0" fillId="0" borderId="0" xfId="0" applyNumberFormat="1" applyFont="1" applyFill="1" applyBorder="1" applyAlignment="1">
      <alignment vertical="center"/>
    </xf>
    <xf numFmtId="49" fontId="0" fillId="0" borderId="0" xfId="0" applyNumberFormat="1" applyFont="1" applyFill="1" applyBorder="1" applyAlignment="1">
      <alignment horizontal="center" vertical="center"/>
    </xf>
    <xf numFmtId="0" fontId="0" fillId="59" borderId="107" xfId="0" applyFill="1" applyBorder="1" applyAlignment="1">
      <alignment horizontal="left" vertical="center"/>
    </xf>
    <xf numFmtId="0" fontId="0" fillId="59" borderId="107" xfId="0" applyFill="1" applyBorder="1" applyAlignment="1">
      <alignment horizontal="center"/>
    </xf>
    <xf numFmtId="0" fontId="44" fillId="59" borderId="107" xfId="0" applyFont="1" applyFill="1" applyBorder="1" applyAlignment="1">
      <alignment horizontal="center"/>
    </xf>
    <xf numFmtId="2" fontId="0" fillId="59" borderId="107" xfId="0" applyNumberFormat="1" applyFill="1" applyBorder="1" applyAlignment="1">
      <alignment horizontal="center"/>
    </xf>
    <xf numFmtId="0" fontId="0" fillId="59" borderId="107" xfId="0" applyFill="1" applyBorder="1" applyAlignment="1">
      <alignment horizontal="left"/>
    </xf>
    <xf numFmtId="0" fontId="0" fillId="65" borderId="107" xfId="0" applyFont="1" applyFill="1" applyBorder="1" applyAlignment="1">
      <alignment horizontal="center"/>
    </xf>
    <xf numFmtId="0" fontId="44" fillId="65" borderId="107" xfId="0" applyFont="1" applyFill="1" applyBorder="1" applyAlignment="1">
      <alignment horizontal="center"/>
    </xf>
    <xf numFmtId="0" fontId="0" fillId="65" borderId="107" xfId="0" applyFill="1" applyBorder="1" applyAlignment="1">
      <alignment horizontal="center"/>
    </xf>
    <xf numFmtId="2" fontId="0" fillId="65" borderId="107" xfId="0" applyNumberFormat="1" applyFont="1" applyFill="1" applyBorder="1" applyAlignment="1">
      <alignment horizontal="center"/>
    </xf>
    <xf numFmtId="0" fontId="0" fillId="65" borderId="107" xfId="0" applyFont="1" applyFill="1" applyBorder="1" applyAlignment="1">
      <alignment horizontal="left"/>
    </xf>
    <xf numFmtId="0" fontId="0" fillId="66" borderId="107" xfId="0" applyFill="1" applyBorder="1" applyAlignment="1">
      <alignment horizontal="center"/>
    </xf>
    <xf numFmtId="0" fontId="44" fillId="66" borderId="107" xfId="0" applyFont="1" applyFill="1" applyBorder="1" applyAlignment="1">
      <alignment horizontal="center"/>
    </xf>
    <xf numFmtId="2" fontId="0" fillId="66" borderId="107" xfId="0" applyNumberFormat="1" applyFill="1" applyBorder="1" applyAlignment="1">
      <alignment horizontal="center"/>
    </xf>
    <xf numFmtId="0" fontId="0" fillId="66" borderId="107" xfId="0" applyFill="1" applyBorder="1" applyAlignment="1">
      <alignment horizontal="left"/>
    </xf>
    <xf numFmtId="0" fontId="0" fillId="59" borderId="107" xfId="0" applyFill="1" applyBorder="1" applyAlignment="1">
      <alignment horizontal="center" vertical="center"/>
    </xf>
    <xf numFmtId="0" fontId="44" fillId="59" borderId="107" xfId="0" applyFont="1" applyFill="1" applyBorder="1" applyAlignment="1">
      <alignment horizontal="center" vertical="center"/>
    </xf>
    <xf numFmtId="0" fontId="0" fillId="59" borderId="107" xfId="0" applyFill="1" applyBorder="1" applyAlignment="1">
      <alignment horizontal="center" vertical="center" wrapText="1"/>
    </xf>
    <xf numFmtId="2" fontId="0" fillId="59" borderId="107" xfId="0" applyNumberFormat="1" applyFill="1" applyBorder="1" applyAlignment="1">
      <alignment horizontal="center" vertical="center"/>
    </xf>
    <xf numFmtId="0" fontId="0" fillId="66" borderId="107" xfId="0" applyFill="1" applyBorder="1" applyAlignment="1">
      <alignment horizontal="center" vertical="center"/>
    </xf>
    <xf numFmtId="0" fontId="44" fillId="66" borderId="107" xfId="0" applyFont="1" applyFill="1" applyBorder="1" applyAlignment="1">
      <alignment horizontal="center" vertical="center"/>
    </xf>
    <xf numFmtId="0" fontId="0" fillId="66" borderId="107" xfId="0" applyFill="1" applyBorder="1" applyAlignment="1">
      <alignment horizontal="center" vertical="center" wrapText="1"/>
    </xf>
    <xf numFmtId="2" fontId="0" fillId="66" borderId="107" xfId="0" applyNumberFormat="1" applyFill="1" applyBorder="1" applyAlignment="1">
      <alignment horizontal="center" vertical="center"/>
    </xf>
    <xf numFmtId="0" fontId="0" fillId="66" borderId="107" xfId="0" applyFill="1" applyBorder="1" applyAlignment="1">
      <alignment horizontal="left" vertical="center"/>
    </xf>
    <xf numFmtId="0" fontId="0" fillId="65" borderId="107" xfId="0" applyFill="1" applyBorder="1" applyAlignment="1">
      <alignment horizontal="left"/>
    </xf>
    <xf numFmtId="0" fontId="0" fillId="0" borderId="0" xfId="0" applyFont="1" applyBorder="1" applyAlignment="1"/>
    <xf numFmtId="0" fontId="0" fillId="0" borderId="19" xfId="0" applyFont="1" applyBorder="1" applyAlignment="1"/>
    <xf numFmtId="0" fontId="0" fillId="0" borderId="14" xfId="0" applyFont="1" applyBorder="1" applyAlignment="1"/>
    <xf numFmtId="0" fontId="0" fillId="0" borderId="15" xfId="0" applyFont="1" applyBorder="1" applyAlignment="1"/>
    <xf numFmtId="0" fontId="38" fillId="0" borderId="116" xfId="0" applyFont="1" applyFill="1" applyBorder="1" applyAlignment="1">
      <alignment horizontal="center" vertical="center"/>
    </xf>
    <xf numFmtId="49" fontId="38" fillId="0" borderId="117" xfId="0" applyNumberFormat="1" applyFont="1" applyFill="1" applyBorder="1" applyAlignment="1">
      <alignment horizontal="center" vertical="center"/>
    </xf>
    <xf numFmtId="0" fontId="38" fillId="0" borderId="117" xfId="0" applyFont="1" applyFill="1" applyBorder="1" applyAlignment="1">
      <alignment horizontal="center" vertical="center"/>
    </xf>
    <xf numFmtId="0" fontId="38" fillId="0" borderId="118" xfId="0" applyFont="1" applyFill="1" applyBorder="1" applyAlignment="1">
      <alignment horizontal="center" vertical="center"/>
    </xf>
    <xf numFmtId="49" fontId="38" fillId="0" borderId="20" xfId="0" applyNumberFormat="1" applyFont="1" applyFill="1" applyBorder="1" applyAlignment="1">
      <alignment horizontal="center" vertical="center" wrapText="1"/>
    </xf>
    <xf numFmtId="49" fontId="38" fillId="0" borderId="116" xfId="0" applyNumberFormat="1" applyFont="1" applyFill="1" applyBorder="1" applyAlignment="1">
      <alignment horizontal="center" vertical="center" wrapText="1"/>
    </xf>
    <xf numFmtId="0" fontId="38" fillId="0" borderId="120" xfId="0" applyFont="1" applyFill="1" applyBorder="1" applyAlignment="1">
      <alignment horizontal="center" vertical="center"/>
    </xf>
    <xf numFmtId="49" fontId="38" fillId="0" borderId="119" xfId="0" applyNumberFormat="1" applyFont="1" applyFill="1" applyBorder="1" applyAlignment="1">
      <alignment horizontal="center" vertical="center"/>
    </xf>
    <xf numFmtId="0" fontId="38" fillId="0" borderId="119" xfId="0" applyFont="1" applyFill="1" applyBorder="1" applyAlignment="1">
      <alignment horizontal="center" vertical="center"/>
    </xf>
    <xf numFmtId="49" fontId="38" fillId="0" borderId="121" xfId="0" applyNumberFormat="1" applyFont="1" applyFill="1" applyBorder="1" applyAlignment="1">
      <alignment horizontal="center" vertical="center"/>
    </xf>
    <xf numFmtId="49" fontId="38" fillId="0" borderId="122" xfId="0" applyNumberFormat="1" applyFont="1" applyFill="1" applyBorder="1" applyAlignment="1">
      <alignment horizontal="center" vertical="center" wrapText="1"/>
    </xf>
    <xf numFmtId="49" fontId="38" fillId="0" borderId="120" xfId="0" applyNumberFormat="1" applyFont="1" applyFill="1" applyBorder="1" applyAlignment="1">
      <alignment horizontal="center" vertical="center" wrapText="1"/>
    </xf>
    <xf numFmtId="0" fontId="38" fillId="0" borderId="123" xfId="0" applyFont="1" applyFill="1" applyBorder="1" applyAlignment="1">
      <alignment horizontal="center" vertical="center" textRotation="90"/>
    </xf>
    <xf numFmtId="0" fontId="38" fillId="0" borderId="124" xfId="0" applyFont="1" applyFill="1" applyBorder="1" applyAlignment="1">
      <alignment horizontal="center" vertical="center" textRotation="90"/>
    </xf>
    <xf numFmtId="0" fontId="38" fillId="0" borderId="125" xfId="0" applyFont="1" applyFill="1" applyBorder="1" applyAlignment="1">
      <alignment horizontal="center" vertical="center" textRotation="90"/>
    </xf>
    <xf numFmtId="0" fontId="58" fillId="0" borderId="126" xfId="0" applyFont="1" applyFill="1" applyBorder="1"/>
    <xf numFmtId="49" fontId="0" fillId="65" borderId="127" xfId="0" applyNumberFormat="1" applyFont="1" applyFill="1" applyBorder="1" applyAlignment="1">
      <alignment horizontal="center" vertical="center"/>
    </xf>
    <xf numFmtId="49" fontId="44" fillId="65" borderId="127" xfId="0" applyNumberFormat="1" applyFont="1" applyFill="1" applyBorder="1" applyAlignment="1">
      <alignment horizontal="center" vertical="center"/>
    </xf>
    <xf numFmtId="0" fontId="0" fillId="65" borderId="127" xfId="0" applyFill="1" applyBorder="1" applyAlignment="1">
      <alignment horizontal="center" vertical="center"/>
    </xf>
    <xf numFmtId="0" fontId="0" fillId="65" borderId="127" xfId="0" applyNumberFormat="1" applyFont="1" applyFill="1" applyBorder="1" applyAlignment="1">
      <alignment horizontal="center" vertical="center"/>
    </xf>
    <xf numFmtId="49" fontId="49" fillId="0" borderId="127" xfId="0" applyNumberFormat="1" applyFont="1" applyFill="1" applyBorder="1" applyAlignment="1">
      <alignment vertical="center"/>
    </xf>
    <xf numFmtId="49" fontId="49" fillId="0" borderId="0" xfId="0" applyNumberFormat="1" applyFont="1" applyFill="1" applyBorder="1" applyAlignment="1">
      <alignment vertical="center"/>
    </xf>
    <xf numFmtId="49" fontId="0" fillId="0" borderId="127" xfId="0" applyNumberFormat="1" applyFont="1" applyFill="1" applyBorder="1" applyAlignment="1">
      <alignment vertical="center"/>
    </xf>
    <xf numFmtId="49" fontId="0" fillId="0" borderId="127" xfId="0" applyNumberFormat="1" applyFont="1" applyFill="1" applyBorder="1" applyAlignment="1">
      <alignment horizontal="center" vertical="center"/>
    </xf>
    <xf numFmtId="49" fontId="44" fillId="0" borderId="127" xfId="0" applyNumberFormat="1" applyFont="1" applyFill="1" applyBorder="1" applyAlignment="1">
      <alignment horizontal="center" vertical="center"/>
    </xf>
    <xf numFmtId="49" fontId="0" fillId="0" borderId="127" xfId="0" applyNumberFormat="1" applyFill="1" applyBorder="1" applyAlignment="1">
      <alignment horizontal="center" vertical="center"/>
    </xf>
    <xf numFmtId="0" fontId="0" fillId="65" borderId="127" xfId="0" applyFont="1" applyFill="1" applyBorder="1" applyAlignment="1">
      <alignment horizontal="center"/>
    </xf>
    <xf numFmtId="49" fontId="0" fillId="0" borderId="127" xfId="0" applyNumberFormat="1" applyFill="1" applyBorder="1" applyAlignment="1">
      <alignment horizontal="center" vertical="center" wrapText="1"/>
    </xf>
    <xf numFmtId="49" fontId="0" fillId="65" borderId="127" xfId="0" applyNumberFormat="1" applyFill="1" applyBorder="1" applyAlignment="1">
      <alignment horizontal="center" vertical="center"/>
    </xf>
    <xf numFmtId="49" fontId="41" fillId="0" borderId="66" xfId="91" applyNumberFormat="1" applyFont="1" applyFill="1" applyBorder="1" applyAlignment="1">
      <alignment horizontal="center" vertical="center"/>
    </xf>
    <xf numFmtId="0" fontId="18" fillId="0" borderId="107" xfId="0" applyFont="1" applyFill="1" applyBorder="1"/>
    <xf numFmtId="0" fontId="0" fillId="0" borderId="127" xfId="0" applyFont="1" applyFill="1" applyBorder="1" applyAlignment="1">
      <alignment horizontal="left" vertical="center"/>
    </xf>
    <xf numFmtId="49" fontId="18" fillId="0" borderId="127" xfId="93" applyNumberFormat="1" applyFont="1" applyFill="1" applyBorder="1" applyAlignment="1">
      <alignment vertical="center"/>
    </xf>
    <xf numFmtId="49" fontId="0" fillId="0" borderId="127" xfId="93" applyNumberFormat="1" applyFont="1" applyFill="1" applyBorder="1" applyAlignment="1">
      <alignment vertical="center"/>
    </xf>
    <xf numFmtId="49" fontId="86" fillId="0" borderId="127" xfId="102" applyNumberFormat="1" applyFont="1" applyFill="1" applyBorder="1" applyAlignment="1">
      <alignment vertical="center" wrapText="1"/>
    </xf>
    <xf numFmtId="49" fontId="0" fillId="0" borderId="132" xfId="93" applyNumberFormat="1" applyFont="1" applyFill="1" applyBorder="1" applyAlignment="1">
      <alignment horizontal="center" vertical="center" wrapText="1"/>
    </xf>
    <xf numFmtId="49" fontId="0" fillId="0" borderId="132" xfId="93" applyNumberFormat="1" applyFont="1" applyFill="1" applyBorder="1" applyAlignment="1">
      <alignment vertical="center" wrapText="1"/>
    </xf>
    <xf numFmtId="0" fontId="86" fillId="0" borderId="107" xfId="0" applyFont="1" applyBorder="1" applyAlignment="1">
      <alignment horizontal="center"/>
    </xf>
    <xf numFmtId="2" fontId="86" fillId="0" borderId="107" xfId="0" applyNumberFormat="1" applyFont="1" applyFill="1" applyBorder="1" applyAlignment="1">
      <alignment horizontal="center" vertical="center"/>
    </xf>
    <xf numFmtId="165" fontId="86" fillId="0" borderId="107" xfId="0" applyNumberFormat="1" applyFont="1" applyFill="1" applyBorder="1" applyAlignment="1">
      <alignment horizontal="center" vertical="center"/>
    </xf>
    <xf numFmtId="0" fontId="86" fillId="0" borderId="139" xfId="0" applyFont="1" applyBorder="1" applyAlignment="1">
      <alignment horizontal="center"/>
    </xf>
    <xf numFmtId="2" fontId="86" fillId="0" borderId="139" xfId="0" applyNumberFormat="1" applyFont="1" applyFill="1" applyBorder="1" applyAlignment="1">
      <alignment horizontal="center" vertical="center"/>
    </xf>
    <xf numFmtId="165" fontId="86" fillId="0" borderId="139" xfId="0" applyNumberFormat="1" applyFont="1" applyFill="1" applyBorder="1" applyAlignment="1">
      <alignment horizontal="center" vertical="center"/>
    </xf>
    <xf numFmtId="0" fontId="86" fillId="0" borderId="140" xfId="0" applyFont="1" applyBorder="1" applyAlignment="1">
      <alignment horizontal="center"/>
    </xf>
    <xf numFmtId="0" fontId="12" fillId="65" borderId="107" xfId="19284" applyFont="1" applyFill="1" applyBorder="1" applyAlignment="1">
      <alignment horizontal="center"/>
    </xf>
    <xf numFmtId="0" fontId="12" fillId="0" borderId="107" xfId="19284" applyFont="1" applyBorder="1" applyAlignment="1">
      <alignment horizontal="center"/>
    </xf>
    <xf numFmtId="0" fontId="12" fillId="0" borderId="107" xfId="19786" applyFont="1" applyBorder="1" applyAlignment="1">
      <alignment horizontal="center"/>
    </xf>
    <xf numFmtId="0" fontId="12" fillId="0" borderId="107" xfId="19786" applyFont="1" applyBorder="1" applyAlignment="1">
      <alignment horizontal="center" vertical="center"/>
    </xf>
    <xf numFmtId="0" fontId="44" fillId="0" borderId="107" xfId="19786" applyFont="1" applyBorder="1" applyAlignment="1">
      <alignment horizontal="center"/>
    </xf>
    <xf numFmtId="0" fontId="44" fillId="0" borderId="107" xfId="19786" applyFont="1" applyBorder="1" applyAlignment="1">
      <alignment horizontal="center" vertical="center"/>
    </xf>
    <xf numFmtId="0" fontId="12" fillId="0" borderId="107" xfId="19786" applyFont="1" applyFill="1" applyBorder="1" applyAlignment="1">
      <alignment horizontal="center" vertical="center" wrapText="1"/>
    </xf>
    <xf numFmtId="0" fontId="12" fillId="0" borderId="107" xfId="19786" applyFont="1" applyFill="1" applyBorder="1" applyAlignment="1">
      <alignment horizontal="center" vertical="center"/>
    </xf>
    <xf numFmtId="0" fontId="44" fillId="0" borderId="107" xfId="19786" applyFont="1" applyFill="1" applyBorder="1" applyAlignment="1">
      <alignment horizontal="center" vertical="center" wrapText="1"/>
    </xf>
    <xf numFmtId="0" fontId="44" fillId="0" borderId="107" xfId="19786" applyFont="1" applyFill="1" applyBorder="1" applyAlignment="1">
      <alignment horizontal="center" vertical="center"/>
    </xf>
    <xf numFmtId="0" fontId="12" fillId="0" borderId="107" xfId="19786" applyFont="1" applyFill="1" applyBorder="1" applyAlignment="1">
      <alignment horizontal="center"/>
    </xf>
    <xf numFmtId="0" fontId="44" fillId="0" borderId="107" xfId="19786" applyFont="1" applyFill="1" applyBorder="1" applyAlignment="1">
      <alignment horizontal="center"/>
    </xf>
    <xf numFmtId="0" fontId="12" fillId="65" borderId="107" xfId="19786" applyFont="1" applyFill="1" applyBorder="1" applyAlignment="1">
      <alignment horizontal="center"/>
    </xf>
    <xf numFmtId="0" fontId="44" fillId="65" borderId="107" xfId="19786" applyFont="1" applyFill="1" applyBorder="1" applyAlignment="1">
      <alignment horizontal="center"/>
    </xf>
    <xf numFmtId="49" fontId="44" fillId="65" borderId="107" xfId="19786" applyNumberFormat="1" applyFont="1" applyFill="1" applyBorder="1" applyAlignment="1">
      <alignment horizontal="center"/>
    </xf>
    <xf numFmtId="0" fontId="38" fillId="0" borderId="11" xfId="0" applyFont="1" applyFill="1" applyBorder="1" applyAlignment="1">
      <alignment horizontal="center" vertical="center"/>
    </xf>
    <xf numFmtId="0" fontId="11" fillId="0" borderId="107" xfId="5090" applyFont="1" applyBorder="1" applyAlignment="1">
      <alignment horizontal="center"/>
    </xf>
    <xf numFmtId="166" fontId="11" fillId="0" borderId="107" xfId="5090" applyNumberFormat="1" applyFont="1" applyBorder="1" applyAlignment="1">
      <alignment horizontal="center"/>
    </xf>
    <xf numFmtId="0" fontId="11" fillId="0" borderId="107" xfId="5090" quotePrefix="1" applyFont="1" applyBorder="1" applyAlignment="1">
      <alignment horizontal="center"/>
    </xf>
    <xf numFmtId="0" fontId="92" fillId="0" borderId="107" xfId="5090" applyFont="1" applyBorder="1" applyAlignment="1">
      <alignment horizontal="center"/>
    </xf>
    <xf numFmtId="0" fontId="11" fillId="65" borderId="107" xfId="5090" applyFont="1" applyFill="1" applyBorder="1" applyAlignment="1">
      <alignment horizontal="center"/>
    </xf>
    <xf numFmtId="166" fontId="11" fillId="65" borderId="107" xfId="5090" applyNumberFormat="1" applyFont="1" applyFill="1" applyBorder="1" applyAlignment="1">
      <alignment horizontal="center"/>
    </xf>
    <xf numFmtId="0" fontId="14" fillId="0" borderId="107" xfId="5090" applyBorder="1" applyAlignment="1">
      <alignment horizontal="center" vertical="center" wrapText="1"/>
    </xf>
    <xf numFmtId="0" fontId="11" fillId="0" borderId="107" xfId="5090" applyFont="1" applyBorder="1" applyAlignment="1">
      <alignment horizontal="center" vertical="center"/>
    </xf>
    <xf numFmtId="0" fontId="11" fillId="0" borderId="107" xfId="5090" applyFont="1" applyFill="1" applyBorder="1" applyAlignment="1">
      <alignment horizontal="center" vertical="center"/>
    </xf>
    <xf numFmtId="166" fontId="11" fillId="0" borderId="107" xfId="5090" applyNumberFormat="1" applyFont="1" applyBorder="1" applyAlignment="1">
      <alignment horizontal="center" vertical="center"/>
    </xf>
    <xf numFmtId="0" fontId="11" fillId="65" borderId="107" xfId="5090" applyFont="1" applyFill="1" applyBorder="1" applyAlignment="1">
      <alignment horizontal="center" vertical="center"/>
    </xf>
    <xf numFmtId="0" fontId="11" fillId="0" borderId="107" xfId="5090" applyFont="1" applyFill="1" applyBorder="1" applyAlignment="1">
      <alignment horizontal="center" vertical="center" wrapText="1"/>
    </xf>
    <xf numFmtId="166" fontId="11" fillId="0" borderId="107" xfId="5090" applyNumberFormat="1" applyFont="1" applyFill="1" applyBorder="1" applyAlignment="1">
      <alignment horizontal="center" vertical="center" wrapText="1"/>
    </xf>
    <xf numFmtId="166" fontId="11" fillId="0" borderId="107" xfId="5090" applyNumberFormat="1" applyFont="1" applyFill="1" applyBorder="1" applyAlignment="1">
      <alignment horizontal="center" vertical="center"/>
    </xf>
    <xf numFmtId="0" fontId="11" fillId="0" borderId="107" xfId="5090" applyFont="1" applyFill="1" applyBorder="1" applyAlignment="1">
      <alignment horizontal="center"/>
    </xf>
    <xf numFmtId="166" fontId="11" fillId="0" borderId="107" xfId="5090" applyNumberFormat="1" applyFont="1" applyFill="1" applyBorder="1" applyAlignment="1">
      <alignment horizontal="center"/>
    </xf>
    <xf numFmtId="0" fontId="0" fillId="65" borderId="107" xfId="0" applyFont="1" applyFill="1" applyBorder="1" applyAlignment="1">
      <alignment horizontal="center" vertical="center"/>
    </xf>
    <xf numFmtId="0" fontId="92" fillId="60" borderId="127" xfId="5090" applyFont="1" applyFill="1" applyBorder="1" applyAlignment="1">
      <alignment horizontal="center" vertical="center"/>
    </xf>
    <xf numFmtId="0" fontId="92" fillId="59" borderId="127" xfId="5090" applyFont="1" applyFill="1" applyBorder="1" applyAlignment="1">
      <alignment horizontal="center" vertical="center"/>
    </xf>
    <xf numFmtId="9" fontId="0" fillId="0" borderId="6" xfId="0" applyNumberFormat="1" applyFont="1" applyFill="1" applyBorder="1" applyAlignment="1">
      <alignment horizontal="center" vertical="center"/>
    </xf>
    <xf numFmtId="0" fontId="38" fillId="0" borderId="44" xfId="0" applyFont="1" applyBorder="1" applyAlignment="1">
      <alignment horizontal="center" vertical="center"/>
    </xf>
    <xf numFmtId="49" fontId="0" fillId="0" borderId="127" xfId="0" applyNumberFormat="1" applyFont="1" applyFill="1" applyBorder="1" applyAlignment="1">
      <alignment horizontal="center" vertical="center" wrapText="1"/>
    </xf>
    <xf numFmtId="49" fontId="0" fillId="0" borderId="107" xfId="0" applyNumberFormat="1" applyFont="1" applyFill="1" applyBorder="1" applyAlignment="1">
      <alignment horizontal="center" vertical="center"/>
    </xf>
    <xf numFmtId="1" fontId="0" fillId="0" borderId="127" xfId="0" applyNumberFormat="1" applyFont="1" applyFill="1" applyBorder="1" applyAlignment="1">
      <alignment horizontal="center" vertical="center"/>
    </xf>
    <xf numFmtId="9" fontId="10" fillId="8" borderId="127" xfId="6270" applyNumberFormat="1" applyFont="1" applyFill="1" applyBorder="1" applyAlignment="1">
      <alignment horizontal="center" vertical="center" wrapText="1"/>
    </xf>
    <xf numFmtId="49" fontId="0" fillId="0" borderId="107" xfId="0" applyNumberFormat="1" applyFont="1" applyFill="1" applyBorder="1" applyAlignment="1">
      <alignment horizontal="center" vertical="center" wrapText="1"/>
    </xf>
    <xf numFmtId="1" fontId="0" fillId="0" borderId="127" xfId="0" applyNumberFormat="1" applyFont="1" applyFill="1" applyBorder="1" applyAlignment="1">
      <alignment horizontal="center" vertical="center" wrapText="1"/>
    </xf>
    <xf numFmtId="9" fontId="0" fillId="0" borderId="127" xfId="0" applyNumberFormat="1" applyFont="1" applyFill="1" applyBorder="1" applyAlignment="1">
      <alignment horizontal="center" vertical="center" wrapText="1"/>
    </xf>
    <xf numFmtId="49" fontId="93" fillId="0" borderId="127" xfId="0" applyNumberFormat="1" applyFont="1" applyFill="1" applyBorder="1" applyAlignment="1">
      <alignment horizontal="center" vertical="center" wrapText="1"/>
    </xf>
    <xf numFmtId="0" fontId="0" fillId="0" borderId="154" xfId="0" applyBorder="1"/>
    <xf numFmtId="0" fontId="38" fillId="0" borderId="110" xfId="0" applyFont="1" applyBorder="1" applyAlignment="1"/>
    <xf numFmtId="0" fontId="38" fillId="0" borderId="155" xfId="0" applyFont="1" applyFill="1" applyBorder="1" applyAlignment="1">
      <alignment horizontal="center" vertical="top" wrapText="1"/>
    </xf>
    <xf numFmtId="0" fontId="0" fillId="0" borderId="127" xfId="0" applyBorder="1"/>
    <xf numFmtId="0" fontId="0" fillId="0" borderId="127" xfId="0" applyFont="1" applyFill="1" applyBorder="1" applyAlignment="1">
      <alignment horizontal="justify" vertical="top" wrapText="1"/>
    </xf>
    <xf numFmtId="0" fontId="19" fillId="0" borderId="127" xfId="0" applyFont="1" applyFill="1" applyBorder="1" applyAlignment="1">
      <alignment horizontal="justify" vertical="top" wrapText="1"/>
    </xf>
    <xf numFmtId="0" fontId="19" fillId="0" borderId="127" xfId="0" applyFont="1" applyBorder="1"/>
    <xf numFmtId="0" fontId="0" fillId="0" borderId="127" xfId="0" applyFont="1" applyFill="1" applyBorder="1" applyAlignment="1">
      <alignment horizontal="center" vertical="top" wrapText="1"/>
    </xf>
    <xf numFmtId="0" fontId="0" fillId="69" borderId="0" xfId="0" applyFont="1" applyFill="1"/>
    <xf numFmtId="0" fontId="0" fillId="69" borderId="0" xfId="0" applyFill="1"/>
    <xf numFmtId="0" fontId="0" fillId="70" borderId="0" xfId="0" applyFont="1" applyFill="1"/>
    <xf numFmtId="0" fontId="38" fillId="0" borderId="11" xfId="0" applyFont="1" applyBorder="1" applyAlignment="1">
      <alignment horizontal="center" vertical="center"/>
    </xf>
    <xf numFmtId="49" fontId="0" fillId="0" borderId="131" xfId="102" applyNumberFormat="1" applyFont="1" applyFill="1" applyBorder="1" applyAlignment="1">
      <alignment vertical="center"/>
    </xf>
    <xf numFmtId="49" fontId="0" fillId="0" borderId="127" xfId="102" applyNumberFormat="1" applyFont="1" applyFill="1" applyBorder="1" applyAlignment="1">
      <alignment horizontal="center" vertical="center"/>
    </xf>
    <xf numFmtId="49" fontId="0" fillId="0" borderId="127" xfId="102" applyNumberFormat="1" applyFont="1" applyFill="1" applyBorder="1" applyAlignment="1">
      <alignment horizontal="center" vertical="center" wrapText="1"/>
    </xf>
    <xf numFmtId="0" fontId="0" fillId="0" borderId="156" xfId="0" applyFill="1" applyBorder="1"/>
    <xf numFmtId="49" fontId="0" fillId="0" borderId="131" xfId="102" applyNumberFormat="1" applyFont="1" applyFill="1" applyBorder="1" applyAlignment="1">
      <alignment vertical="center" wrapText="1"/>
    </xf>
    <xf numFmtId="0" fontId="0" fillId="0" borderId="57" xfId="0" applyFont="1" applyFill="1" applyBorder="1" applyAlignment="1">
      <alignment horizontal="center" vertical="center" wrapText="1"/>
    </xf>
    <xf numFmtId="0" fontId="0" fillId="0" borderId="12" xfId="0" applyFont="1" applyFill="1" applyBorder="1" applyAlignment="1">
      <alignment horizontal="center"/>
    </xf>
    <xf numFmtId="0" fontId="0" fillId="0" borderId="23" xfId="0" applyFont="1" applyBorder="1"/>
    <xf numFmtId="0" fontId="0" fillId="0" borderId="23" xfId="0" applyFont="1" applyBorder="1" applyAlignment="1">
      <alignment horizontal="center"/>
    </xf>
    <xf numFmtId="0" fontId="0" fillId="0" borderId="57" xfId="0" applyFont="1" applyFill="1" applyBorder="1" applyAlignment="1">
      <alignment horizontal="center" vertical="center"/>
    </xf>
    <xf numFmtId="0" fontId="0" fillId="0" borderId="23" xfId="0" applyFont="1" applyFill="1" applyBorder="1" applyAlignment="1">
      <alignment horizontal="center" vertical="center"/>
    </xf>
    <xf numFmtId="0" fontId="0" fillId="0" borderId="37" xfId="0" applyFont="1" applyFill="1" applyBorder="1" applyAlignment="1">
      <alignment horizontal="center" vertical="center" wrapText="1"/>
    </xf>
    <xf numFmtId="0" fontId="38" fillId="0" borderId="79" xfId="0" applyFont="1" applyBorder="1" applyAlignment="1">
      <alignment horizontal="center"/>
    </xf>
    <xf numFmtId="0" fontId="38" fillId="0" borderId="99" xfId="0" applyFont="1" applyFill="1" applyBorder="1" applyAlignment="1">
      <alignment horizontal="center"/>
    </xf>
    <xf numFmtId="0" fontId="0" fillId="0" borderId="107"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49" fillId="0" borderId="0" xfId="0" applyFont="1" applyFill="1" applyAlignment="1">
      <alignment horizontal="center" vertical="center"/>
    </xf>
    <xf numFmtId="49" fontId="0" fillId="0" borderId="156" xfId="0" applyNumberFormat="1" applyFont="1" applyFill="1" applyBorder="1" applyAlignment="1">
      <alignment horizontal="center" vertical="center" wrapText="1"/>
    </xf>
    <xf numFmtId="0" fontId="0" fillId="0" borderId="156" xfId="0" applyFont="1" applyFill="1" applyBorder="1" applyAlignment="1">
      <alignment horizontal="center" vertical="center" wrapText="1"/>
    </xf>
    <xf numFmtId="0" fontId="0" fillId="0" borderId="0" xfId="0" applyFill="1" applyBorder="1" applyAlignment="1">
      <alignment vertical="center"/>
    </xf>
    <xf numFmtId="0" fontId="38" fillId="0" borderId="165" xfId="0" applyFont="1" applyFill="1" applyBorder="1" applyAlignment="1">
      <alignment horizontal="center" vertical="center" textRotation="90"/>
    </xf>
    <xf numFmtId="0" fontId="38" fillId="0" borderId="160" xfId="0" applyFont="1" applyFill="1" applyBorder="1" applyAlignment="1">
      <alignment horizontal="center" vertical="center" textRotation="90"/>
    </xf>
    <xf numFmtId="0" fontId="38" fillId="0" borderId="166" xfId="0" applyFont="1" applyFill="1" applyBorder="1" applyAlignment="1">
      <alignment horizontal="center" vertical="center" textRotation="90"/>
    </xf>
    <xf numFmtId="0" fontId="38" fillId="0" borderId="161" xfId="0" applyFont="1" applyFill="1" applyBorder="1" applyAlignment="1">
      <alignment horizontal="center" vertical="center" textRotation="90"/>
    </xf>
    <xf numFmtId="0" fontId="38" fillId="0" borderId="163" xfId="0" applyFont="1" applyFill="1" applyBorder="1" applyAlignment="1">
      <alignment horizontal="center" vertical="center" textRotation="90"/>
    </xf>
    <xf numFmtId="0" fontId="38" fillId="0" borderId="162" xfId="0" applyFont="1" applyFill="1" applyBorder="1" applyAlignment="1">
      <alignment horizontal="center" vertical="center" textRotation="90"/>
    </xf>
    <xf numFmtId="0" fontId="38" fillId="0" borderId="167" xfId="0" applyFont="1" applyFill="1" applyBorder="1" applyAlignment="1">
      <alignment horizontal="center" vertical="center" wrapText="1"/>
    </xf>
    <xf numFmtId="0" fontId="0" fillId="0" borderId="127" xfId="0" applyFont="1" applyBorder="1" applyAlignment="1">
      <alignment horizontal="center"/>
    </xf>
    <xf numFmtId="0" fontId="18" fillId="59" borderId="107" xfId="0" applyFont="1" applyFill="1" applyBorder="1" applyAlignment="1">
      <alignment horizontal="center" vertical="center"/>
    </xf>
    <xf numFmtId="0" fontId="18" fillId="59" borderId="107" xfId="0" applyFont="1" applyFill="1" applyBorder="1" applyAlignment="1">
      <alignment horizontal="left" vertical="center"/>
    </xf>
    <xf numFmtId="0" fontId="18" fillId="0" borderId="107" xfId="0" applyFont="1" applyFill="1" applyBorder="1" applyAlignment="1">
      <alignment horizontal="center" vertical="center"/>
    </xf>
    <xf numFmtId="0" fontId="18" fillId="0" borderId="107" xfId="0" applyFont="1" applyFill="1" applyBorder="1" applyAlignment="1">
      <alignment horizontal="left" vertical="center"/>
    </xf>
    <xf numFmtId="0" fontId="0" fillId="0" borderId="107" xfId="0" applyFill="1" applyBorder="1" applyAlignment="1">
      <alignment horizontal="left" vertical="center"/>
    </xf>
    <xf numFmtId="0" fontId="0" fillId="0" borderId="127" xfId="0" applyBorder="1" applyAlignment="1">
      <alignment horizontal="center" vertical="center"/>
    </xf>
    <xf numFmtId="49" fontId="0" fillId="0" borderId="127" xfId="0" applyNumberFormat="1" applyBorder="1" applyAlignment="1">
      <alignment vertical="center"/>
    </xf>
    <xf numFmtId="0" fontId="0" fillId="0" borderId="132" xfId="0" applyBorder="1" applyAlignment="1">
      <alignment horizontal="center" vertical="center"/>
    </xf>
    <xf numFmtId="49" fontId="0" fillId="0" borderId="107" xfId="0" applyNumberFormat="1" applyBorder="1" applyAlignment="1">
      <alignment vertical="center"/>
    </xf>
    <xf numFmtId="0" fontId="0" fillId="0" borderId="127" xfId="0" applyFill="1" applyBorder="1" applyAlignment="1">
      <alignment horizontal="center" vertical="center"/>
    </xf>
    <xf numFmtId="0" fontId="0" fillId="0" borderId="132" xfId="0" applyFill="1" applyBorder="1" applyAlignment="1">
      <alignment horizontal="center" vertical="center"/>
    </xf>
    <xf numFmtId="49" fontId="0" fillId="0" borderId="107" xfId="0" applyNumberFormat="1" applyFill="1" applyBorder="1" applyAlignment="1">
      <alignment vertical="center"/>
    </xf>
    <xf numFmtId="49" fontId="0" fillId="0" borderId="122" xfId="0" applyNumberFormat="1" applyBorder="1" applyAlignment="1">
      <alignment vertical="center"/>
    </xf>
    <xf numFmtId="49" fontId="0" fillId="0" borderId="127" xfId="0" applyNumberFormat="1" applyFill="1" applyBorder="1" applyAlignment="1">
      <alignment vertical="center"/>
    </xf>
    <xf numFmtId="0" fontId="0" fillId="71" borderId="127" xfId="0" applyFill="1" applyBorder="1" applyAlignment="1">
      <alignment horizontal="center" vertical="center"/>
    </xf>
    <xf numFmtId="49" fontId="0" fillId="71" borderId="127" xfId="0" applyNumberFormat="1" applyFill="1" applyBorder="1" applyAlignment="1">
      <alignment vertical="center"/>
    </xf>
    <xf numFmtId="0" fontId="0" fillId="59" borderId="107" xfId="0" applyFill="1" applyBorder="1"/>
    <xf numFmtId="0" fontId="18" fillId="59" borderId="107" xfId="0" applyFont="1" applyFill="1" applyBorder="1"/>
    <xf numFmtId="0" fontId="18" fillId="0" borderId="107" xfId="0" applyFont="1" applyBorder="1"/>
    <xf numFmtId="49" fontId="0" fillId="59" borderId="107" xfId="0" applyNumberFormat="1" applyFill="1" applyBorder="1"/>
    <xf numFmtId="49" fontId="0" fillId="0" borderId="107" xfId="0" applyNumberFormat="1" applyFill="1" applyBorder="1"/>
    <xf numFmtId="0" fontId="0" fillId="0" borderId="107" xfId="0" applyFill="1" applyBorder="1"/>
    <xf numFmtId="0" fontId="0" fillId="58" borderId="107" xfId="0" applyFill="1" applyBorder="1"/>
    <xf numFmtId="0" fontId="0" fillId="0" borderId="127" xfId="0" applyBorder="1" applyAlignment="1">
      <alignment vertical="center"/>
    </xf>
    <xf numFmtId="0" fontId="0" fillId="0" borderId="107" xfId="0" applyBorder="1" applyAlignment="1">
      <alignment vertical="center"/>
    </xf>
    <xf numFmtId="0" fontId="0" fillId="0" borderId="107" xfId="0" applyFill="1" applyBorder="1" applyAlignment="1">
      <alignment vertical="center"/>
    </xf>
    <xf numFmtId="0" fontId="0" fillId="0" borderId="122" xfId="0" applyBorder="1" applyAlignment="1">
      <alignment vertical="center"/>
    </xf>
    <xf numFmtId="0" fontId="0" fillId="58" borderId="127" xfId="0" applyFill="1" applyBorder="1" applyAlignment="1">
      <alignment vertical="center"/>
    </xf>
    <xf numFmtId="0" fontId="0" fillId="0" borderId="127" xfId="0" applyFill="1" applyBorder="1" applyAlignment="1">
      <alignment vertical="center"/>
    </xf>
    <xf numFmtId="0" fontId="0" fillId="71" borderId="127" xfId="0" applyFill="1" applyBorder="1" applyAlignment="1">
      <alignment vertical="center"/>
    </xf>
    <xf numFmtId="3" fontId="0" fillId="59" borderId="107" xfId="0" applyNumberFormat="1" applyFill="1" applyBorder="1"/>
    <xf numFmtId="3" fontId="0" fillId="0" borderId="107" xfId="0" applyNumberFormat="1" applyBorder="1"/>
    <xf numFmtId="3" fontId="0" fillId="0" borderId="107" xfId="0" applyNumberFormat="1" applyFill="1" applyBorder="1"/>
    <xf numFmtId="3" fontId="0" fillId="0" borderId="127" xfId="0" applyNumberFormat="1" applyBorder="1" applyAlignment="1">
      <alignment vertical="center"/>
    </xf>
    <xf numFmtId="3" fontId="18" fillId="0" borderId="107" xfId="21252" applyNumberFormat="1" applyBorder="1" applyAlignment="1">
      <alignment vertical="center"/>
    </xf>
    <xf numFmtId="3" fontId="0" fillId="0" borderId="107" xfId="0" applyNumberFormat="1" applyBorder="1" applyAlignment="1">
      <alignment vertical="center"/>
    </xf>
    <xf numFmtId="3" fontId="18" fillId="0" borderId="107" xfId="21252" applyNumberFormat="1" applyFill="1" applyBorder="1" applyAlignment="1">
      <alignment vertical="center"/>
    </xf>
    <xf numFmtId="3" fontId="0" fillId="0" borderId="107" xfId="0" applyNumberFormat="1" applyFill="1" applyBorder="1" applyAlignment="1">
      <alignment vertical="center"/>
    </xf>
    <xf numFmtId="3" fontId="0" fillId="0" borderId="122" xfId="0" applyNumberFormat="1" applyBorder="1" applyAlignment="1">
      <alignment vertical="center"/>
    </xf>
    <xf numFmtId="3" fontId="0" fillId="0" borderId="127" xfId="0" applyNumberFormat="1" applyFill="1" applyBorder="1" applyAlignment="1">
      <alignment vertical="center"/>
    </xf>
    <xf numFmtId="3" fontId="0" fillId="71" borderId="127" xfId="0" applyNumberFormat="1" applyFill="1" applyBorder="1" applyAlignment="1">
      <alignment vertical="center"/>
    </xf>
    <xf numFmtId="0" fontId="18" fillId="59" borderId="107" xfId="0" applyFont="1" applyFill="1" applyBorder="1" applyAlignment="1">
      <alignment horizontal="center"/>
    </xf>
    <xf numFmtId="0" fontId="18" fillId="0" borderId="107" xfId="0" applyFont="1" applyFill="1" applyBorder="1" applyAlignment="1">
      <alignment horizontal="center"/>
    </xf>
    <xf numFmtId="0" fontId="18" fillId="0" borderId="107" xfId="0" applyFont="1" applyBorder="1" applyAlignment="1">
      <alignment horizontal="center"/>
    </xf>
    <xf numFmtId="0" fontId="18" fillId="0" borderId="127" xfId="0" applyFont="1" applyBorder="1" applyAlignment="1">
      <alignment horizontal="center" vertical="center"/>
    </xf>
    <xf numFmtId="0" fontId="18" fillId="0" borderId="107" xfId="0" applyFont="1" applyBorder="1" applyAlignment="1">
      <alignment horizontal="center" vertical="center"/>
    </xf>
    <xf numFmtId="0" fontId="0" fillId="0" borderId="131" xfId="0" applyBorder="1" applyAlignment="1">
      <alignment horizontal="center" vertical="center"/>
    </xf>
    <xf numFmtId="0" fontId="0" fillId="0" borderId="107" xfId="0" applyBorder="1" applyAlignment="1">
      <alignment horizontal="center" vertical="center"/>
    </xf>
    <xf numFmtId="0" fontId="0" fillId="0" borderId="131" xfId="0" applyFill="1" applyBorder="1" applyAlignment="1">
      <alignment horizontal="center" vertical="center"/>
    </xf>
    <xf numFmtId="0" fontId="0" fillId="0" borderId="122" xfId="0" applyBorder="1" applyAlignment="1">
      <alignment horizontal="center" vertical="center"/>
    </xf>
    <xf numFmtId="0" fontId="18" fillId="0" borderId="122" xfId="0" applyFont="1" applyBorder="1" applyAlignment="1">
      <alignment horizontal="center" vertical="center"/>
    </xf>
    <xf numFmtId="0" fontId="18" fillId="0" borderId="127" xfId="0" applyFont="1" applyFill="1" applyBorder="1" applyAlignment="1">
      <alignment horizontal="center" vertical="center"/>
    </xf>
    <xf numFmtId="0" fontId="0" fillId="59" borderId="107" xfId="0" applyFont="1" applyFill="1" applyBorder="1" applyAlignment="1">
      <alignment horizontal="center"/>
    </xf>
    <xf numFmtId="0" fontId="0" fillId="0" borderId="11" xfId="0" applyFont="1" applyFill="1" applyBorder="1" applyAlignment="1">
      <alignment horizontal="center" vertical="center"/>
    </xf>
    <xf numFmtId="49" fontId="0" fillId="71" borderId="127" xfId="0" applyNumberFormat="1" applyFill="1" applyBorder="1" applyAlignment="1">
      <alignment horizontal="center" vertical="center"/>
    </xf>
    <xf numFmtId="0" fontId="0" fillId="59" borderId="6" xfId="0" applyFont="1" applyFill="1" applyBorder="1" applyAlignment="1">
      <alignment horizontal="center" vertical="center"/>
    </xf>
    <xf numFmtId="0" fontId="0" fillId="59" borderId="127" xfId="0" applyFill="1" applyBorder="1" applyAlignment="1">
      <alignment horizontal="center" vertical="center"/>
    </xf>
    <xf numFmtId="49" fontId="0" fillId="59" borderId="124" xfId="0" applyNumberFormat="1" applyFill="1" applyBorder="1" applyAlignment="1">
      <alignment vertical="center"/>
    </xf>
    <xf numFmtId="0" fontId="0" fillId="59" borderId="124" xfId="0" applyFill="1" applyBorder="1" applyAlignment="1">
      <alignment vertical="center"/>
    </xf>
    <xf numFmtId="3" fontId="0" fillId="59" borderId="124" xfId="0" applyNumberFormat="1" applyFill="1" applyBorder="1" applyAlignment="1">
      <alignment vertical="center"/>
    </xf>
    <xf numFmtId="0" fontId="0" fillId="59" borderId="124" xfId="0" applyFill="1" applyBorder="1" applyAlignment="1">
      <alignment horizontal="center" vertical="center"/>
    </xf>
    <xf numFmtId="0" fontId="0" fillId="59" borderId="132" xfId="0" applyFill="1" applyBorder="1" applyAlignment="1">
      <alignment horizontal="center" vertical="center"/>
    </xf>
    <xf numFmtId="49" fontId="0" fillId="59" borderId="107" xfId="0" applyNumberFormat="1" applyFill="1" applyBorder="1" applyAlignment="1">
      <alignment vertical="center"/>
    </xf>
    <xf numFmtId="0" fontId="0" fillId="59" borderId="107" xfId="0" applyFill="1" applyBorder="1" applyAlignment="1">
      <alignment vertical="center"/>
    </xf>
    <xf numFmtId="3" fontId="18" fillId="59" borderId="107" xfId="21252" applyNumberFormat="1" applyFill="1" applyBorder="1" applyAlignment="1">
      <alignment vertical="center"/>
    </xf>
    <xf numFmtId="3" fontId="0" fillId="59" borderId="107" xfId="0" applyNumberFormat="1" applyFill="1" applyBorder="1" applyAlignment="1">
      <alignment vertical="center"/>
    </xf>
    <xf numFmtId="0" fontId="0" fillId="59" borderId="131" xfId="0" applyFill="1" applyBorder="1" applyAlignment="1">
      <alignment horizontal="center" vertical="center"/>
    </xf>
    <xf numFmtId="0" fontId="0" fillId="59" borderId="168" xfId="0" applyFill="1" applyBorder="1" applyAlignment="1">
      <alignment horizontal="center" vertical="center"/>
    </xf>
    <xf numFmtId="49" fontId="0" fillId="59" borderId="127" xfId="0" applyNumberFormat="1" applyFill="1" applyBorder="1" applyAlignment="1">
      <alignment vertical="center"/>
    </xf>
    <xf numFmtId="0" fontId="0" fillId="59" borderId="127" xfId="0" applyFill="1" applyBorder="1" applyAlignment="1">
      <alignment vertical="center"/>
    </xf>
    <xf numFmtId="3" fontId="0" fillId="59" borderId="127" xfId="0" applyNumberFormat="1" applyFill="1" applyBorder="1" applyAlignment="1">
      <alignment vertical="center"/>
    </xf>
    <xf numFmtId="0" fontId="49" fillId="59" borderId="6" xfId="0" applyFont="1" applyFill="1" applyBorder="1" applyAlignment="1">
      <alignment horizontal="center" vertical="center"/>
    </xf>
    <xf numFmtId="0" fontId="49" fillId="59" borderId="25" xfId="0" applyFont="1" applyFill="1" applyBorder="1" applyAlignment="1">
      <alignment horizontal="center" vertical="center"/>
    </xf>
    <xf numFmtId="0" fontId="58" fillId="59" borderId="36" xfId="0" applyFont="1" applyFill="1" applyBorder="1"/>
    <xf numFmtId="0" fontId="0" fillId="59" borderId="36" xfId="0" applyFont="1" applyFill="1" applyBorder="1"/>
    <xf numFmtId="0" fontId="49" fillId="59" borderId="36" xfId="0" applyFont="1" applyFill="1" applyBorder="1" applyAlignment="1">
      <alignment horizontal="center" vertical="center"/>
    </xf>
    <xf numFmtId="0" fontId="49" fillId="59" borderId="42" xfId="0" applyFont="1" applyFill="1" applyBorder="1" applyAlignment="1">
      <alignment horizontal="center" vertical="center"/>
    </xf>
    <xf numFmtId="0" fontId="0" fillId="59" borderId="25" xfId="0" applyFont="1" applyFill="1" applyBorder="1" applyAlignment="1">
      <alignment horizontal="center" vertical="center"/>
    </xf>
    <xf numFmtId="0" fontId="0" fillId="59" borderId="6" xfId="0" applyFont="1" applyFill="1" applyBorder="1" applyAlignment="1">
      <alignment horizontal="center"/>
    </xf>
    <xf numFmtId="0" fontId="0" fillId="59" borderId="25" xfId="0" applyFont="1" applyFill="1" applyBorder="1" applyAlignment="1">
      <alignment horizontal="center"/>
    </xf>
    <xf numFmtId="0" fontId="0" fillId="0" borderId="127" xfId="0" applyFont="1" applyBorder="1" applyAlignment="1">
      <alignment horizontal="center" vertical="center"/>
    </xf>
    <xf numFmtId="0" fontId="0" fillId="0" borderId="127" xfId="0" applyBorder="1" applyAlignment="1">
      <alignment horizontal="left" vertical="center"/>
    </xf>
    <xf numFmtId="0" fontId="0" fillId="0" borderId="127" xfId="0" applyFill="1" applyBorder="1" applyAlignment="1">
      <alignment horizontal="left" vertical="center"/>
    </xf>
    <xf numFmtId="0" fontId="0" fillId="0" borderId="132" xfId="0" applyBorder="1" applyAlignment="1">
      <alignment horizontal="left" vertical="center"/>
    </xf>
    <xf numFmtId="0" fontId="0" fillId="0" borderId="131" xfId="0" applyBorder="1" applyAlignment="1">
      <alignment horizontal="left" vertical="center"/>
    </xf>
    <xf numFmtId="0" fontId="0" fillId="0" borderId="107" xfId="0" applyFill="1" applyBorder="1" applyAlignment="1">
      <alignment horizontal="left"/>
    </xf>
    <xf numFmtId="0" fontId="0" fillId="0" borderId="127" xfId="0" applyBorder="1" applyAlignment="1">
      <alignment horizontal="left"/>
    </xf>
    <xf numFmtId="0" fontId="0" fillId="0" borderId="127" xfId="0" applyBorder="1" applyAlignment="1">
      <alignment horizontal="center"/>
    </xf>
    <xf numFmtId="0" fontId="0" fillId="0" borderId="127" xfId="0" applyFill="1" applyBorder="1" applyAlignment="1">
      <alignment horizontal="center"/>
    </xf>
    <xf numFmtId="0" fontId="0" fillId="0" borderId="107" xfId="0" applyFont="1" applyBorder="1" applyAlignment="1">
      <alignment horizontal="center" vertical="center"/>
    </xf>
    <xf numFmtId="0" fontId="0" fillId="0" borderId="127" xfId="0" applyFont="1" applyBorder="1" applyAlignment="1">
      <alignment horizontal="left"/>
    </xf>
    <xf numFmtId="0" fontId="0" fillId="0" borderId="127" xfId="0" applyFont="1" applyBorder="1" applyAlignment="1">
      <alignment horizontal="left" vertical="center"/>
    </xf>
    <xf numFmtId="0" fontId="0" fillId="0" borderId="132" xfId="0" applyFont="1" applyFill="1" applyBorder="1" applyAlignment="1">
      <alignment horizontal="left" vertical="center"/>
    </xf>
    <xf numFmtId="49" fontId="0" fillId="0" borderId="107" xfId="0" applyNumberFormat="1" applyFont="1" applyFill="1" applyBorder="1" applyAlignment="1">
      <alignment vertical="center"/>
    </xf>
    <xf numFmtId="49" fontId="0" fillId="0" borderId="107" xfId="0" applyNumberFormat="1" applyFont="1" applyBorder="1" applyAlignment="1">
      <alignment vertical="center"/>
    </xf>
    <xf numFmtId="49" fontId="0" fillId="0" borderId="127" xfId="0" applyNumberFormat="1" applyFont="1" applyBorder="1" applyAlignment="1">
      <alignment vertical="center"/>
    </xf>
    <xf numFmtId="49" fontId="0" fillId="0" borderId="122" xfId="0" applyNumberFormat="1" applyFill="1" applyBorder="1" applyAlignment="1">
      <alignment vertical="center"/>
    </xf>
    <xf numFmtId="49" fontId="0" fillId="0" borderId="127" xfId="0" applyNumberFormat="1" applyFont="1" applyBorder="1" applyAlignment="1">
      <alignment vertical="center" wrapText="1"/>
    </xf>
    <xf numFmtId="49" fontId="0" fillId="0" borderId="127" xfId="0" applyNumberFormat="1" applyBorder="1" applyAlignment="1">
      <alignment vertical="center" wrapText="1"/>
    </xf>
    <xf numFmtId="0" fontId="0" fillId="0" borderId="110" xfId="0" applyFill="1" applyBorder="1" applyAlignment="1">
      <alignment horizontal="left"/>
    </xf>
    <xf numFmtId="0" fontId="0" fillId="0" borderId="127" xfId="0" applyBorder="1" applyAlignment="1">
      <alignment horizontal="center" wrapText="1"/>
    </xf>
    <xf numFmtId="0" fontId="0" fillId="0" borderId="124" xfId="0" applyFont="1" applyBorder="1" applyAlignment="1">
      <alignment horizontal="left"/>
    </xf>
    <xf numFmtId="0" fontId="0" fillId="0" borderId="34" xfId="0" applyFont="1" applyFill="1" applyBorder="1" applyAlignment="1">
      <alignment horizontal="left" vertical="center"/>
    </xf>
    <xf numFmtId="0" fontId="0" fillId="0" borderId="124" xfId="0" applyFont="1" applyBorder="1" applyAlignment="1">
      <alignment horizontal="center"/>
    </xf>
    <xf numFmtId="0" fontId="0" fillId="0" borderId="124" xfId="0" applyBorder="1" applyAlignment="1">
      <alignment horizontal="center"/>
    </xf>
    <xf numFmtId="0" fontId="0" fillId="0" borderId="107" xfId="0" applyBorder="1"/>
    <xf numFmtId="0" fontId="0" fillId="0" borderId="107" xfId="0" applyFont="1" applyFill="1" applyBorder="1"/>
    <xf numFmtId="0" fontId="0" fillId="0" borderId="107" xfId="0" applyBorder="1" applyAlignment="1">
      <alignment horizontal="center"/>
    </xf>
    <xf numFmtId="0" fontId="39" fillId="0" borderId="127" xfId="0" applyFont="1" applyBorder="1" applyAlignment="1">
      <alignment horizontal="center"/>
    </xf>
    <xf numFmtId="0" fontId="0" fillId="0" borderId="131" xfId="0" applyFont="1" applyBorder="1" applyAlignment="1">
      <alignment horizontal="center" vertical="center"/>
    </xf>
    <xf numFmtId="0" fontId="0" fillId="0" borderId="131" xfId="0" applyFont="1" applyBorder="1"/>
    <xf numFmtId="0" fontId="39" fillId="0" borderId="127" xfId="0" applyFont="1" applyBorder="1" applyAlignment="1">
      <alignment horizontal="center" vertical="center"/>
    </xf>
    <xf numFmtId="0" fontId="0" fillId="0" borderId="131" xfId="0" applyFont="1" applyBorder="1" applyAlignment="1">
      <alignment vertical="center"/>
    </xf>
    <xf numFmtId="0" fontId="0" fillId="0" borderId="46" xfId="0" applyFont="1" applyBorder="1"/>
    <xf numFmtId="0" fontId="0" fillId="0" borderId="132" xfId="0" applyFont="1" applyBorder="1" applyAlignment="1">
      <alignment horizontal="center"/>
    </xf>
    <xf numFmtId="0" fontId="0" fillId="0" borderId="124" xfId="0" applyFill="1" applyBorder="1" applyAlignment="1">
      <alignment horizontal="center" vertical="center" wrapText="1"/>
    </xf>
    <xf numFmtId="0" fontId="0" fillId="0" borderId="132" xfId="0" applyFont="1" applyBorder="1"/>
    <xf numFmtId="0" fontId="0" fillId="0" borderId="132" xfId="0" applyFont="1" applyBorder="1" applyAlignment="1">
      <alignment vertical="center"/>
    </xf>
    <xf numFmtId="0" fontId="0" fillId="0" borderId="124" xfId="0" applyBorder="1"/>
    <xf numFmtId="0" fontId="0" fillId="0" borderId="34" xfId="0" applyFont="1" applyBorder="1"/>
    <xf numFmtId="0" fontId="0" fillId="0" borderId="170" xfId="0" applyFont="1" applyBorder="1"/>
    <xf numFmtId="2" fontId="0" fillId="0" borderId="107" xfId="0" applyNumberFormat="1" applyFill="1" applyBorder="1"/>
    <xf numFmtId="0" fontId="0" fillId="72" borderId="0" xfId="0" applyFont="1" applyFill="1" applyAlignment="1">
      <alignment horizontal="center" vertical="center"/>
    </xf>
    <xf numFmtId="0" fontId="0" fillId="72" borderId="107" xfId="0" applyFont="1" applyFill="1" applyBorder="1" applyAlignment="1">
      <alignment horizontal="center" vertical="center"/>
    </xf>
    <xf numFmtId="0" fontId="86" fillId="0" borderId="127" xfId="158" applyFont="1" applyFill="1" applyBorder="1" applyAlignment="1">
      <alignment horizontal="center" vertical="center"/>
    </xf>
    <xf numFmtId="0" fontId="86" fillId="0" borderId="132" xfId="158" applyFont="1" applyFill="1" applyBorder="1" applyAlignment="1">
      <alignment horizontal="left" vertical="center"/>
    </xf>
    <xf numFmtId="0" fontId="86" fillId="0" borderId="107" xfId="158" applyFont="1" applyFill="1" applyBorder="1" applyAlignment="1">
      <alignment horizontal="left"/>
    </xf>
    <xf numFmtId="0" fontId="86" fillId="0" borderId="127" xfId="158" applyFont="1" applyBorder="1" applyAlignment="1">
      <alignment horizontal="center"/>
    </xf>
    <xf numFmtId="49" fontId="0" fillId="0" borderId="124" xfId="0" applyNumberFormat="1" applyBorder="1" applyAlignment="1">
      <alignment vertical="center"/>
    </xf>
    <xf numFmtId="0" fontId="0" fillId="0" borderId="107" xfId="0" applyFont="1" applyBorder="1"/>
    <xf numFmtId="0" fontId="86" fillId="0" borderId="131" xfId="5154" applyFont="1" applyFill="1" applyBorder="1" applyAlignment="1">
      <alignment horizontal="left" vertical="center"/>
    </xf>
    <xf numFmtId="0" fontId="86" fillId="0" borderId="127" xfId="5154" applyFont="1" applyFill="1" applyBorder="1" applyAlignment="1">
      <alignment horizontal="center" vertical="center"/>
    </xf>
    <xf numFmtId="0" fontId="86" fillId="0" borderId="127" xfId="5154" applyFont="1" applyFill="1" applyBorder="1" applyAlignment="1">
      <alignment horizontal="center"/>
    </xf>
    <xf numFmtId="0" fontId="86" fillId="0" borderId="171" xfId="5154" applyFont="1" applyFill="1" applyBorder="1" applyAlignment="1">
      <alignment horizontal="left" vertical="center"/>
    </xf>
    <xf numFmtId="0" fontId="86" fillId="0" borderId="107" xfId="5154" applyFont="1" applyFill="1" applyBorder="1" applyAlignment="1">
      <alignment horizontal="left" vertical="center"/>
    </xf>
    <xf numFmtId="0" fontId="0" fillId="0" borderId="124" xfId="0" applyBorder="1" applyAlignment="1">
      <alignment vertical="center"/>
    </xf>
    <xf numFmtId="0" fontId="86" fillId="0" borderId="107" xfId="0" applyFont="1" applyFill="1" applyBorder="1" applyAlignment="1">
      <alignment horizontal="left" vertical="center" wrapText="1"/>
    </xf>
    <xf numFmtId="0" fontId="86" fillId="0" borderId="107" xfId="0" applyFont="1" applyFill="1" applyBorder="1" applyAlignment="1">
      <alignment horizontal="center"/>
    </xf>
    <xf numFmtId="0" fontId="86" fillId="0" borderId="107" xfId="0" applyFont="1" applyFill="1" applyBorder="1" applyAlignment="1">
      <alignment horizontal="center" vertical="center"/>
    </xf>
    <xf numFmtId="0" fontId="9" fillId="0" borderId="107" xfId="2462" applyFont="1" applyFill="1" applyBorder="1" applyAlignment="1">
      <alignment horizontal="center"/>
    </xf>
    <xf numFmtId="49" fontId="9" fillId="0" borderId="0" xfId="5090" applyNumberFormat="1" applyFont="1"/>
    <xf numFmtId="0" fontId="9" fillId="0" borderId="0" xfId="5090" applyFont="1"/>
    <xf numFmtId="0" fontId="0" fillId="0" borderId="36" xfId="0" applyFont="1" applyFill="1" applyBorder="1" applyAlignment="1">
      <alignment horizontal="center" vertical="center"/>
    </xf>
    <xf numFmtId="0" fontId="0" fillId="0" borderId="0" xfId="0" applyFont="1" applyFill="1" applyBorder="1" applyAlignment="1">
      <alignment horizontal="left"/>
    </xf>
    <xf numFmtId="0" fontId="0" fillId="0" borderId="0" xfId="0" applyFill="1" applyBorder="1" applyAlignment="1">
      <alignment horizontal="left" vertical="center"/>
    </xf>
    <xf numFmtId="0" fontId="0" fillId="0" borderId="127" xfId="0" applyFont="1" applyBorder="1" applyAlignment="1">
      <alignment horizontal="center"/>
    </xf>
    <xf numFmtId="1" fontId="18" fillId="0" borderId="127" xfId="21254" applyNumberFormat="1" applyFont="1" applyFill="1" applyBorder="1" applyAlignment="1">
      <alignment horizontal="center" vertical="center"/>
    </xf>
    <xf numFmtId="1" fontId="18" fillId="0" borderId="127" xfId="21254" quotePrefix="1" applyNumberFormat="1" applyFont="1" applyFill="1" applyBorder="1" applyAlignment="1">
      <alignment horizontal="center" vertical="center" wrapText="1"/>
    </xf>
    <xf numFmtId="1" fontId="18" fillId="0" borderId="127" xfId="21254" applyNumberFormat="1" applyFont="1" applyFill="1" applyBorder="1" applyAlignment="1">
      <alignment horizontal="center" vertical="center" wrapText="1"/>
    </xf>
    <xf numFmtId="1" fontId="18" fillId="0" borderId="127" xfId="21254" applyNumberFormat="1" applyFont="1" applyFill="1" applyBorder="1" applyAlignment="1">
      <alignment horizontal="center" vertical="center" wrapText="1"/>
    </xf>
    <xf numFmtId="1" fontId="18" fillId="0" borderId="127" xfId="21254" applyNumberFormat="1" applyFont="1" applyFill="1" applyBorder="1" applyAlignment="1">
      <alignment horizontal="center" vertical="center" wrapText="1"/>
    </xf>
    <xf numFmtId="1" fontId="18" fillId="0" borderId="127" xfId="21254" applyNumberFormat="1" applyFont="1" applyFill="1" applyBorder="1" applyAlignment="1">
      <alignment horizontal="center" vertical="center" wrapText="1"/>
    </xf>
    <xf numFmtId="1" fontId="18" fillId="0" borderId="127" xfId="21254" applyNumberFormat="1" applyFont="1" applyFill="1" applyBorder="1" applyAlignment="1">
      <alignment horizontal="center" vertical="center" wrapText="1"/>
    </xf>
    <xf numFmtId="0" fontId="0" fillId="0" borderId="0" xfId="0" applyFont="1" applyFill="1" applyAlignment="1">
      <alignment horizontal="center"/>
    </xf>
    <xf numFmtId="0" fontId="86" fillId="0" borderId="107" xfId="0" applyFont="1" applyFill="1" applyBorder="1" applyAlignment="1">
      <alignment horizontal="center" wrapText="1"/>
    </xf>
    <xf numFmtId="0" fontId="40" fillId="0" borderId="0" xfId="0" applyFont="1" applyFill="1" applyBorder="1" applyAlignment="1">
      <alignment horizontal="center"/>
    </xf>
    <xf numFmtId="0" fontId="40" fillId="0" borderId="14" xfId="0" applyFont="1" applyFill="1" applyBorder="1" applyAlignment="1">
      <alignment horizontal="center"/>
    </xf>
    <xf numFmtId="0" fontId="92" fillId="65" borderId="127" xfId="5090" applyFont="1" applyFill="1" applyBorder="1" applyAlignment="1">
      <alignment horizontal="center" vertical="center"/>
    </xf>
    <xf numFmtId="0" fontId="7" fillId="0" borderId="107" xfId="5090" applyFont="1" applyBorder="1" applyAlignment="1">
      <alignment horizontal="center"/>
    </xf>
    <xf numFmtId="0" fontId="7" fillId="65" borderId="107" xfId="5090" applyFont="1" applyFill="1" applyBorder="1" applyAlignment="1">
      <alignment horizontal="center"/>
    </xf>
    <xf numFmtId="0" fontId="7" fillId="65" borderId="107" xfId="5090" quotePrefix="1" applyFont="1" applyFill="1" applyBorder="1" applyAlignment="1">
      <alignment horizontal="center"/>
    </xf>
    <xf numFmtId="0" fontId="7" fillId="60" borderId="127" xfId="5090" applyFont="1" applyFill="1" applyBorder="1" applyAlignment="1">
      <alignment horizontal="center" vertical="center"/>
    </xf>
    <xf numFmtId="0" fontId="7" fillId="65" borderId="127" xfId="5090" applyFont="1" applyFill="1" applyBorder="1" applyAlignment="1">
      <alignment horizontal="center" vertical="center"/>
    </xf>
    <xf numFmtId="0" fontId="7" fillId="59" borderId="127" xfId="5090" applyFont="1" applyFill="1" applyBorder="1" applyAlignment="1">
      <alignment horizontal="center" vertical="center"/>
    </xf>
    <xf numFmtId="0" fontId="67" fillId="0" borderId="7" xfId="0" applyFont="1" applyFill="1" applyBorder="1" applyAlignment="1">
      <alignment horizontal="center" vertical="center" wrapText="1"/>
    </xf>
    <xf numFmtId="0" fontId="67" fillId="0" borderId="35" xfId="0" applyFont="1" applyFill="1" applyBorder="1" applyAlignment="1">
      <alignment horizontal="center" vertical="center" wrapText="1"/>
    </xf>
    <xf numFmtId="0" fontId="95" fillId="0" borderId="174" xfId="0" applyFont="1" applyBorder="1" applyAlignment="1">
      <alignment horizontal="center" vertical="center" wrapText="1"/>
    </xf>
    <xf numFmtId="0" fontId="95" fillId="0" borderId="175" xfId="0" applyFont="1" applyBorder="1" applyAlignment="1">
      <alignment horizontal="center" vertical="center" wrapText="1"/>
    </xf>
    <xf numFmtId="0" fontId="95" fillId="0" borderId="179" xfId="0" applyFont="1" applyBorder="1" applyAlignment="1">
      <alignment horizontal="center" vertical="center" wrapText="1"/>
    </xf>
    <xf numFmtId="0" fontId="95" fillId="0" borderId="178" xfId="0" applyFont="1" applyBorder="1" applyAlignment="1">
      <alignment horizontal="center" vertical="center" wrapText="1"/>
    </xf>
    <xf numFmtId="0" fontId="95" fillId="0" borderId="176" xfId="0" applyFont="1" applyBorder="1" applyAlignment="1">
      <alignment horizontal="center" vertical="center" wrapText="1"/>
    </xf>
    <xf numFmtId="0" fontId="98" fillId="0" borderId="107" xfId="35188" applyFont="1" applyBorder="1" applyAlignment="1">
      <alignment vertical="center" wrapText="1"/>
    </xf>
    <xf numFmtId="0" fontId="98" fillId="0" borderId="107" xfId="35188" applyFont="1" applyBorder="1" applyAlignment="1">
      <alignment horizontal="left" vertical="center" wrapText="1"/>
    </xf>
    <xf numFmtId="0" fontId="98" fillId="0" borderId="156" xfId="35188" applyFont="1" applyBorder="1" applyAlignment="1">
      <alignment vertical="center" wrapText="1"/>
    </xf>
    <xf numFmtId="0" fontId="98" fillId="0" borderId="107" xfId="35188" applyFont="1" applyBorder="1" applyAlignment="1">
      <alignment vertical="center" wrapText="1"/>
    </xf>
    <xf numFmtId="0" fontId="98" fillId="0" borderId="156" xfId="35188" applyFont="1" applyBorder="1" applyAlignment="1">
      <alignment horizontal="center" vertical="center" wrapText="1"/>
    </xf>
    <xf numFmtId="0" fontId="38" fillId="0" borderId="181" xfId="0" applyFont="1" applyFill="1" applyBorder="1" applyAlignment="1">
      <alignment horizontal="center" vertical="center" wrapText="1"/>
    </xf>
    <xf numFmtId="49" fontId="99" fillId="0" borderId="14" xfId="91" applyNumberFormat="1" applyFont="1" applyFill="1" applyBorder="1" applyAlignment="1">
      <alignment vertical="center"/>
    </xf>
    <xf numFmtId="0" fontId="18" fillId="0" borderId="14" xfId="0" applyFont="1" applyBorder="1"/>
    <xf numFmtId="0" fontId="38" fillId="0" borderId="182" xfId="0" applyFont="1" applyBorder="1" applyAlignment="1">
      <alignment horizontal="center"/>
    </xf>
    <xf numFmtId="49" fontId="38" fillId="0" borderId="183" xfId="91" applyNumberFormat="1" applyFont="1" applyFill="1" applyBorder="1" applyAlignment="1">
      <alignment horizontal="center" vertical="center"/>
    </xf>
    <xf numFmtId="49" fontId="38" fillId="0" borderId="183" xfId="91" applyNumberFormat="1" applyFont="1" applyFill="1" applyBorder="1" applyAlignment="1">
      <alignment vertical="center"/>
    </xf>
    <xf numFmtId="49" fontId="38" fillId="0" borderId="184" xfId="91" applyNumberFormat="1" applyFont="1" applyFill="1" applyBorder="1" applyAlignment="1">
      <alignment vertical="center"/>
    </xf>
    <xf numFmtId="49" fontId="38" fillId="0" borderId="183" xfId="93" applyNumberFormat="1" applyFont="1" applyFill="1" applyBorder="1" applyAlignment="1">
      <alignment horizontal="left" vertical="center" wrapText="1"/>
    </xf>
    <xf numFmtId="49" fontId="38" fillId="59" borderId="183" xfId="91" applyNumberFormat="1" applyFont="1" applyFill="1" applyBorder="1" applyAlignment="1">
      <alignment horizontal="center" vertical="center" wrapText="1"/>
    </xf>
    <xf numFmtId="49" fontId="38" fillId="72" borderId="183" xfId="91" applyNumberFormat="1" applyFont="1" applyFill="1" applyBorder="1" applyAlignment="1">
      <alignment horizontal="center" vertical="center" wrapText="1"/>
    </xf>
    <xf numFmtId="49" fontId="38" fillId="59" borderId="183" xfId="91" applyNumberFormat="1" applyFont="1" applyFill="1" applyBorder="1" applyAlignment="1">
      <alignment vertical="center" wrapText="1"/>
    </xf>
    <xf numFmtId="0" fontId="38" fillId="28" borderId="183" xfId="0" applyFont="1" applyFill="1" applyBorder="1" applyAlignment="1">
      <alignment horizontal="center" vertical="center" wrapText="1"/>
    </xf>
    <xf numFmtId="0" fontId="38" fillId="0" borderId="183" xfId="0" applyFont="1" applyFill="1" applyBorder="1" applyAlignment="1">
      <alignment horizontal="center" vertical="center" wrapText="1"/>
    </xf>
    <xf numFmtId="0" fontId="38" fillId="0" borderId="185" xfId="0" applyFont="1" applyFill="1" applyBorder="1" applyAlignment="1">
      <alignment horizontal="center" vertical="center" wrapText="1"/>
    </xf>
    <xf numFmtId="0" fontId="38" fillId="0" borderId="79" xfId="0" applyFont="1" applyFill="1" applyBorder="1" applyAlignment="1">
      <alignment horizontal="center" vertical="center" wrapText="1"/>
    </xf>
    <xf numFmtId="0" fontId="38" fillId="0" borderId="186" xfId="0" applyFont="1" applyFill="1" applyBorder="1" applyAlignment="1">
      <alignment horizontal="center" vertical="center" wrapText="1"/>
    </xf>
    <xf numFmtId="0" fontId="86" fillId="0" borderId="127" xfId="0" applyFont="1" applyFill="1" applyBorder="1" applyAlignment="1">
      <alignment horizontal="center" vertical="center"/>
    </xf>
    <xf numFmtId="49" fontId="86" fillId="0" borderId="153" xfId="91" applyNumberFormat="1" applyFont="1" applyFill="1" applyBorder="1" applyAlignment="1">
      <alignment vertical="center" wrapText="1"/>
    </xf>
    <xf numFmtId="49" fontId="86" fillId="0" borderId="156" xfId="91" applyNumberFormat="1" applyFont="1" applyFill="1" applyBorder="1" applyAlignment="1">
      <alignment vertical="center" wrapText="1"/>
    </xf>
    <xf numFmtId="49" fontId="86" fillId="0" borderId="131" xfId="91" applyNumberFormat="1" applyFont="1" applyFill="1" applyBorder="1" applyAlignment="1">
      <alignment vertical="center"/>
    </xf>
    <xf numFmtId="0" fontId="18" fillId="59" borderId="127" xfId="91" applyNumberFormat="1" applyFont="1" applyFill="1" applyBorder="1" applyAlignment="1">
      <alignment horizontal="center" vertical="center"/>
    </xf>
    <xf numFmtId="0" fontId="18" fillId="59" borderId="132" xfId="91" applyNumberFormat="1" applyFont="1" applyFill="1" applyBorder="1" applyAlignment="1">
      <alignment horizontal="center" vertical="center"/>
    </xf>
    <xf numFmtId="9" fontId="49" fillId="0" borderId="127" xfId="92" applyFont="1" applyFill="1" applyBorder="1" applyAlignment="1">
      <alignment horizontal="center" vertical="center" wrapText="1"/>
    </xf>
    <xf numFmtId="49" fontId="0" fillId="59" borderId="132" xfId="91" applyNumberFormat="1" applyFont="1" applyFill="1" applyBorder="1" applyAlignment="1">
      <alignment horizontal="center" vertical="center" wrapText="1"/>
    </xf>
    <xf numFmtId="0" fontId="0" fillId="28" borderId="127" xfId="0" applyFont="1" applyFill="1" applyBorder="1"/>
    <xf numFmtId="9" fontId="0" fillId="0" borderId="132" xfId="0" applyNumberFormat="1" applyFont="1" applyFill="1" applyBorder="1" applyAlignment="1">
      <alignment horizontal="center"/>
    </xf>
    <xf numFmtId="0" fontId="0" fillId="0" borderId="156" xfId="0" applyFont="1" applyFill="1" applyBorder="1"/>
    <xf numFmtId="0" fontId="58" fillId="0" borderId="187" xfId="0" applyFont="1" applyFill="1" applyBorder="1"/>
    <xf numFmtId="49" fontId="86" fillId="26" borderId="131" xfId="91" applyNumberFormat="1" applyFont="1" applyFill="1" applyBorder="1" applyAlignment="1">
      <alignment vertical="center"/>
    </xf>
    <xf numFmtId="0" fontId="0" fillId="0" borderId="187" xfId="0" applyFont="1" applyFill="1" applyBorder="1"/>
    <xf numFmtId="0" fontId="0" fillId="0" borderId="127" xfId="0" applyFont="1" applyBorder="1"/>
    <xf numFmtId="49" fontId="18" fillId="26" borderId="153" xfId="91" applyNumberFormat="1" applyFont="1" applyFill="1" applyBorder="1" applyAlignment="1">
      <alignment vertical="center"/>
    </xf>
    <xf numFmtId="0" fontId="0" fillId="0" borderId="187" xfId="0" applyFont="1" applyBorder="1"/>
    <xf numFmtId="49" fontId="100" fillId="0" borderId="131" xfId="91" applyNumberFormat="1" applyFont="1" applyFill="1" applyBorder="1" applyAlignment="1">
      <alignment vertical="center"/>
    </xf>
    <xf numFmtId="0" fontId="18" fillId="26" borderId="127" xfId="91" applyNumberFormat="1" applyFont="1" applyFill="1" applyBorder="1" applyAlignment="1">
      <alignment horizontal="center" vertical="center"/>
    </xf>
    <xf numFmtId="49" fontId="0" fillId="26" borderId="132" xfId="91" applyNumberFormat="1" applyFont="1" applyFill="1" applyBorder="1" applyAlignment="1">
      <alignment vertical="center" wrapText="1"/>
    </xf>
    <xf numFmtId="0" fontId="0" fillId="0" borderId="127" xfId="0" applyFont="1" applyFill="1" applyBorder="1"/>
    <xf numFmtId="9" fontId="0" fillId="0" borderId="132" xfId="0" applyNumberFormat="1" applyFont="1" applyFill="1" applyBorder="1"/>
    <xf numFmtId="49" fontId="100" fillId="0" borderId="0" xfId="91" applyNumberFormat="1" applyFont="1" applyFill="1" applyBorder="1" applyAlignment="1">
      <alignment vertical="center"/>
    </xf>
    <xf numFmtId="0" fontId="18" fillId="26" borderId="0" xfId="91" applyNumberFormat="1" applyFont="1" applyFill="1" applyBorder="1" applyAlignment="1">
      <alignment horizontal="center" vertical="center"/>
    </xf>
    <xf numFmtId="49" fontId="0" fillId="26" borderId="0" xfId="91" applyNumberFormat="1" applyFont="1" applyFill="1" applyBorder="1" applyAlignment="1">
      <alignment vertical="center" wrapText="1"/>
    </xf>
    <xf numFmtId="49" fontId="18" fillId="26" borderId="0" xfId="91" applyNumberFormat="1" applyFont="1" applyFill="1" applyBorder="1" applyAlignment="1">
      <alignment vertical="center" wrapText="1"/>
    </xf>
    <xf numFmtId="49" fontId="0" fillId="0" borderId="0" xfId="91" applyNumberFormat="1" applyFont="1" applyFill="1" applyBorder="1" applyAlignment="1">
      <alignment horizontal="left" vertical="center"/>
    </xf>
    <xf numFmtId="0" fontId="0" fillId="0" borderId="0" xfId="0" applyBorder="1" applyAlignment="1">
      <alignment wrapText="1"/>
    </xf>
    <xf numFmtId="0" fontId="41" fillId="0" borderId="182" xfId="91" applyFont="1" applyFill="1" applyBorder="1" applyAlignment="1">
      <alignment horizontal="center" vertical="center"/>
    </xf>
    <xf numFmtId="49" fontId="41" fillId="0" borderId="182" xfId="91" applyNumberFormat="1" applyFont="1" applyFill="1" applyBorder="1" applyAlignment="1">
      <alignment horizontal="center" vertical="center"/>
    </xf>
    <xf numFmtId="0" fontId="38" fillId="0" borderId="183" xfId="0" applyFont="1" applyBorder="1" applyAlignment="1">
      <alignment horizontal="center" vertical="center"/>
    </xf>
    <xf numFmtId="0" fontId="38" fillId="0" borderId="185" xfId="0" applyFont="1" applyBorder="1" applyAlignment="1">
      <alignment horizontal="center" vertical="center" wrapText="1"/>
    </xf>
    <xf numFmtId="0" fontId="38" fillId="28" borderId="185" xfId="0" applyFont="1" applyFill="1" applyBorder="1" applyAlignment="1">
      <alignment horizontal="center" wrapText="1"/>
    </xf>
    <xf numFmtId="0" fontId="38" fillId="28" borderId="186" xfId="0" applyFont="1" applyFill="1" applyBorder="1" applyAlignment="1">
      <alignment horizontal="center" vertical="center" wrapText="1"/>
    </xf>
    <xf numFmtId="0" fontId="49" fillId="0" borderId="156" xfId="0" applyFont="1" applyFill="1" applyBorder="1"/>
    <xf numFmtId="0" fontId="0" fillId="0" borderId="0" xfId="0" applyFont="1" applyAlignment="1">
      <alignment wrapText="1"/>
    </xf>
    <xf numFmtId="0" fontId="18" fillId="0" borderId="107" xfId="21254" applyBorder="1" applyAlignment="1">
      <alignment horizontal="center" vertical="center"/>
    </xf>
    <xf numFmtId="0" fontId="18" fillId="0" borderId="107" xfId="21254" applyBorder="1" applyAlignment="1">
      <alignment horizontal="center" vertical="center" wrapText="1"/>
    </xf>
    <xf numFmtId="0" fontId="49" fillId="0" borderId="107" xfId="0" applyFont="1" applyFill="1" applyBorder="1"/>
    <xf numFmtId="0" fontId="0" fillId="0" borderId="107" xfId="0" applyFont="1" applyFill="1" applyBorder="1" applyAlignment="1">
      <alignment wrapText="1"/>
    </xf>
    <xf numFmtId="0" fontId="18" fillId="0" borderId="156" xfId="21254" applyBorder="1" applyAlignment="1">
      <alignment horizontal="center" vertical="center"/>
    </xf>
    <xf numFmtId="0" fontId="18" fillId="0" borderId="156" xfId="21254" applyBorder="1" applyAlignment="1">
      <alignment horizontal="center" vertical="center" wrapText="1"/>
    </xf>
    <xf numFmtId="0" fontId="38" fillId="0" borderId="190" xfId="0" applyFont="1" applyBorder="1" applyAlignment="1">
      <alignment horizontal="center" vertical="center" wrapText="1"/>
    </xf>
    <xf numFmtId="0" fontId="38" fillId="0" borderId="89" xfId="0" applyFont="1" applyBorder="1" applyAlignment="1">
      <alignment horizontal="center" vertical="center" wrapText="1"/>
    </xf>
    <xf numFmtId="0" fontId="38" fillId="0" borderId="191" xfId="0" applyFont="1" applyFill="1" applyBorder="1" applyAlignment="1">
      <alignment horizontal="center" vertical="center" wrapText="1"/>
    </xf>
    <xf numFmtId="49" fontId="38" fillId="0" borderId="183" xfId="93" applyNumberFormat="1" applyFont="1" applyFill="1" applyBorder="1" applyAlignment="1">
      <alignment horizontal="center" vertical="center" wrapText="1"/>
    </xf>
    <xf numFmtId="49" fontId="38" fillId="28" borderId="97" xfId="93" applyNumberFormat="1" applyFont="1" applyFill="1" applyBorder="1" applyAlignment="1">
      <alignment horizontal="center" vertical="center" wrapText="1"/>
    </xf>
    <xf numFmtId="49" fontId="49" fillId="0" borderId="127" xfId="93" applyNumberFormat="1" applyFont="1" applyFill="1" applyBorder="1" applyAlignment="1">
      <alignment vertical="center"/>
    </xf>
    <xf numFmtId="49" fontId="49" fillId="0" borderId="127" xfId="93" applyNumberFormat="1" applyFont="1" applyFill="1" applyBorder="1" applyAlignment="1">
      <alignment horizontal="center" vertical="center"/>
    </xf>
    <xf numFmtId="49" fontId="49" fillId="0" borderId="131" xfId="93" applyNumberFormat="1" applyFont="1" applyFill="1" applyBorder="1" applyAlignment="1">
      <alignment horizontal="left" vertical="center" wrapText="1"/>
    </xf>
    <xf numFmtId="49" fontId="49" fillId="0" borderId="153" xfId="93" applyNumberFormat="1" applyFont="1" applyFill="1" applyBorder="1" applyAlignment="1">
      <alignment horizontal="left" vertical="center" wrapText="1"/>
    </xf>
    <xf numFmtId="49" fontId="49" fillId="0" borderId="132" xfId="93" applyNumberFormat="1" applyFont="1" applyFill="1" applyBorder="1" applyAlignment="1">
      <alignment horizontal="center" vertical="center" wrapText="1"/>
    </xf>
    <xf numFmtId="49" fontId="18" fillId="0" borderId="127" xfId="93" applyNumberFormat="1" applyFont="1" applyFill="1" applyBorder="1" applyAlignment="1">
      <alignment vertical="center" wrapText="1"/>
    </xf>
    <xf numFmtId="49" fontId="18" fillId="0" borderId="131" xfId="93" applyNumberFormat="1" applyFont="1" applyFill="1" applyBorder="1" applyAlignment="1">
      <alignment horizontal="left" vertical="center" wrapText="1"/>
    </xf>
    <xf numFmtId="49" fontId="18" fillId="0" borderId="153" xfId="93" applyNumberFormat="1" applyFont="1" applyFill="1" applyBorder="1" applyAlignment="1">
      <alignment horizontal="left" vertical="center" wrapText="1"/>
    </xf>
    <xf numFmtId="49" fontId="18" fillId="0" borderId="132" xfId="93" applyNumberFormat="1" applyFont="1" applyFill="1" applyBorder="1" applyAlignment="1">
      <alignment vertical="center" wrapText="1"/>
    </xf>
    <xf numFmtId="49" fontId="42" fillId="0" borderId="0" xfId="93" applyNumberFormat="1" applyFont="1" applyFill="1" applyBorder="1" applyAlignment="1">
      <alignment vertical="center"/>
    </xf>
    <xf numFmtId="49" fontId="40" fillId="0" borderId="0" xfId="93" applyNumberFormat="1" applyFont="1" applyFill="1" applyBorder="1" applyAlignment="1">
      <alignment vertical="center" wrapText="1"/>
    </xf>
    <xf numFmtId="49" fontId="40" fillId="0" borderId="0" xfId="93" applyNumberFormat="1" applyFont="1" applyFill="1" applyBorder="1" applyAlignment="1">
      <alignment horizontal="center" vertical="center"/>
    </xf>
    <xf numFmtId="49" fontId="40" fillId="0" borderId="14" xfId="93" applyNumberFormat="1" applyFont="1" applyFill="1" applyBorder="1" applyAlignment="1">
      <alignment vertical="center" wrapText="1"/>
    </xf>
    <xf numFmtId="49" fontId="38" fillId="0" borderId="185" xfId="93" applyNumberFormat="1" applyFont="1" applyFill="1" applyBorder="1" applyAlignment="1">
      <alignment horizontal="center" vertical="center" wrapText="1"/>
    </xf>
    <xf numFmtId="49" fontId="38" fillId="0" borderId="81" xfId="93" applyNumberFormat="1" applyFont="1" applyFill="1" applyBorder="1" applyAlignment="1">
      <alignment horizontal="center" vertical="center" wrapText="1"/>
    </xf>
    <xf numFmtId="49" fontId="18" fillId="0" borderId="132" xfId="93" applyNumberFormat="1" applyFont="1" applyFill="1" applyBorder="1" applyAlignment="1">
      <alignment horizontal="center" vertical="center"/>
    </xf>
    <xf numFmtId="49" fontId="0" fillId="0" borderId="156" xfId="93" applyNumberFormat="1" applyFont="1" applyFill="1" applyBorder="1" applyAlignment="1">
      <alignment horizontal="center" vertical="center" wrapText="1"/>
    </xf>
    <xf numFmtId="0" fontId="5" fillId="0" borderId="110" xfId="5090" applyFont="1" applyFill="1" applyBorder="1" applyAlignment="1">
      <alignment horizontal="center" vertical="center"/>
    </xf>
    <xf numFmtId="49" fontId="0" fillId="0" borderId="107" xfId="0" applyNumberFormat="1" applyFont="1" applyFill="1" applyBorder="1" applyAlignment="1">
      <alignment horizontal="center" vertical="center" wrapText="1"/>
    </xf>
    <xf numFmtId="0" fontId="0" fillId="0" borderId="107" xfId="0" applyFont="1" applyFill="1" applyBorder="1" applyAlignment="1">
      <alignment horizontal="center" vertical="center" wrapText="1"/>
    </xf>
    <xf numFmtId="0" fontId="0" fillId="0" borderId="124" xfId="0" applyFont="1" applyFill="1" applyBorder="1" applyAlignment="1">
      <alignment horizontal="center" vertical="center"/>
    </xf>
    <xf numFmtId="0" fontId="0" fillId="0" borderId="34" xfId="0" applyFont="1" applyFill="1" applyBorder="1" applyAlignment="1">
      <alignment horizontal="center" vertical="center"/>
    </xf>
    <xf numFmtId="0" fontId="0" fillId="0" borderId="107" xfId="0" applyFill="1" applyBorder="1" applyAlignment="1">
      <alignment horizontal="center"/>
    </xf>
    <xf numFmtId="0" fontId="0" fillId="0" borderId="131" xfId="0" applyFill="1" applyBorder="1" applyAlignment="1">
      <alignment horizontal="center"/>
    </xf>
    <xf numFmtId="0" fontId="0" fillId="0" borderId="122" xfId="0" applyFont="1" applyFill="1" applyBorder="1" applyAlignment="1">
      <alignment horizontal="center" vertical="center"/>
    </xf>
    <xf numFmtId="0" fontId="0" fillId="0" borderId="133" xfId="0" applyFont="1" applyFill="1" applyBorder="1" applyAlignment="1">
      <alignment horizontal="center" vertical="center"/>
    </xf>
    <xf numFmtId="0" fontId="0" fillId="0" borderId="127" xfId="0" applyFont="1" applyFill="1" applyBorder="1" applyAlignment="1">
      <alignment horizontal="center" vertical="center"/>
    </xf>
    <xf numFmtId="0" fontId="0" fillId="0" borderId="132" xfId="0" applyFont="1" applyFill="1" applyBorder="1" applyAlignment="1">
      <alignment horizontal="center" vertical="center"/>
    </xf>
    <xf numFmtId="0" fontId="0" fillId="0" borderId="91" xfId="0" applyFont="1" applyFill="1" applyBorder="1" applyAlignment="1">
      <alignment horizontal="center" vertical="center"/>
    </xf>
    <xf numFmtId="0" fontId="0" fillId="0" borderId="91" xfId="0" applyFont="1" applyFill="1" applyBorder="1" applyAlignment="1">
      <alignment horizontal="center"/>
    </xf>
    <xf numFmtId="0" fontId="0" fillId="0" borderId="6" xfId="0" quotePrefix="1" applyFont="1" applyFill="1" applyBorder="1" applyAlignment="1">
      <alignment horizontal="center" vertical="center"/>
    </xf>
    <xf numFmtId="0" fontId="86" fillId="0" borderId="192" xfId="0" applyFont="1" applyFill="1" applyBorder="1" applyAlignment="1">
      <alignment horizontal="left" vertical="center" wrapText="1"/>
    </xf>
    <xf numFmtId="0" fontId="86" fillId="0" borderId="192" xfId="0" applyFont="1" applyFill="1" applyBorder="1" applyAlignment="1">
      <alignment horizontal="center"/>
    </xf>
    <xf numFmtId="0" fontId="86" fillId="0" borderId="192" xfId="0" applyFont="1" applyFill="1" applyBorder="1" applyAlignment="1">
      <alignment horizontal="center" vertical="center"/>
    </xf>
    <xf numFmtId="0" fontId="4" fillId="0" borderId="192" xfId="2462" applyFont="1" applyFill="1" applyBorder="1" applyAlignment="1">
      <alignment horizontal="center"/>
    </xf>
    <xf numFmtId="0" fontId="4" fillId="0" borderId="193" xfId="2462" applyFont="1" applyFill="1" applyBorder="1" applyAlignment="1">
      <alignment horizontal="left"/>
    </xf>
    <xf numFmtId="0" fontId="59" fillId="0" borderId="192" xfId="0" applyFont="1" applyFill="1" applyBorder="1"/>
    <xf numFmtId="0" fontId="0" fillId="0" borderId="192" xfId="0" applyFont="1" applyFill="1" applyBorder="1"/>
    <xf numFmtId="0" fontId="4" fillId="0" borderId="193" xfId="2462" applyFont="1" applyFill="1" applyBorder="1" applyAlignment="1"/>
    <xf numFmtId="49" fontId="0" fillId="0" borderId="91" xfId="0" applyNumberFormat="1" applyFont="1" applyFill="1" applyBorder="1" applyAlignment="1">
      <alignment vertical="center"/>
    </xf>
    <xf numFmtId="9" fontId="4" fillId="68" borderId="90" xfId="19284" applyNumberFormat="1" applyFont="1" applyFill="1" applyBorder="1" applyAlignment="1">
      <alignment horizontal="center" vertical="center"/>
    </xf>
    <xf numFmtId="9" fontId="91" fillId="68" borderId="90" xfId="19284" applyNumberFormat="1" applyFont="1" applyFill="1" applyBorder="1" applyAlignment="1">
      <alignment horizontal="center" vertical="center"/>
    </xf>
    <xf numFmtId="9" fontId="4" fillId="68" borderId="90" xfId="2462" applyNumberFormat="1" applyFont="1" applyFill="1" applyBorder="1" applyAlignment="1">
      <alignment horizontal="center" vertical="center"/>
    </xf>
    <xf numFmtId="9" fontId="4" fillId="68" borderId="91" xfId="19284" applyNumberFormat="1" applyFont="1" applyFill="1" applyBorder="1" applyAlignment="1">
      <alignment horizontal="center" vertical="center"/>
    </xf>
    <xf numFmtId="9" fontId="4" fillId="68" borderId="91" xfId="2462" applyNumberFormat="1" applyFont="1" applyFill="1" applyBorder="1" applyAlignment="1">
      <alignment horizontal="center" vertical="center"/>
    </xf>
    <xf numFmtId="9" fontId="4" fillId="68" borderId="24" xfId="19284" applyNumberFormat="1" applyFont="1" applyFill="1" applyBorder="1" applyAlignment="1">
      <alignment horizontal="center" vertical="center"/>
    </xf>
    <xf numFmtId="9" fontId="4" fillId="68" borderId="24" xfId="2462" applyNumberFormat="1" applyFont="1" applyFill="1" applyBorder="1" applyAlignment="1">
      <alignment horizontal="center" vertical="center"/>
    </xf>
    <xf numFmtId="9" fontId="4" fillId="68" borderId="196" xfId="19284" applyNumberFormat="1" applyFont="1" applyFill="1" applyBorder="1" applyAlignment="1">
      <alignment horizontal="center" vertical="center"/>
    </xf>
    <xf numFmtId="9" fontId="4" fillId="68" borderId="196" xfId="2462" applyNumberFormat="1" applyFont="1" applyFill="1" applyBorder="1" applyAlignment="1">
      <alignment horizontal="center" vertical="center"/>
    </xf>
    <xf numFmtId="49" fontId="12" fillId="0" borderId="192" xfId="19284" applyNumberFormat="1" applyBorder="1" applyAlignment="1">
      <alignment horizontal="center"/>
    </xf>
    <xf numFmtId="0" fontId="4" fillId="0" borderId="192" xfId="19284" applyFont="1" applyBorder="1" applyAlignment="1">
      <alignment horizontal="center"/>
    </xf>
    <xf numFmtId="0" fontId="44" fillId="0" borderId="192" xfId="19284" applyFont="1" applyBorder="1" applyAlignment="1">
      <alignment horizontal="center"/>
    </xf>
    <xf numFmtId="0" fontId="12" fillId="0" borderId="192" xfId="19284" applyBorder="1" applyAlignment="1">
      <alignment horizontal="center"/>
    </xf>
    <xf numFmtId="0" fontId="14" fillId="0" borderId="192" xfId="2462" applyFill="1" applyBorder="1" applyAlignment="1">
      <alignment horizontal="center"/>
    </xf>
    <xf numFmtId="0" fontId="4" fillId="0" borderId="192" xfId="2462" applyFont="1" applyBorder="1" applyAlignment="1">
      <alignment horizontal="center"/>
    </xf>
    <xf numFmtId="166" fontId="4" fillId="0" borderId="192" xfId="2462" applyNumberFormat="1" applyFont="1" applyBorder="1" applyAlignment="1">
      <alignment horizontal="center"/>
    </xf>
    <xf numFmtId="0" fontId="92" fillId="0" borderId="192" xfId="2462" applyFont="1" applyBorder="1" applyAlignment="1">
      <alignment horizontal="center"/>
    </xf>
    <xf numFmtId="0" fontId="14" fillId="0" borderId="192" xfId="2462" applyBorder="1" applyAlignment="1">
      <alignment horizontal="center"/>
    </xf>
    <xf numFmtId="9" fontId="19" fillId="68" borderId="192" xfId="19284" applyNumberFormat="1" applyFont="1" applyFill="1" applyBorder="1" applyAlignment="1">
      <alignment horizontal="center" vertical="center"/>
    </xf>
    <xf numFmtId="0" fontId="4" fillId="65" borderId="192" xfId="19284" applyFont="1" applyFill="1" applyBorder="1" applyAlignment="1">
      <alignment horizontal="center"/>
    </xf>
    <xf numFmtId="9" fontId="90" fillId="68" borderId="192" xfId="19284" applyNumberFormat="1" applyFont="1" applyFill="1" applyBorder="1" applyAlignment="1">
      <alignment horizontal="center" vertical="center"/>
    </xf>
    <xf numFmtId="9" fontId="19" fillId="68" borderId="192" xfId="2462" applyNumberFormat="1" applyFont="1" applyFill="1" applyBorder="1" applyAlignment="1">
      <alignment horizontal="center" vertical="center"/>
    </xf>
    <xf numFmtId="166" fontId="19" fillId="68" borderId="192" xfId="2462" applyNumberFormat="1" applyFont="1" applyFill="1" applyBorder="1" applyAlignment="1">
      <alignment horizontal="center" vertical="center"/>
    </xf>
    <xf numFmtId="49" fontId="0" fillId="0" borderId="192" xfId="0" applyNumberFormat="1" applyFont="1" applyFill="1" applyBorder="1" applyAlignment="1">
      <alignment horizontal="center" vertical="center" wrapText="1"/>
    </xf>
    <xf numFmtId="0" fontId="0" fillId="0" borderId="192" xfId="0" applyFont="1" applyFill="1" applyBorder="1" applyAlignment="1">
      <alignment horizontal="center" vertical="center" wrapText="1"/>
    </xf>
    <xf numFmtId="0" fontId="38" fillId="0" borderId="7" xfId="0" applyFont="1" applyFill="1" applyBorder="1" applyAlignment="1">
      <alignment horizontal="center" vertical="center" wrapText="1"/>
    </xf>
    <xf numFmtId="0" fontId="41" fillId="0" borderId="11" xfId="0" applyFont="1" applyFill="1" applyBorder="1" applyAlignment="1">
      <alignment horizontal="center" vertical="center"/>
    </xf>
    <xf numFmtId="0" fontId="38" fillId="0" borderId="127" xfId="0" applyFont="1" applyFill="1" applyBorder="1" applyAlignment="1">
      <alignment horizontal="center" vertical="top" wrapText="1"/>
    </xf>
    <xf numFmtId="0" fontId="0" fillId="0" borderId="156" xfId="0" applyFont="1" applyFill="1" applyBorder="1" applyAlignment="1">
      <alignment horizontal="center" vertical="center" wrapText="1"/>
    </xf>
    <xf numFmtId="0" fontId="38" fillId="0" borderId="11" xfId="0" applyFont="1" applyFill="1" applyBorder="1" applyAlignment="1">
      <alignment horizontal="center" vertical="center"/>
    </xf>
    <xf numFmtId="0" fontId="65" fillId="0" borderId="0" xfId="0" applyFont="1" applyAlignment="1">
      <alignment vertical="center"/>
    </xf>
    <xf numFmtId="0" fontId="0" fillId="0" borderId="127" xfId="0" applyFont="1" applyFill="1" applyBorder="1" applyAlignment="1">
      <alignment horizontal="center"/>
    </xf>
    <xf numFmtId="49" fontId="44" fillId="0" borderId="91" xfId="0" applyNumberFormat="1" applyFont="1" applyFill="1" applyBorder="1" applyAlignment="1">
      <alignment horizontal="center" vertical="center"/>
    </xf>
    <xf numFmtId="49" fontId="0" fillId="0" borderId="91" xfId="0" applyNumberFormat="1" applyFill="1" applyBorder="1" applyAlignment="1">
      <alignment horizontal="center" vertical="center"/>
    </xf>
    <xf numFmtId="0" fontId="4" fillId="0" borderId="195" xfId="2462" applyFont="1" applyFill="1" applyBorder="1" applyAlignment="1">
      <alignment horizontal="center" vertical="center"/>
    </xf>
    <xf numFmtId="0" fontId="14" fillId="0" borderId="122" xfId="5090" applyFill="1" applyBorder="1" applyAlignment="1">
      <alignment horizontal="center" vertical="center"/>
    </xf>
    <xf numFmtId="0" fontId="0" fillId="0" borderId="192" xfId="0" quotePrefix="1" applyFont="1" applyFill="1" applyBorder="1" applyAlignment="1">
      <alignment horizontal="center" vertical="center"/>
    </xf>
    <xf numFmtId="0" fontId="4" fillId="0" borderId="139" xfId="2462" applyFont="1" applyFill="1" applyBorder="1" applyAlignment="1">
      <alignment horizontal="center" vertical="center"/>
    </xf>
    <xf numFmtId="0" fontId="4" fillId="0" borderId="91" xfId="5090" applyFont="1" applyFill="1" applyBorder="1" applyAlignment="1">
      <alignment horizontal="center" vertical="center"/>
    </xf>
    <xf numFmtId="0" fontId="14" fillId="0" borderId="91" xfId="5090" applyFill="1" applyBorder="1" applyAlignment="1">
      <alignment horizontal="center" vertical="center"/>
    </xf>
    <xf numFmtId="0" fontId="0" fillId="0" borderId="192" xfId="0" applyFont="1" applyFill="1" applyBorder="1" applyAlignment="1">
      <alignment horizontal="center" vertical="center"/>
    </xf>
    <xf numFmtId="9" fontId="18" fillId="68" borderId="192" xfId="19284" applyNumberFormat="1" applyFont="1" applyFill="1" applyBorder="1" applyAlignment="1">
      <alignment horizontal="center" vertical="center"/>
    </xf>
    <xf numFmtId="0" fontId="92" fillId="0" borderId="127" xfId="5090" applyFont="1" applyFill="1" applyBorder="1" applyAlignment="1">
      <alignment horizontal="center" vertical="center"/>
    </xf>
    <xf numFmtId="0" fontId="3" fillId="0" borderId="107" xfId="5090" applyFont="1" applyBorder="1" applyAlignment="1">
      <alignment horizontal="center" vertical="center" wrapText="1"/>
    </xf>
    <xf numFmtId="0" fontId="65" fillId="0" borderId="192" xfId="0" applyFont="1" applyBorder="1" applyAlignment="1">
      <alignment vertical="center"/>
    </xf>
    <xf numFmtId="0" fontId="0" fillId="0" borderId="195" xfId="0" applyFont="1" applyFill="1" applyBorder="1" applyAlignment="1">
      <alignment horizontal="center" vertical="center" wrapText="1"/>
    </xf>
    <xf numFmtId="0" fontId="0" fillId="0" borderId="195" xfId="0" applyBorder="1" applyAlignment="1">
      <alignment horizontal="center" vertical="center"/>
    </xf>
    <xf numFmtId="0" fontId="0" fillId="0" borderId="195" xfId="0" applyFont="1" applyBorder="1" applyAlignment="1">
      <alignment horizontal="center" vertical="center" wrapText="1"/>
    </xf>
    <xf numFmtId="0" fontId="0" fillId="0" borderId="0" xfId="0" applyFill="1" applyAlignment="1">
      <alignment horizontal="left" vertical="center"/>
    </xf>
    <xf numFmtId="0" fontId="0" fillId="0" borderId="192" xfId="0" applyFont="1" applyBorder="1" applyAlignment="1">
      <alignment horizontal="center" vertical="center"/>
    </xf>
    <xf numFmtId="0" fontId="0" fillId="0" borderId="192" xfId="0" applyFont="1" applyBorder="1"/>
    <xf numFmtId="0" fontId="0" fillId="0" borderId="192" xfId="0" applyBorder="1" applyAlignment="1">
      <alignment horizontal="center" vertical="center"/>
    </xf>
    <xf numFmtId="0" fontId="0" fillId="0" borderId="192" xfId="0" applyFont="1" applyBorder="1" applyAlignment="1">
      <alignment horizontal="center"/>
    </xf>
    <xf numFmtId="49" fontId="88" fillId="73" borderId="91" xfId="0" applyNumberFormat="1" applyFont="1" applyFill="1" applyBorder="1" applyAlignment="1">
      <alignment horizontal="center" vertical="center"/>
    </xf>
    <xf numFmtId="0" fontId="38" fillId="0" borderId="79" xfId="0" applyFont="1" applyFill="1" applyBorder="1" applyAlignment="1">
      <alignment horizontal="center" vertical="center"/>
    </xf>
    <xf numFmtId="0" fontId="38" fillId="0" borderId="86" xfId="0" applyFont="1" applyFill="1" applyBorder="1" applyAlignment="1">
      <alignment horizontal="center" vertical="center"/>
    </xf>
    <xf numFmtId="49" fontId="38" fillId="0" borderId="186" xfId="93" applyNumberFormat="1" applyFont="1" applyFill="1" applyBorder="1" applyAlignment="1">
      <alignment horizontal="center" vertical="center" wrapText="1"/>
    </xf>
    <xf numFmtId="49" fontId="38" fillId="0" borderId="97" xfId="93" applyNumberFormat="1" applyFont="1" applyFill="1" applyBorder="1" applyAlignment="1">
      <alignment horizontal="left" vertical="center" wrapText="1"/>
    </xf>
    <xf numFmtId="49" fontId="38" fillId="0" borderId="97" xfId="93" applyNumberFormat="1" applyFont="1" applyFill="1" applyBorder="1" applyAlignment="1">
      <alignment horizontal="center" vertical="center" wrapText="1"/>
    </xf>
    <xf numFmtId="0" fontId="18" fillId="0" borderId="131" xfId="0" applyFont="1" applyFill="1" applyBorder="1" applyAlignment="1">
      <alignment horizontal="center" vertical="center"/>
    </xf>
    <xf numFmtId="49" fontId="0" fillId="0" borderId="192" xfId="93" applyNumberFormat="1" applyFont="1" applyFill="1" applyBorder="1" applyAlignment="1">
      <alignment horizontal="center" vertical="center" wrapText="1"/>
    </xf>
    <xf numFmtId="0" fontId="18" fillId="0" borderId="188" xfId="0" applyFont="1" applyFill="1" applyBorder="1" applyAlignment="1">
      <alignment horizontal="center" vertical="center"/>
    </xf>
    <xf numFmtId="49" fontId="18" fillId="0" borderId="192" xfId="93" applyNumberFormat="1" applyFont="1" applyFill="1" applyBorder="1" applyAlignment="1">
      <alignment horizontal="center" vertical="center" wrapText="1"/>
    </xf>
    <xf numFmtId="0" fontId="42" fillId="0" borderId="0" xfId="0" applyFont="1" applyFill="1" applyBorder="1" applyAlignment="1">
      <alignment horizontal="center" wrapText="1"/>
    </xf>
    <xf numFmtId="49" fontId="41" fillId="0" borderId="11" xfId="55" applyNumberFormat="1" applyFont="1" applyFill="1" applyBorder="1" applyAlignment="1">
      <alignment horizontal="center" vertical="center"/>
    </xf>
    <xf numFmtId="49" fontId="41" fillId="0" borderId="21" xfId="55" applyNumberFormat="1" applyFont="1" applyFill="1" applyBorder="1" applyAlignment="1">
      <alignment horizontal="center" vertical="center"/>
    </xf>
    <xf numFmtId="0" fontId="18" fillId="0" borderId="192" xfId="0" applyFont="1" applyFill="1" applyBorder="1" applyAlignment="1">
      <alignment horizontal="center" vertical="center"/>
    </xf>
    <xf numFmtId="0" fontId="0" fillId="0" borderId="194" xfId="0" applyFill="1" applyBorder="1" applyAlignment="1">
      <alignment horizontal="center" vertical="center"/>
    </xf>
    <xf numFmtId="0" fontId="58" fillId="0" borderId="192" xfId="0" applyFont="1" applyFill="1" applyBorder="1" applyAlignment="1">
      <alignment horizontal="center" vertical="center"/>
    </xf>
    <xf numFmtId="0" fontId="0" fillId="0" borderId="131" xfId="0" applyFont="1" applyFill="1" applyBorder="1" applyAlignment="1">
      <alignment horizontal="center" vertical="center"/>
    </xf>
    <xf numFmtId="0" fontId="0" fillId="0" borderId="133" xfId="0" applyFont="1" applyFill="1" applyBorder="1" applyAlignment="1">
      <alignment horizontal="center" vertical="center" wrapText="1"/>
    </xf>
    <xf numFmtId="0" fontId="0" fillId="0" borderId="192" xfId="0" applyFill="1" applyBorder="1" applyAlignment="1">
      <alignment horizontal="left" vertical="center" wrapText="1"/>
    </xf>
    <xf numFmtId="49" fontId="38" fillId="0" borderId="183" xfId="91" applyNumberFormat="1" applyFont="1" applyFill="1" applyBorder="1" applyAlignment="1">
      <alignment horizontal="center" vertical="center" wrapText="1"/>
    </xf>
    <xf numFmtId="49" fontId="38" fillId="0" borderId="185" xfId="91" applyNumberFormat="1" applyFont="1" applyFill="1" applyBorder="1" applyAlignment="1">
      <alignment horizontal="center" vertical="center" wrapText="1"/>
    </xf>
    <xf numFmtId="49" fontId="38" fillId="28" borderId="183" xfId="91" applyNumberFormat="1" applyFont="1" applyFill="1" applyBorder="1" applyAlignment="1">
      <alignment horizontal="center" vertical="center" wrapText="1"/>
    </xf>
    <xf numFmtId="0" fontId="38" fillId="0" borderId="156" xfId="0" applyFont="1" applyFill="1" applyBorder="1" applyAlignment="1">
      <alignment horizontal="center" vertical="center" wrapText="1"/>
    </xf>
    <xf numFmtId="0" fontId="0" fillId="0" borderId="127" xfId="0" applyFill="1" applyBorder="1"/>
    <xf numFmtId="49" fontId="0" fillId="0" borderId="131" xfId="91" applyNumberFormat="1" applyFont="1" applyFill="1" applyBorder="1" applyAlignment="1">
      <alignment vertical="center" wrapText="1"/>
    </xf>
    <xf numFmtId="0" fontId="0" fillId="0" borderId="127" xfId="91" applyNumberFormat="1" applyFont="1" applyFill="1" applyBorder="1" applyAlignment="1">
      <alignment horizontal="center" vertical="center"/>
    </xf>
    <xf numFmtId="0" fontId="0" fillId="0" borderId="132" xfId="91" applyNumberFormat="1" applyFont="1" applyFill="1" applyBorder="1" applyAlignment="1">
      <alignment horizontal="center" vertical="center"/>
    </xf>
    <xf numFmtId="1" fontId="0" fillId="0" borderId="132" xfId="91" applyNumberFormat="1" applyFont="1" applyFill="1" applyBorder="1" applyAlignment="1">
      <alignment horizontal="center" vertical="center"/>
    </xf>
    <xf numFmtId="0" fontId="0" fillId="0" borderId="127" xfId="91" applyNumberFormat="1" applyFont="1" applyFill="1" applyBorder="1" applyAlignment="1">
      <alignment horizontal="center" vertical="center" wrapText="1"/>
    </xf>
    <xf numFmtId="49" fontId="0" fillId="0" borderId="132" xfId="91" applyNumberFormat="1" applyFont="1" applyFill="1" applyBorder="1" applyAlignment="1">
      <alignment horizontal="center" vertical="center" wrapText="1"/>
    </xf>
    <xf numFmtId="0" fontId="19" fillId="8" borderId="127" xfId="0" applyFont="1" applyFill="1" applyBorder="1"/>
    <xf numFmtId="9" fontId="19" fillId="8" borderId="127" xfId="0" applyNumberFormat="1" applyFont="1" applyFill="1" applyBorder="1"/>
    <xf numFmtId="0" fontId="49" fillId="0" borderId="192" xfId="0" applyFont="1" applyBorder="1"/>
    <xf numFmtId="0" fontId="49" fillId="0" borderId="192" xfId="0" applyFont="1" applyFill="1" applyBorder="1"/>
    <xf numFmtId="0" fontId="49" fillId="0" borderId="127" xfId="0" applyFont="1" applyFill="1" applyBorder="1"/>
    <xf numFmtId="49" fontId="49" fillId="0" borderId="131" xfId="91" applyNumberFormat="1" applyFont="1" applyFill="1" applyBorder="1" applyAlignment="1">
      <alignment vertical="center" wrapText="1"/>
    </xf>
    <xf numFmtId="0" fontId="49" fillId="0" borderId="127" xfId="91" applyNumberFormat="1" applyFont="1" applyFill="1" applyBorder="1" applyAlignment="1">
      <alignment horizontal="center" vertical="center"/>
    </xf>
    <xf numFmtId="0" fontId="49" fillId="72" borderId="127" xfId="91" applyNumberFormat="1" applyFont="1" applyFill="1" applyBorder="1" applyAlignment="1">
      <alignment horizontal="center" vertical="center"/>
    </xf>
    <xf numFmtId="0" fontId="49" fillId="72" borderId="132" xfId="91" applyNumberFormat="1" applyFont="1" applyFill="1" applyBorder="1" applyAlignment="1">
      <alignment horizontal="center" vertical="center"/>
    </xf>
    <xf numFmtId="1" fontId="49" fillId="72" borderId="132" xfId="91" applyNumberFormat="1" applyFont="1" applyFill="1" applyBorder="1" applyAlignment="1">
      <alignment horizontal="center" vertical="center"/>
    </xf>
    <xf numFmtId="9" fontId="49" fillId="72" borderId="127" xfId="92" applyFont="1" applyFill="1" applyBorder="1" applyAlignment="1">
      <alignment horizontal="center" vertical="center" wrapText="1"/>
    </xf>
    <xf numFmtId="49" fontId="49" fillId="72" borderId="132" xfId="91" applyNumberFormat="1" applyFont="1" applyFill="1" applyBorder="1" applyAlignment="1">
      <alignment horizontal="center" vertical="center" wrapText="1"/>
    </xf>
    <xf numFmtId="0" fontId="49" fillId="28" borderId="127" xfId="0" applyFont="1" applyFill="1" applyBorder="1"/>
    <xf numFmtId="9" fontId="0" fillId="59" borderId="132" xfId="0" applyNumberFormat="1" applyFont="1" applyFill="1" applyBorder="1"/>
    <xf numFmtId="49" fontId="38" fillId="0" borderId="183" xfId="102" applyNumberFormat="1" applyFont="1" applyFill="1" applyBorder="1" applyAlignment="1">
      <alignment horizontal="center" vertical="center" wrapText="1"/>
    </xf>
    <xf numFmtId="49" fontId="19" fillId="0" borderId="26" xfId="102" applyNumberFormat="1" applyFont="1" applyFill="1" applyBorder="1" applyAlignment="1">
      <alignment vertical="center"/>
    </xf>
    <xf numFmtId="49" fontId="0" fillId="0" borderId="122" xfId="102" applyNumberFormat="1" applyFont="1" applyFill="1" applyBorder="1" applyAlignment="1">
      <alignment horizontal="center" vertical="center"/>
    </xf>
    <xf numFmtId="49" fontId="19" fillId="0" borderId="127" xfId="102" applyNumberFormat="1" applyFont="1" applyFill="1" applyBorder="1" applyAlignment="1">
      <alignment horizontal="center" vertical="center"/>
    </xf>
    <xf numFmtId="49" fontId="19" fillId="0" borderId="122" xfId="102" applyNumberFormat="1" applyFont="1" applyFill="1" applyBorder="1" applyAlignment="1">
      <alignment horizontal="center" vertical="center" wrapText="1"/>
    </xf>
    <xf numFmtId="49" fontId="100" fillId="8" borderId="122" xfId="102" applyNumberFormat="1" applyFont="1" applyFill="1" applyBorder="1" applyAlignment="1">
      <alignment horizontal="center" vertical="center" wrapText="1"/>
    </xf>
    <xf numFmtId="49" fontId="19" fillId="0" borderId="127" xfId="102" applyNumberFormat="1" applyFont="1" applyFill="1" applyBorder="1" applyAlignment="1">
      <alignment horizontal="center" vertical="center" wrapText="1"/>
    </xf>
    <xf numFmtId="49" fontId="19" fillId="0" borderId="131" xfId="102" applyNumberFormat="1" applyFont="1" applyFill="1" applyBorder="1" applyAlignment="1">
      <alignment vertical="center"/>
    </xf>
    <xf numFmtId="49" fontId="100" fillId="8" borderId="127" xfId="102" applyNumberFormat="1" applyFont="1" applyFill="1" applyBorder="1" applyAlignment="1">
      <alignment horizontal="center" vertical="center" wrapText="1"/>
    </xf>
    <xf numFmtId="49" fontId="0" fillId="0" borderId="127" xfId="102" applyNumberFormat="1" applyFont="1" applyFill="1" applyBorder="1" applyAlignment="1">
      <alignment vertical="center" wrapText="1"/>
    </xf>
    <xf numFmtId="49" fontId="95" fillId="0" borderId="0" xfId="102" applyNumberFormat="1" applyFont="1" applyFill="1" applyBorder="1" applyAlignment="1">
      <alignment vertical="center"/>
    </xf>
    <xf numFmtId="0" fontId="95" fillId="0" borderId="0" xfId="0" applyFont="1"/>
    <xf numFmtId="49" fontId="38" fillId="28" borderId="127" xfId="102" applyNumberFormat="1" applyFont="1" applyFill="1" applyBorder="1" applyAlignment="1">
      <alignment horizontal="center" vertical="center" wrapText="1"/>
    </xf>
    <xf numFmtId="49" fontId="0" fillId="8" borderId="127" xfId="102" applyNumberFormat="1" applyFont="1" applyFill="1" applyBorder="1" applyAlignment="1">
      <alignment horizontal="center" vertical="center" wrapText="1"/>
    </xf>
    <xf numFmtId="49" fontId="18" fillId="28" borderId="127" xfId="102" applyNumberFormat="1" applyFont="1" applyFill="1" applyBorder="1" applyAlignment="1">
      <alignment horizontal="center" vertical="center" wrapText="1"/>
    </xf>
    <xf numFmtId="49" fontId="38" fillId="0" borderId="183" xfId="0" applyNumberFormat="1" applyFont="1" applyFill="1" applyBorder="1" applyAlignment="1">
      <alignment vertical="center"/>
    </xf>
    <xf numFmtId="49" fontId="38" fillId="0" borderId="183" xfId="0" applyNumberFormat="1" applyFont="1" applyFill="1" applyBorder="1" applyAlignment="1">
      <alignment horizontal="center" vertical="center" wrapText="1"/>
    </xf>
    <xf numFmtId="0" fontId="19" fillId="0" borderId="127" xfId="0" applyFont="1" applyFill="1" applyBorder="1"/>
    <xf numFmtId="49" fontId="19" fillId="0" borderId="127" xfId="0" applyNumberFormat="1" applyFont="1" applyFill="1" applyBorder="1" applyAlignment="1">
      <alignment vertical="center"/>
    </xf>
    <xf numFmtId="0" fontId="0" fillId="0" borderId="127" xfId="0" applyNumberFormat="1" applyFont="1" applyFill="1" applyBorder="1" applyAlignment="1">
      <alignment horizontal="center" vertical="center"/>
    </xf>
    <xf numFmtId="49" fontId="0" fillId="0" borderId="127" xfId="91" applyNumberFormat="1" applyFont="1" applyFill="1" applyBorder="1" applyAlignment="1">
      <alignment horizontal="center" vertical="center" wrapText="1"/>
    </xf>
    <xf numFmtId="9" fontId="0" fillId="60" borderId="132" xfId="0" applyNumberFormat="1" applyFont="1" applyFill="1" applyBorder="1"/>
    <xf numFmtId="0" fontId="0" fillId="0" borderId="127" xfId="0" applyNumberFormat="1" applyFont="1" applyFill="1" applyBorder="1" applyAlignment="1">
      <alignment horizontal="center" vertical="center" wrapText="1"/>
    </xf>
    <xf numFmtId="0" fontId="0" fillId="0" borderId="124" xfId="0" applyFont="1" applyBorder="1"/>
    <xf numFmtId="49" fontId="41" fillId="0" borderId="182" xfId="102" applyNumberFormat="1" applyFont="1" applyFill="1" applyBorder="1" applyAlignment="1">
      <alignment horizontal="center" vertical="center"/>
    </xf>
    <xf numFmtId="49" fontId="38" fillId="0" borderId="186" xfId="102" applyNumberFormat="1" applyFont="1" applyFill="1" applyBorder="1" applyAlignment="1">
      <alignment horizontal="center" vertical="center" wrapText="1"/>
    </xf>
    <xf numFmtId="49" fontId="67" fillId="60" borderId="127" xfId="102" applyNumberFormat="1" applyFont="1" applyFill="1" applyBorder="1" applyAlignment="1">
      <alignment horizontal="center" vertical="center" wrapText="1"/>
    </xf>
    <xf numFmtId="49" fontId="18" fillId="0" borderId="127" xfId="102" applyNumberFormat="1" applyFont="1" applyFill="1" applyBorder="1" applyAlignment="1">
      <alignment horizontal="left" vertical="center"/>
    </xf>
    <xf numFmtId="49" fontId="86" fillId="60" borderId="127" xfId="102" applyNumberFormat="1" applyFont="1" applyFill="1" applyBorder="1" applyAlignment="1">
      <alignment horizontal="center" vertical="center" wrapText="1"/>
    </xf>
    <xf numFmtId="49" fontId="18" fillId="0" borderId="127" xfId="102" applyNumberFormat="1" applyFont="1" applyFill="1" applyBorder="1" applyAlignment="1">
      <alignment horizontal="center" vertical="center"/>
    </xf>
    <xf numFmtId="49" fontId="18" fillId="0" borderId="127" xfId="102" applyNumberFormat="1" applyFont="1" applyFill="1" applyBorder="1" applyAlignment="1">
      <alignment horizontal="center" vertical="center" wrapText="1"/>
    </xf>
    <xf numFmtId="9" fontId="86" fillId="74" borderId="127" xfId="165" applyNumberFormat="1" applyFont="1" applyFill="1" applyBorder="1" applyAlignment="1">
      <alignment horizontal="center"/>
    </xf>
    <xf numFmtId="0" fontId="86" fillId="74" borderId="127" xfId="165" applyFont="1" applyFill="1" applyBorder="1" applyAlignment="1">
      <alignment horizontal="center"/>
    </xf>
    <xf numFmtId="49" fontId="86" fillId="74" borderId="127" xfId="102" applyNumberFormat="1" applyFont="1" applyFill="1" applyBorder="1" applyAlignment="1">
      <alignment horizontal="center" vertical="center" wrapText="1"/>
    </xf>
    <xf numFmtId="49" fontId="0" fillId="0" borderId="127" xfId="102" applyNumberFormat="1" applyFont="1" applyFill="1" applyBorder="1" applyAlignment="1">
      <alignment horizontal="left" vertical="center" wrapText="1"/>
    </xf>
    <xf numFmtId="49" fontId="100" fillId="0" borderId="127" xfId="102" applyNumberFormat="1" applyFont="1" applyFill="1" applyBorder="1" applyAlignment="1">
      <alignment horizontal="center" vertical="center" wrapText="1"/>
    </xf>
    <xf numFmtId="49" fontId="67" fillId="0" borderId="51" xfId="102" applyNumberFormat="1" applyFont="1" applyFill="1" applyBorder="1" applyAlignment="1">
      <alignment horizontal="center" vertical="center" wrapText="1"/>
    </xf>
    <xf numFmtId="0" fontId="49" fillId="0" borderId="51" xfId="0" applyFont="1" applyFill="1" applyBorder="1"/>
    <xf numFmtId="0" fontId="38" fillId="0" borderId="182" xfId="0" applyFont="1" applyFill="1" applyBorder="1" applyAlignment="1">
      <alignment horizontal="center"/>
    </xf>
    <xf numFmtId="0" fontId="41" fillId="0" borderId="38" xfId="91" applyFont="1" applyFill="1" applyBorder="1" applyAlignment="1">
      <alignment horizontal="center" vertical="center"/>
    </xf>
    <xf numFmtId="0" fontId="41" fillId="0" borderId="11" xfId="0" applyFont="1" applyBorder="1" applyAlignment="1">
      <alignment horizontal="center"/>
    </xf>
    <xf numFmtId="0" fontId="38" fillId="0" borderId="182" xfId="0" applyFont="1" applyFill="1" applyBorder="1" applyAlignment="1">
      <alignment horizontal="center" vertical="center"/>
    </xf>
    <xf numFmtId="0" fontId="0" fillId="0" borderId="91" xfId="0" applyFont="1" applyBorder="1" applyAlignment="1">
      <alignment horizontal="center"/>
    </xf>
    <xf numFmtId="0" fontId="0" fillId="59" borderId="107" xfId="0" applyFont="1" applyFill="1" applyBorder="1" applyAlignment="1">
      <alignment horizontal="center" vertical="center"/>
    </xf>
    <xf numFmtId="0" fontId="18" fillId="8" borderId="139" xfId="5154" applyFont="1" applyFill="1" applyBorder="1" applyAlignment="1">
      <alignment horizontal="center" vertical="center" wrapText="1"/>
    </xf>
    <xf numFmtId="0" fontId="18" fillId="8" borderId="192" xfId="5154" applyFont="1" applyFill="1" applyBorder="1" applyAlignment="1">
      <alignment horizontal="center" vertical="center" wrapText="1"/>
    </xf>
    <xf numFmtId="0" fontId="86" fillId="0" borderId="193" xfId="0" applyFont="1" applyFill="1" applyBorder="1" applyAlignment="1">
      <alignment horizontal="center"/>
    </xf>
    <xf numFmtId="0" fontId="9" fillId="0" borderId="193" xfId="2462" applyFont="1" applyFill="1" applyBorder="1" applyAlignment="1">
      <alignment horizontal="center"/>
    </xf>
    <xf numFmtId="49" fontId="38" fillId="0" borderId="199" xfId="0" applyNumberFormat="1" applyFont="1" applyFill="1" applyBorder="1" applyAlignment="1">
      <alignment horizontal="center" vertical="center" wrapText="1"/>
    </xf>
    <xf numFmtId="0" fontId="86" fillId="0" borderId="156" xfId="0" applyFont="1" applyFill="1" applyBorder="1" applyAlignment="1">
      <alignment horizontal="center"/>
    </xf>
    <xf numFmtId="49" fontId="38" fillId="0" borderId="198" xfId="0" applyNumberFormat="1" applyFont="1" applyFill="1" applyBorder="1" applyAlignment="1">
      <alignment horizontal="center" vertical="center" wrapText="1"/>
    </xf>
    <xf numFmtId="49" fontId="0" fillId="0" borderId="200" xfId="0" applyNumberFormat="1" applyFill="1" applyBorder="1" applyAlignment="1">
      <alignment vertical="center"/>
    </xf>
    <xf numFmtId="49" fontId="0" fillId="0" borderId="0" xfId="0" applyNumberFormat="1" applyFill="1" applyBorder="1" applyAlignment="1">
      <alignment horizontal="left" vertical="center"/>
    </xf>
    <xf numFmtId="9" fontId="91" fillId="68" borderId="131" xfId="19284" applyNumberFormat="1" applyFont="1" applyFill="1" applyBorder="1" applyAlignment="1">
      <alignment horizontal="center" vertical="center"/>
    </xf>
    <xf numFmtId="9" fontId="91" fillId="68" borderId="188" xfId="19284" applyNumberFormat="1" applyFont="1" applyFill="1" applyBorder="1" applyAlignment="1">
      <alignment horizontal="center" vertical="center"/>
    </xf>
    <xf numFmtId="9" fontId="91" fillId="68" borderId="201" xfId="19284" applyNumberFormat="1" applyFont="1" applyFill="1" applyBorder="1" applyAlignment="1">
      <alignment horizontal="center" vertical="center"/>
    </xf>
    <xf numFmtId="9" fontId="3" fillId="68" borderId="202" xfId="19284" applyNumberFormat="1" applyFont="1" applyFill="1" applyBorder="1" applyAlignment="1">
      <alignment horizontal="center" vertical="center"/>
    </xf>
    <xf numFmtId="0" fontId="4" fillId="65" borderId="203" xfId="19284" applyFont="1" applyFill="1" applyBorder="1" applyAlignment="1">
      <alignment horizontal="center" vertical="center" wrapText="1"/>
    </xf>
    <xf numFmtId="49" fontId="12" fillId="0" borderId="156" xfId="19284" applyNumberFormat="1" applyBorder="1" applyAlignment="1">
      <alignment horizontal="center"/>
    </xf>
    <xf numFmtId="0" fontId="4" fillId="0" borderId="156" xfId="19284" applyFont="1" applyBorder="1" applyAlignment="1">
      <alignment horizontal="center"/>
    </xf>
    <xf numFmtId="9" fontId="3" fillId="68" borderId="192" xfId="19284" applyNumberFormat="1" applyFont="1" applyFill="1" applyBorder="1" applyAlignment="1">
      <alignment horizontal="center" vertical="center"/>
    </xf>
    <xf numFmtId="0" fontId="4" fillId="65" borderId="192" xfId="19284" applyFont="1" applyFill="1" applyBorder="1" applyAlignment="1">
      <alignment horizontal="center" vertical="center" wrapText="1"/>
    </xf>
    <xf numFmtId="0" fontId="3" fillId="0" borderId="107" xfId="19786" applyFont="1" applyBorder="1" applyAlignment="1">
      <alignment horizontal="center"/>
    </xf>
    <xf numFmtId="49" fontId="38" fillId="0" borderId="26" xfId="56" applyNumberFormat="1" applyFont="1" applyFill="1" applyBorder="1" applyAlignment="1">
      <alignment horizontal="center" vertical="center"/>
    </xf>
    <xf numFmtId="49" fontId="0" fillId="0" borderId="78" xfId="0" applyNumberFormat="1" applyFont="1" applyFill="1" applyBorder="1" applyAlignment="1">
      <alignment horizontal="center" vertical="center"/>
    </xf>
    <xf numFmtId="0" fontId="0" fillId="0" borderId="122" xfId="0" applyFont="1" applyFill="1" applyBorder="1" applyAlignment="1">
      <alignment horizontal="center"/>
    </xf>
    <xf numFmtId="0" fontId="0" fillId="0" borderId="122" xfId="0" applyFont="1" applyBorder="1"/>
    <xf numFmtId="0" fontId="0" fillId="0" borderId="122" xfId="0" applyFont="1" applyBorder="1" applyAlignment="1">
      <alignment horizontal="center"/>
    </xf>
    <xf numFmtId="0" fontId="0" fillId="0" borderId="160" xfId="0" applyFont="1" applyFill="1" applyBorder="1" applyAlignment="1">
      <alignment horizontal="center" vertical="center" wrapText="1"/>
    </xf>
    <xf numFmtId="0" fontId="0" fillId="0" borderId="161" xfId="0" applyFont="1" applyFill="1" applyBorder="1" applyAlignment="1">
      <alignment horizontal="center" vertical="center"/>
    </xf>
    <xf numFmtId="0" fontId="0" fillId="0" borderId="93" xfId="0" applyFont="1" applyFill="1" applyBorder="1" applyAlignment="1">
      <alignment horizontal="center"/>
    </xf>
    <xf numFmtId="0" fontId="0" fillId="0" borderId="93" xfId="0" applyFont="1" applyBorder="1"/>
    <xf numFmtId="0" fontId="0" fillId="0" borderId="161" xfId="0" applyFont="1" applyBorder="1" applyAlignment="1">
      <alignment horizontal="center"/>
    </xf>
    <xf numFmtId="0" fontId="0" fillId="0" borderId="205" xfId="0" applyFill="1" applyBorder="1"/>
    <xf numFmtId="0" fontId="0" fillId="0" borderId="154" xfId="0" applyFont="1" applyFill="1" applyBorder="1" applyAlignment="1">
      <alignment horizontal="center" vertical="center" wrapText="1"/>
    </xf>
    <xf numFmtId="0" fontId="0" fillId="0" borderId="110" xfId="0" applyFont="1" applyFill="1" applyBorder="1" applyAlignment="1">
      <alignment horizontal="center" vertical="center"/>
    </xf>
    <xf numFmtId="0" fontId="0" fillId="0" borderId="196" xfId="0" applyFont="1" applyFill="1" applyBorder="1" applyAlignment="1">
      <alignment horizontal="center"/>
    </xf>
    <xf numFmtId="0" fontId="0" fillId="0" borderId="188" xfId="0" applyFont="1" applyBorder="1"/>
    <xf numFmtId="0" fontId="0" fillId="0" borderId="110" xfId="0" applyFont="1" applyBorder="1" applyAlignment="1">
      <alignment horizontal="center"/>
    </xf>
    <xf numFmtId="0" fontId="0" fillId="0" borderId="196" xfId="0" applyFill="1" applyBorder="1"/>
    <xf numFmtId="0" fontId="0" fillId="0" borderId="156" xfId="0" applyFont="1" applyFill="1" applyBorder="1" applyAlignment="1">
      <alignment horizontal="center"/>
    </xf>
    <xf numFmtId="0" fontId="0" fillId="0" borderId="26" xfId="0" applyFont="1" applyBorder="1"/>
    <xf numFmtId="0" fontId="0" fillId="0" borderId="206" xfId="0" applyFont="1" applyFill="1" applyBorder="1" applyAlignment="1">
      <alignment horizontal="center" vertical="center" wrapText="1"/>
    </xf>
    <xf numFmtId="0" fontId="0" fillId="0" borderId="207" xfId="0" applyFont="1" applyFill="1" applyBorder="1" applyAlignment="1">
      <alignment horizontal="center" vertical="center"/>
    </xf>
    <xf numFmtId="0" fontId="0" fillId="0" borderId="208" xfId="0" applyFont="1" applyFill="1" applyBorder="1" applyAlignment="1">
      <alignment horizontal="center"/>
    </xf>
    <xf numFmtId="0" fontId="0" fillId="0" borderId="209" xfId="0" applyFont="1" applyBorder="1"/>
    <xf numFmtId="0" fontId="0" fillId="0" borderId="207" xfId="0" applyFont="1" applyBorder="1"/>
    <xf numFmtId="0" fontId="0" fillId="0" borderId="207" xfId="0" applyFont="1" applyBorder="1" applyAlignment="1">
      <alignment horizontal="center"/>
    </xf>
    <xf numFmtId="0" fontId="0" fillId="0" borderId="208" xfId="0" applyFill="1" applyBorder="1"/>
    <xf numFmtId="0" fontId="0" fillId="0" borderId="92" xfId="0" applyFont="1" applyBorder="1"/>
    <xf numFmtId="0" fontId="0" fillId="28" borderId="31" xfId="0" applyFont="1" applyFill="1" applyBorder="1" applyAlignment="1">
      <alignment horizontal="center" vertical="center" wrapText="1"/>
    </xf>
    <xf numFmtId="0" fontId="0" fillId="28" borderId="32" xfId="0" applyFont="1" applyFill="1" applyBorder="1" applyAlignment="1">
      <alignment horizontal="center" vertical="center" wrapText="1"/>
    </xf>
    <xf numFmtId="0" fontId="0" fillId="28" borderId="36" xfId="0" applyFont="1" applyFill="1" applyBorder="1" applyAlignment="1">
      <alignment horizontal="center" vertical="center" wrapText="1"/>
    </xf>
    <xf numFmtId="0" fontId="0" fillId="28" borderId="37" xfId="0" applyFont="1" applyFill="1" applyBorder="1" applyAlignment="1">
      <alignment horizontal="center" vertical="center" wrapText="1"/>
    </xf>
    <xf numFmtId="0" fontId="0" fillId="28" borderId="23" xfId="0" applyFont="1" applyFill="1" applyBorder="1" applyAlignment="1">
      <alignment horizontal="center" vertical="center" wrapText="1"/>
    </xf>
    <xf numFmtId="0" fontId="0" fillId="28" borderId="25" xfId="0" applyFont="1" applyFill="1" applyBorder="1" applyAlignment="1">
      <alignment horizontal="center" vertical="center" wrapText="1"/>
    </xf>
    <xf numFmtId="0" fontId="0" fillId="28" borderId="6" xfId="0" applyFont="1" applyFill="1" applyBorder="1" applyAlignment="1">
      <alignment horizontal="center" vertical="center" wrapText="1"/>
    </xf>
    <xf numFmtId="0" fontId="0" fillId="28" borderId="204" xfId="0" applyFont="1" applyFill="1" applyBorder="1" applyAlignment="1">
      <alignment horizontal="center" vertical="center" wrapText="1"/>
    </xf>
    <xf numFmtId="0" fontId="0" fillId="28" borderId="93" xfId="0" applyFont="1" applyFill="1" applyBorder="1" applyAlignment="1">
      <alignment horizontal="center" vertical="center" wrapText="1"/>
    </xf>
    <xf numFmtId="0" fontId="0" fillId="28" borderId="133" xfId="0" applyFont="1" applyFill="1" applyBorder="1" applyAlignment="1">
      <alignment horizontal="center" vertical="center" wrapText="1"/>
    </xf>
    <xf numFmtId="0" fontId="0" fillId="28" borderId="122" xfId="0" applyFont="1" applyFill="1" applyBorder="1" applyAlignment="1">
      <alignment horizontal="center" vertical="center" wrapText="1"/>
    </xf>
    <xf numFmtId="0" fontId="0" fillId="28" borderId="189" xfId="0" applyFont="1" applyFill="1" applyBorder="1" applyAlignment="1">
      <alignment horizontal="center" vertical="center" wrapText="1"/>
    </xf>
    <xf numFmtId="0" fontId="0" fillId="28" borderId="124" xfId="0" applyFont="1" applyFill="1" applyBorder="1" applyAlignment="1">
      <alignment horizontal="center" vertical="center" wrapText="1"/>
    </xf>
    <xf numFmtId="0" fontId="0" fillId="28" borderId="206" xfId="0" applyFont="1" applyFill="1" applyBorder="1" applyAlignment="1">
      <alignment horizontal="center" vertical="center" wrapText="1"/>
    </xf>
    <xf numFmtId="0" fontId="0" fillId="28" borderId="207" xfId="0" applyFont="1" applyFill="1" applyBorder="1" applyAlignment="1">
      <alignment horizontal="center" vertical="center" wrapText="1"/>
    </xf>
    <xf numFmtId="1" fontId="49" fillId="0" borderId="127" xfId="93" applyNumberFormat="1" applyFont="1" applyFill="1" applyBorder="1" applyAlignment="1">
      <alignment horizontal="center" vertical="center"/>
    </xf>
    <xf numFmtId="1" fontId="18" fillId="0" borderId="127" xfId="93" applyNumberFormat="1" applyFont="1" applyFill="1" applyBorder="1" applyAlignment="1">
      <alignment vertical="center"/>
    </xf>
    <xf numFmtId="0" fontId="98" fillId="0" borderId="107" xfId="35188" applyFont="1" applyFill="1" applyBorder="1" applyAlignment="1">
      <alignment vertical="center" wrapText="1"/>
    </xf>
    <xf numFmtId="1" fontId="40" fillId="0" borderId="0" xfId="93" applyNumberFormat="1" applyFont="1" applyFill="1" applyBorder="1" applyAlignment="1">
      <alignment vertical="center"/>
    </xf>
    <xf numFmtId="0" fontId="18" fillId="0" borderId="0" xfId="156" applyFont="1" applyBorder="1"/>
    <xf numFmtId="0" fontId="18" fillId="0" borderId="0" xfId="156" applyFont="1"/>
    <xf numFmtId="1" fontId="40" fillId="0" borderId="14" xfId="93" applyNumberFormat="1" applyFont="1" applyFill="1" applyBorder="1" applyAlignment="1">
      <alignment vertical="center"/>
    </xf>
    <xf numFmtId="0" fontId="18" fillId="27" borderId="40" xfId="156" applyFont="1" applyFill="1" applyBorder="1"/>
    <xf numFmtId="0" fontId="18" fillId="27" borderId="0" xfId="156" applyFont="1" applyFill="1" applyBorder="1"/>
    <xf numFmtId="0" fontId="38" fillId="0" borderId="182" xfId="156" applyFont="1" applyBorder="1" applyAlignment="1">
      <alignment horizontal="center"/>
    </xf>
    <xf numFmtId="0" fontId="48" fillId="0" borderId="0" xfId="156" applyFont="1"/>
    <xf numFmtId="0" fontId="42" fillId="0" borderId="0" xfId="156" applyFont="1"/>
    <xf numFmtId="0" fontId="38" fillId="0" borderId="183" xfId="156" applyFont="1" applyBorder="1" applyAlignment="1">
      <alignment horizontal="center" vertical="center"/>
    </xf>
    <xf numFmtId="1" fontId="38" fillId="0" borderId="183" xfId="93" applyNumberFormat="1" applyFont="1" applyFill="1" applyBorder="1" applyAlignment="1">
      <alignment horizontal="center" vertical="center" wrapText="1"/>
    </xf>
    <xf numFmtId="0" fontId="38" fillId="0" borderId="50" xfId="156" applyFont="1" applyFill="1" applyBorder="1" applyAlignment="1">
      <alignment horizontal="center" vertical="center" wrapText="1"/>
    </xf>
    <xf numFmtId="9" fontId="18" fillId="29" borderId="192" xfId="156" applyNumberFormat="1" applyFont="1" applyFill="1" applyBorder="1"/>
    <xf numFmtId="9" fontId="18" fillId="29" borderId="193" xfId="156" applyNumberFormat="1" applyFont="1" applyFill="1" applyBorder="1"/>
    <xf numFmtId="0" fontId="49" fillId="0" borderId="192" xfId="156" applyFont="1" applyFill="1" applyBorder="1"/>
    <xf numFmtId="0" fontId="49" fillId="0" borderId="156" xfId="156" applyFont="1" applyFill="1" applyBorder="1"/>
    <xf numFmtId="0" fontId="18" fillId="0" borderId="127" xfId="156" applyFont="1" applyBorder="1"/>
    <xf numFmtId="0" fontId="18" fillId="29" borderId="192" xfId="156" applyFont="1" applyFill="1" applyBorder="1"/>
    <xf numFmtId="0" fontId="18" fillId="29" borderId="193" xfId="156" applyFont="1" applyFill="1" applyBorder="1"/>
    <xf numFmtId="0" fontId="18" fillId="0" borderId="156" xfId="156" applyFill="1" applyBorder="1"/>
    <xf numFmtId="0" fontId="18" fillId="0" borderId="192" xfId="156" applyFill="1" applyBorder="1"/>
    <xf numFmtId="1" fontId="42" fillId="0" borderId="0" xfId="93" applyNumberFormat="1" applyFont="1" applyFill="1" applyBorder="1" applyAlignment="1">
      <alignment vertical="center"/>
    </xf>
    <xf numFmtId="0" fontId="42" fillId="0" borderId="0" xfId="156" applyFont="1" applyBorder="1" applyAlignment="1">
      <alignment wrapText="1"/>
    </xf>
    <xf numFmtId="0" fontId="18" fillId="0" borderId="0" xfId="156" applyFill="1" applyBorder="1"/>
    <xf numFmtId="0" fontId="18" fillId="0" borderId="0" xfId="156"/>
    <xf numFmtId="1" fontId="18" fillId="0" borderId="0" xfId="156" applyNumberFormat="1" applyFont="1"/>
    <xf numFmtId="0" fontId="102" fillId="0" borderId="0" xfId="156" applyFont="1"/>
    <xf numFmtId="0" fontId="18" fillId="0" borderId="0" xfId="156" applyFont="1" applyFill="1" applyBorder="1"/>
    <xf numFmtId="0" fontId="18" fillId="0" borderId="0" xfId="156" applyFont="1" applyFill="1"/>
    <xf numFmtId="49" fontId="41" fillId="28" borderId="182" xfId="91" applyNumberFormat="1" applyFont="1" applyFill="1" applyBorder="1" applyAlignment="1">
      <alignment horizontal="center" vertical="center"/>
    </xf>
    <xf numFmtId="9" fontId="2" fillId="68" borderId="90" xfId="19284" applyNumberFormat="1" applyFont="1" applyFill="1" applyBorder="1" applyAlignment="1">
      <alignment horizontal="center" vertical="center"/>
    </xf>
    <xf numFmtId="9" fontId="2" fillId="68" borderId="91" xfId="19284" applyNumberFormat="1" applyFont="1" applyFill="1" applyBorder="1" applyAlignment="1">
      <alignment horizontal="center" vertical="center"/>
    </xf>
    <xf numFmtId="9" fontId="2" fillId="68" borderId="24" xfId="19284" applyNumberFormat="1" applyFont="1" applyFill="1" applyBorder="1" applyAlignment="1">
      <alignment horizontal="center" vertical="center"/>
    </xf>
    <xf numFmtId="9" fontId="2" fillId="68" borderId="196" xfId="19284" applyNumberFormat="1" applyFont="1" applyFill="1" applyBorder="1" applyAlignment="1">
      <alignment horizontal="center" vertical="center"/>
    </xf>
    <xf numFmtId="0" fontId="2" fillId="0" borderId="192" xfId="19284" applyFont="1" applyBorder="1" applyAlignment="1">
      <alignment horizontal="center"/>
    </xf>
    <xf numFmtId="0" fontId="2" fillId="0" borderId="107" xfId="19786" applyFont="1" applyBorder="1" applyAlignment="1">
      <alignment horizontal="center"/>
    </xf>
    <xf numFmtId="0" fontId="18" fillId="65" borderId="107" xfId="19786" applyFont="1" applyFill="1" applyBorder="1" applyAlignment="1">
      <alignment horizontal="center"/>
    </xf>
    <xf numFmtId="0" fontId="2" fillId="0" borderId="107" xfId="19786" applyFont="1" applyBorder="1" applyAlignment="1">
      <alignment horizontal="center" vertical="center"/>
    </xf>
    <xf numFmtId="0" fontId="2" fillId="0" borderId="107" xfId="19786" applyFont="1" applyFill="1" applyBorder="1" applyAlignment="1">
      <alignment horizontal="center" vertical="center" wrapText="1"/>
    </xf>
    <xf numFmtId="0" fontId="2" fillId="0" borderId="107" xfId="19786" applyFont="1" applyFill="1" applyBorder="1" applyAlignment="1">
      <alignment horizontal="center" vertical="center"/>
    </xf>
    <xf numFmtId="0" fontId="2" fillId="0" borderId="107" xfId="19786" applyFont="1" applyFill="1" applyBorder="1" applyAlignment="1">
      <alignment horizontal="center"/>
    </xf>
    <xf numFmtId="49" fontId="18" fillId="65" borderId="107" xfId="19786" applyNumberFormat="1" applyFont="1" applyFill="1" applyBorder="1" applyAlignment="1">
      <alignment horizontal="center"/>
    </xf>
    <xf numFmtId="49" fontId="40" fillId="0" borderId="0" xfId="93" applyNumberFormat="1" applyFont="1" applyFill="1" applyBorder="1" applyAlignment="1">
      <alignment horizontal="center" vertical="center" wrapText="1"/>
    </xf>
    <xf numFmtId="0" fontId="18" fillId="0" borderId="0" xfId="156" applyFont="1" applyAlignment="1">
      <alignment horizontal="center" vertical="center"/>
    </xf>
    <xf numFmtId="0" fontId="18" fillId="0" borderId="0" xfId="156" applyFill="1" applyBorder="1" applyAlignment="1">
      <alignment horizontal="center" wrapText="1"/>
    </xf>
    <xf numFmtId="0" fontId="38" fillId="0" borderId="66" xfId="156" applyFont="1" applyBorder="1" applyAlignment="1">
      <alignment horizontal="center" vertical="center"/>
    </xf>
    <xf numFmtId="0" fontId="38" fillId="0" borderId="183" xfId="156" applyFont="1" applyBorder="1" applyAlignment="1">
      <alignment horizontal="center" vertical="center" wrapText="1"/>
    </xf>
    <xf numFmtId="0" fontId="38" fillId="0" borderId="69" xfId="156" applyFont="1" applyFill="1" applyBorder="1" applyAlignment="1">
      <alignment horizontal="center" vertical="center" wrapText="1"/>
    </xf>
    <xf numFmtId="0" fontId="18" fillId="0" borderId="132" xfId="156" applyFont="1" applyFill="1" applyBorder="1" applyAlignment="1">
      <alignment horizontal="center" vertical="center"/>
    </xf>
    <xf numFmtId="0" fontId="18" fillId="0" borderId="127" xfId="156" applyFont="1" applyFill="1" applyBorder="1" applyAlignment="1">
      <alignment horizontal="left" vertical="center" wrapText="1"/>
    </xf>
    <xf numFmtId="0" fontId="18" fillId="0" borderId="131" xfId="156" applyFont="1" applyFill="1" applyBorder="1"/>
    <xf numFmtId="0" fontId="18" fillId="29" borderId="156" xfId="156" applyFont="1" applyFill="1" applyBorder="1" applyAlignment="1">
      <alignment horizontal="center" vertical="center"/>
    </xf>
    <xf numFmtId="9" fontId="18" fillId="29" borderId="156" xfId="156" applyNumberFormat="1" applyFont="1" applyFill="1" applyBorder="1" applyAlignment="1">
      <alignment horizontal="center" vertical="center"/>
    </xf>
    <xf numFmtId="0" fontId="49" fillId="0" borderId="156" xfId="156" applyFont="1" applyFill="1" applyBorder="1" applyAlignment="1">
      <alignment horizontal="center"/>
    </xf>
    <xf numFmtId="0" fontId="18" fillId="29" borderId="192" xfId="156" applyFont="1" applyFill="1" applyBorder="1" applyAlignment="1">
      <alignment horizontal="center" vertical="center"/>
    </xf>
    <xf numFmtId="0" fontId="18" fillId="0" borderId="131" xfId="156" applyFont="1" applyFill="1" applyBorder="1" applyAlignment="1">
      <alignment vertical="center"/>
    </xf>
    <xf numFmtId="49" fontId="0" fillId="0" borderId="192" xfId="93" applyNumberFormat="1" applyFont="1" applyFill="1" applyBorder="1" applyAlignment="1">
      <alignment vertical="center" wrapText="1"/>
    </xf>
    <xf numFmtId="0" fontId="18" fillId="0" borderId="156" xfId="156" applyFill="1" applyBorder="1" applyAlignment="1">
      <alignment horizontal="center"/>
    </xf>
    <xf numFmtId="9" fontId="18" fillId="29" borderId="192" xfId="156" applyNumberFormat="1" applyFont="1" applyFill="1" applyBorder="1" applyAlignment="1">
      <alignment horizontal="center" vertical="center"/>
    </xf>
    <xf numFmtId="49" fontId="18" fillId="0" borderId="192" xfId="93" applyNumberFormat="1" applyFont="1" applyFill="1" applyBorder="1" applyAlignment="1">
      <alignment vertical="center" wrapText="1"/>
    </xf>
    <xf numFmtId="0" fontId="19" fillId="0" borderId="131" xfId="156" applyFont="1" applyFill="1" applyBorder="1"/>
    <xf numFmtId="0" fontId="18" fillId="0" borderId="131" xfId="156" applyFont="1" applyBorder="1" applyAlignment="1">
      <alignment vertical="center"/>
    </xf>
    <xf numFmtId="49" fontId="18" fillId="0" borderId="127" xfId="102" applyNumberFormat="1" applyFont="1" applyFill="1" applyBorder="1" applyAlignment="1">
      <alignment vertical="center" wrapText="1"/>
    </xf>
    <xf numFmtId="9" fontId="18" fillId="29" borderId="192" xfId="35203" applyFont="1" applyFill="1" applyBorder="1" applyAlignment="1">
      <alignment horizontal="center" vertical="center"/>
    </xf>
    <xf numFmtId="0" fontId="18" fillId="0" borderId="0" xfId="156" applyFont="1" applyAlignment="1">
      <alignment wrapText="1"/>
    </xf>
    <xf numFmtId="0" fontId="42" fillId="0" borderId="0" xfId="156" applyFont="1" applyBorder="1" applyAlignment="1">
      <alignment horizontal="center" wrapText="1"/>
    </xf>
    <xf numFmtId="0" fontId="18" fillId="0" borderId="0" xfId="156" applyFont="1" applyAlignment="1">
      <alignment horizontal="center"/>
    </xf>
    <xf numFmtId="0" fontId="18" fillId="0" borderId="0" xfId="156" applyFont="1" applyAlignment="1">
      <alignment vertical="center"/>
    </xf>
    <xf numFmtId="0" fontId="95" fillId="0" borderId="180" xfId="0" applyFont="1" applyBorder="1" applyAlignment="1">
      <alignment horizontal="center" vertical="center" wrapText="1"/>
    </xf>
    <xf numFmtId="0" fontId="95" fillId="0" borderId="176" xfId="0" applyFont="1" applyBorder="1" applyAlignment="1">
      <alignment horizontal="center" vertical="center" wrapText="1"/>
    </xf>
    <xf numFmtId="0" fontId="95" fillId="0" borderId="177" xfId="0" applyFont="1" applyBorder="1" applyAlignment="1">
      <alignment horizontal="center" vertical="center" wrapText="1"/>
    </xf>
    <xf numFmtId="49" fontId="38" fillId="0" borderId="20" xfId="0" applyNumberFormat="1" applyFont="1" applyFill="1" applyBorder="1" applyAlignment="1">
      <alignment horizontal="center" vertical="center"/>
    </xf>
    <xf numFmtId="0" fontId="0" fillId="0" borderId="12" xfId="0" applyFont="1" applyFill="1" applyBorder="1" applyAlignment="1">
      <alignment horizontal="center" vertical="center" wrapText="1"/>
    </xf>
    <xf numFmtId="0" fontId="38" fillId="0" borderId="100" xfId="0" applyFont="1" applyFill="1" applyBorder="1" applyAlignment="1">
      <alignment horizontal="center" vertical="center"/>
    </xf>
    <xf numFmtId="49" fontId="38" fillId="0" borderId="100" xfId="0" applyNumberFormat="1" applyFont="1" applyFill="1" applyBorder="1" applyAlignment="1">
      <alignment horizontal="center" vertical="center"/>
    </xf>
    <xf numFmtId="0" fontId="38" fillId="58" borderId="0" xfId="0" applyFont="1" applyFill="1" applyBorder="1" applyAlignment="1">
      <alignment horizontal="left"/>
    </xf>
    <xf numFmtId="0" fontId="18" fillId="0" borderId="156" xfId="21254" applyBorder="1" applyAlignment="1">
      <alignment horizontal="center" vertical="center"/>
    </xf>
    <xf numFmtId="0" fontId="0" fillId="0" borderId="107" xfId="0" applyBorder="1" applyAlignment="1">
      <alignment horizontal="center" vertical="center"/>
    </xf>
    <xf numFmtId="0" fontId="18" fillId="0" borderId="107" xfId="21254" applyBorder="1" applyAlignment="1">
      <alignment horizontal="center" vertical="center"/>
    </xf>
    <xf numFmtId="0" fontId="18" fillId="0" borderId="107" xfId="21254" applyBorder="1" applyAlignment="1">
      <alignment horizontal="center" vertical="center" wrapText="1"/>
    </xf>
    <xf numFmtId="0" fontId="0" fillId="0" borderId="107" xfId="0" applyBorder="1" applyAlignment="1">
      <alignment horizontal="center" vertical="center" wrapText="1"/>
    </xf>
    <xf numFmtId="0" fontId="0" fillId="0" borderId="146" xfId="0" applyFill="1" applyBorder="1" applyAlignment="1">
      <alignment horizontal="center" wrapText="1"/>
    </xf>
    <xf numFmtId="0" fontId="0" fillId="0" borderId="169" xfId="0" applyFill="1" applyBorder="1" applyAlignment="1">
      <alignment horizontal="center" wrapText="1"/>
    </xf>
    <xf numFmtId="0" fontId="0" fillId="0" borderId="150" xfId="0" applyFill="1" applyBorder="1" applyAlignment="1">
      <alignment horizontal="center" wrapText="1"/>
    </xf>
    <xf numFmtId="0" fontId="0" fillId="0" borderId="172" xfId="0" applyFont="1" applyFill="1" applyBorder="1" applyAlignment="1">
      <alignment horizontal="center" vertical="center" wrapText="1"/>
    </xf>
    <xf numFmtId="0" fontId="0" fillId="0" borderId="158" xfId="0" applyFont="1" applyFill="1" applyBorder="1" applyAlignment="1">
      <alignment horizontal="center" vertical="center" wrapText="1"/>
    </xf>
    <xf numFmtId="0" fontId="0" fillId="0" borderId="173" xfId="0" applyFont="1" applyFill="1" applyBorder="1" applyAlignment="1">
      <alignment horizontal="center" vertical="center" wrapText="1"/>
    </xf>
    <xf numFmtId="0" fontId="38" fillId="0" borderId="7" xfId="0" applyFont="1" applyFill="1" applyBorder="1" applyAlignment="1">
      <alignment horizontal="center" vertical="center" wrapText="1"/>
    </xf>
    <xf numFmtId="0" fontId="38" fillId="0" borderId="80" xfId="0" applyFont="1" applyFill="1" applyBorder="1" applyAlignment="1">
      <alignment horizontal="center" vertical="center" wrapText="1"/>
    </xf>
    <xf numFmtId="49" fontId="38" fillId="0" borderId="81" xfId="0" applyNumberFormat="1" applyFont="1" applyFill="1" applyBorder="1" applyAlignment="1">
      <alignment horizontal="center" vertical="center"/>
    </xf>
    <xf numFmtId="49" fontId="38" fillId="0" borderId="83" xfId="0" applyNumberFormat="1" applyFont="1" applyFill="1" applyBorder="1" applyAlignment="1">
      <alignment horizontal="center" vertical="center"/>
    </xf>
    <xf numFmtId="0" fontId="38" fillId="0" borderId="97" xfId="0" applyFont="1" applyFill="1" applyBorder="1" applyAlignment="1">
      <alignment horizontal="center" vertical="center" wrapText="1"/>
    </xf>
    <xf numFmtId="0" fontId="38" fillId="0" borderId="29" xfId="0" applyFont="1" applyFill="1" applyBorder="1" applyAlignment="1">
      <alignment horizontal="center" vertical="center" wrapText="1"/>
    </xf>
    <xf numFmtId="0" fontId="0" fillId="0" borderId="0" xfId="0" applyAlignment="1">
      <alignment horizontal="left" wrapText="1"/>
    </xf>
    <xf numFmtId="0" fontId="47" fillId="0" borderId="0" xfId="0" applyFont="1" applyAlignment="1">
      <alignment horizontal="left" wrapText="1"/>
    </xf>
    <xf numFmtId="0" fontId="0" fillId="0" borderId="127" xfId="0" applyFont="1" applyFill="1" applyBorder="1" applyAlignment="1">
      <alignment horizontal="center"/>
    </xf>
    <xf numFmtId="0" fontId="0" fillId="65" borderId="127" xfId="0" applyFont="1" applyFill="1" applyBorder="1" applyAlignment="1">
      <alignment horizontal="center"/>
    </xf>
    <xf numFmtId="0" fontId="0" fillId="0" borderId="127" xfId="0" applyFont="1" applyBorder="1" applyAlignment="1">
      <alignment horizontal="center"/>
    </xf>
    <xf numFmtId="0" fontId="0" fillId="0" borderId="91" xfId="0" applyFont="1" applyFill="1" applyBorder="1" applyAlignment="1">
      <alignment horizontal="center"/>
    </xf>
    <xf numFmtId="0" fontId="41" fillId="0" borderId="11" xfId="0" applyFont="1" applyFill="1" applyBorder="1" applyAlignment="1">
      <alignment horizontal="center" vertical="center"/>
    </xf>
    <xf numFmtId="49" fontId="38" fillId="0" borderId="11" xfId="0" applyNumberFormat="1" applyFont="1" applyFill="1" applyBorder="1" applyAlignment="1">
      <alignment horizontal="center" vertical="center"/>
    </xf>
    <xf numFmtId="0" fontId="0" fillId="0" borderId="11" xfId="0" applyFont="1" applyBorder="1"/>
    <xf numFmtId="49" fontId="38" fillId="0" borderId="119" xfId="0" applyNumberFormat="1" applyFont="1" applyFill="1" applyBorder="1" applyAlignment="1">
      <alignment horizontal="center" vertical="center" wrapText="1"/>
    </xf>
    <xf numFmtId="0" fontId="38" fillId="0" borderId="119" xfId="0" applyFont="1" applyFill="1" applyBorder="1" applyAlignment="1">
      <alignment horizontal="center" vertical="center"/>
    </xf>
    <xf numFmtId="0" fontId="38" fillId="0" borderId="117" xfId="0" applyFont="1" applyFill="1" applyBorder="1" applyAlignment="1">
      <alignment horizontal="center" vertical="center"/>
    </xf>
    <xf numFmtId="0" fontId="38" fillId="0" borderId="66" xfId="0" applyFont="1" applyFill="1" applyBorder="1" applyAlignment="1">
      <alignment horizontal="center" vertical="center"/>
    </xf>
    <xf numFmtId="0" fontId="18" fillId="0" borderId="0" xfId="156" applyAlignment="1">
      <alignment horizontal="left" wrapText="1"/>
    </xf>
    <xf numFmtId="0" fontId="18" fillId="0" borderId="0" xfId="156" applyFont="1" applyAlignment="1">
      <alignment horizontal="left" wrapText="1"/>
    </xf>
    <xf numFmtId="0" fontId="0" fillId="0" borderId="0" xfId="0" applyFont="1" applyBorder="1" applyAlignment="1">
      <alignment vertical="center"/>
    </xf>
    <xf numFmtId="0" fontId="38" fillId="0" borderId="0" xfId="0" applyFont="1" applyBorder="1" applyAlignment="1">
      <alignment horizontal="center" vertical="center"/>
    </xf>
    <xf numFmtId="49" fontId="0" fillId="0" borderId="143" xfId="0" applyNumberFormat="1" applyFont="1" applyFill="1" applyBorder="1" applyAlignment="1">
      <alignment horizontal="center" vertical="center" wrapText="1"/>
    </xf>
    <xf numFmtId="49" fontId="0" fillId="0" borderId="147" xfId="0" applyNumberFormat="1" applyFont="1" applyFill="1" applyBorder="1" applyAlignment="1">
      <alignment horizontal="center" vertical="center" wrapText="1"/>
    </xf>
    <xf numFmtId="49" fontId="0" fillId="0" borderId="140" xfId="0" applyNumberFormat="1" applyFont="1" applyFill="1" applyBorder="1" applyAlignment="1">
      <alignment horizontal="center" vertical="center" wrapText="1"/>
    </xf>
    <xf numFmtId="49" fontId="0" fillId="0" borderId="139" xfId="0" applyNumberFormat="1" applyFont="1" applyFill="1" applyBorder="1" applyAlignment="1">
      <alignment horizontal="center" vertical="center" wrapText="1"/>
    </xf>
    <xf numFmtId="49" fontId="0" fillId="0" borderId="144" xfId="0" applyNumberFormat="1" applyFont="1" applyFill="1" applyBorder="1" applyAlignment="1">
      <alignment horizontal="center" vertical="center"/>
    </xf>
    <xf numFmtId="49" fontId="0" fillId="0" borderId="148" xfId="0" applyNumberFormat="1" applyFont="1" applyFill="1" applyBorder="1" applyAlignment="1">
      <alignment horizontal="center" vertical="center"/>
    </xf>
    <xf numFmtId="49" fontId="0" fillId="0" borderId="145" xfId="0" applyNumberFormat="1" applyFont="1" applyFill="1" applyBorder="1" applyAlignment="1">
      <alignment horizontal="center" vertical="center" wrapText="1"/>
    </xf>
    <xf numFmtId="49" fontId="0" fillId="0" borderId="149" xfId="0" applyNumberFormat="1" applyFont="1" applyFill="1" applyBorder="1" applyAlignment="1">
      <alignment horizontal="center" vertical="center" wrapText="1"/>
    </xf>
    <xf numFmtId="1" fontId="0" fillId="0" borderId="146" xfId="0" applyNumberFormat="1" applyFont="1" applyFill="1" applyBorder="1" applyAlignment="1">
      <alignment horizontal="center" vertical="center" wrapText="1"/>
    </xf>
    <xf numFmtId="1" fontId="0" fillId="0" borderId="150" xfId="0" applyNumberFormat="1" applyFont="1" applyFill="1" applyBorder="1" applyAlignment="1">
      <alignment horizontal="center" vertical="center" wrapText="1"/>
    </xf>
    <xf numFmtId="49" fontId="0" fillId="0" borderId="140" xfId="0" applyNumberFormat="1" applyFont="1" applyFill="1" applyBorder="1" applyAlignment="1">
      <alignment horizontal="center" vertical="center"/>
    </xf>
    <xf numFmtId="49" fontId="0" fillId="0" borderId="139" xfId="0" applyNumberFormat="1" applyFont="1" applyFill="1" applyBorder="1" applyAlignment="1">
      <alignment horizontal="center" vertical="center"/>
    </xf>
    <xf numFmtId="49" fontId="0" fillId="0" borderId="144" xfId="0" applyNumberFormat="1" applyFont="1" applyFill="1" applyBorder="1" applyAlignment="1">
      <alignment horizontal="center" vertical="center" wrapText="1"/>
    </xf>
    <xf numFmtId="49" fontId="0" fillId="0" borderId="148" xfId="0" applyNumberFormat="1" applyFont="1" applyFill="1" applyBorder="1" applyAlignment="1">
      <alignment horizontal="center" vertical="center" wrapText="1"/>
    </xf>
    <xf numFmtId="49" fontId="0" fillId="0" borderId="143" xfId="0" applyNumberFormat="1" applyFont="1" applyFill="1" applyBorder="1" applyAlignment="1">
      <alignment horizontal="center" vertical="center"/>
    </xf>
    <xf numFmtId="49" fontId="0" fillId="0" borderId="147" xfId="0" applyNumberFormat="1" applyFont="1" applyFill="1" applyBorder="1" applyAlignment="1">
      <alignment horizontal="center" vertical="center"/>
    </xf>
    <xf numFmtId="49" fontId="0" fillId="0" borderId="108" xfId="0" applyNumberFormat="1" applyFont="1" applyFill="1" applyBorder="1" applyAlignment="1">
      <alignment horizontal="center" vertical="center"/>
    </xf>
    <xf numFmtId="49" fontId="0" fillId="0" borderId="0" xfId="0" applyNumberFormat="1" applyFont="1" applyFill="1" applyBorder="1" applyAlignment="1">
      <alignment horizontal="center" vertical="center"/>
    </xf>
    <xf numFmtId="49" fontId="0" fillId="0" borderId="151" xfId="0" applyNumberFormat="1" applyFont="1" applyFill="1" applyBorder="1" applyAlignment="1">
      <alignment horizontal="center" vertical="center"/>
    </xf>
    <xf numFmtId="9" fontId="0" fillId="0" borderId="152" xfId="0" applyNumberFormat="1" applyFont="1" applyFill="1" applyBorder="1" applyAlignment="1">
      <alignment horizontal="center" vertical="center" wrapText="1"/>
    </xf>
    <xf numFmtId="9" fontId="0" fillId="0" borderId="153" xfId="0" applyNumberFormat="1" applyFont="1" applyFill="1" applyBorder="1" applyAlignment="1">
      <alignment horizontal="center" vertical="center" wrapText="1"/>
    </xf>
    <xf numFmtId="9" fontId="0" fillId="0" borderId="131" xfId="0" applyNumberFormat="1" applyFont="1" applyFill="1" applyBorder="1" applyAlignment="1">
      <alignment horizontal="center" vertical="center" wrapText="1"/>
    </xf>
    <xf numFmtId="49" fontId="0" fillId="0" borderId="152" xfId="0" applyNumberFormat="1" applyFont="1" applyFill="1" applyBorder="1" applyAlignment="1">
      <alignment horizontal="center" vertical="center"/>
    </xf>
    <xf numFmtId="49" fontId="0" fillId="0" borderId="153" xfId="0" applyNumberFormat="1" applyFont="1" applyFill="1" applyBorder="1" applyAlignment="1">
      <alignment horizontal="center" vertical="center"/>
    </xf>
    <xf numFmtId="49" fontId="0" fillId="0" borderId="131" xfId="0" applyNumberFormat="1" applyFont="1" applyFill="1" applyBorder="1" applyAlignment="1">
      <alignment horizontal="center" vertical="center"/>
    </xf>
    <xf numFmtId="0" fontId="38" fillId="0" borderId="183" xfId="0" applyFont="1" applyFill="1" applyBorder="1" applyAlignment="1">
      <alignment horizontal="center" vertical="center" wrapText="1"/>
    </xf>
    <xf numFmtId="0" fontId="38" fillId="0" borderId="20" xfId="0" applyFont="1" applyFill="1" applyBorder="1" applyAlignment="1">
      <alignment horizontal="center" vertical="top" wrapText="1"/>
    </xf>
    <xf numFmtId="0" fontId="38" fillId="0" borderId="127" xfId="0" applyFont="1" applyFill="1" applyBorder="1" applyAlignment="1">
      <alignment horizontal="center" vertical="top" wrapText="1"/>
    </xf>
    <xf numFmtId="49" fontId="41" fillId="0" borderId="88" xfId="91" applyNumberFormat="1" applyFont="1" applyFill="1" applyBorder="1" applyAlignment="1">
      <alignment horizontal="center" vertical="center"/>
    </xf>
    <xf numFmtId="49" fontId="41" fillId="0" borderId="84" xfId="91" applyNumberFormat="1" applyFont="1" applyFill="1" applyBorder="1" applyAlignment="1">
      <alignment horizontal="center" vertical="center"/>
    </xf>
    <xf numFmtId="49" fontId="41" fillId="0" borderId="87" xfId="91" applyNumberFormat="1" applyFont="1" applyFill="1" applyBorder="1" applyAlignment="1">
      <alignment horizontal="center" vertical="center"/>
    </xf>
    <xf numFmtId="49" fontId="41" fillId="0" borderId="54" xfId="91" applyNumberFormat="1" applyFont="1" applyFill="1" applyBorder="1" applyAlignment="1">
      <alignment horizontal="center" vertical="center"/>
    </xf>
    <xf numFmtId="0" fontId="38" fillId="0" borderId="88" xfId="0" applyFont="1" applyFill="1" applyBorder="1" applyAlignment="1">
      <alignment horizontal="center"/>
    </xf>
    <xf numFmtId="0" fontId="38" fillId="0" borderId="84" xfId="0" applyFont="1" applyFill="1" applyBorder="1" applyAlignment="1">
      <alignment horizontal="center"/>
    </xf>
    <xf numFmtId="0" fontId="38" fillId="0" borderId="96" xfId="0" applyFont="1" applyFill="1" applyBorder="1" applyAlignment="1">
      <alignment horizontal="center"/>
    </xf>
    <xf numFmtId="0" fontId="38" fillId="0" borderId="54" xfId="0" applyFont="1" applyFill="1" applyBorder="1" applyAlignment="1">
      <alignment horizontal="center"/>
    </xf>
    <xf numFmtId="49" fontId="65" fillId="0" borderId="0" xfId="0" applyNumberFormat="1" applyFont="1" applyFill="1" applyBorder="1" applyAlignment="1">
      <alignment horizontal="left" vertical="center" wrapText="1"/>
    </xf>
    <xf numFmtId="0" fontId="46" fillId="0" borderId="11" xfId="0" applyFont="1" applyFill="1" applyBorder="1" applyAlignment="1">
      <alignment horizontal="center" vertical="center"/>
    </xf>
    <xf numFmtId="0" fontId="29" fillId="0" borderId="11" xfId="0" applyFont="1" applyFill="1" applyBorder="1" applyAlignment="1">
      <alignment horizontal="center" vertical="center"/>
    </xf>
    <xf numFmtId="49" fontId="29" fillId="0" borderId="11" xfId="0" applyNumberFormat="1" applyFont="1" applyFill="1" applyBorder="1" applyAlignment="1">
      <alignment horizontal="center" vertical="center"/>
    </xf>
    <xf numFmtId="49" fontId="0" fillId="0" borderId="107" xfId="0" applyNumberFormat="1" applyFont="1" applyFill="1" applyBorder="1" applyAlignment="1">
      <alignment horizontal="center" vertical="center" wrapText="1"/>
    </xf>
    <xf numFmtId="0" fontId="38" fillId="0" borderId="33" xfId="0" applyFont="1" applyFill="1" applyBorder="1" applyAlignment="1">
      <alignment horizontal="center" vertical="center" textRotation="90"/>
    </xf>
    <xf numFmtId="0" fontId="38" fillId="0" borderId="164" xfId="0" applyFont="1" applyFill="1" applyBorder="1" applyAlignment="1">
      <alignment horizontal="center" vertical="center" textRotation="90"/>
    </xf>
    <xf numFmtId="0" fontId="38" fillId="0" borderId="11" xfId="0" applyFont="1" applyFill="1" applyBorder="1" applyAlignment="1">
      <alignment horizontal="center" vertical="center"/>
    </xf>
    <xf numFmtId="49" fontId="0" fillId="0" borderId="156" xfId="0" applyNumberFormat="1" applyFont="1" applyFill="1" applyBorder="1" applyAlignment="1">
      <alignment horizontal="center" vertical="center" wrapText="1"/>
    </xf>
    <xf numFmtId="49" fontId="0" fillId="0" borderId="42" xfId="0" applyNumberFormat="1" applyFont="1" applyFill="1" applyBorder="1" applyAlignment="1">
      <alignment horizontal="center" vertical="center" wrapText="1"/>
    </xf>
    <xf numFmtId="49" fontId="0" fillId="0" borderId="43" xfId="0" applyNumberFormat="1" applyFont="1" applyFill="1" applyBorder="1" applyAlignment="1">
      <alignment horizontal="center" vertical="center" wrapText="1"/>
    </xf>
    <xf numFmtId="0" fontId="0" fillId="0" borderId="140" xfId="0" applyFont="1" applyFill="1" applyBorder="1" applyAlignment="1">
      <alignment horizontal="center" vertical="center" wrapText="1"/>
    </xf>
    <xf numFmtId="0" fontId="0" fillId="0" borderId="159" xfId="0" applyFont="1" applyFill="1" applyBorder="1" applyAlignment="1">
      <alignment horizontal="center" vertical="center" wrapText="1"/>
    </xf>
    <xf numFmtId="0" fontId="0" fillId="0" borderId="139" xfId="0" applyFont="1" applyFill="1" applyBorder="1" applyAlignment="1">
      <alignment horizontal="center" vertical="center" wrapText="1"/>
    </xf>
    <xf numFmtId="49" fontId="0" fillId="0" borderId="193" xfId="0" applyNumberFormat="1" applyFont="1" applyFill="1" applyBorder="1" applyAlignment="1">
      <alignment horizontal="center" vertical="center" wrapText="1"/>
    </xf>
    <xf numFmtId="49" fontId="0" fillId="0" borderId="194" xfId="0" applyNumberFormat="1" applyFont="1" applyFill="1" applyBorder="1" applyAlignment="1">
      <alignment horizontal="center" vertical="center" wrapText="1"/>
    </xf>
    <xf numFmtId="0" fontId="0" fillId="0" borderId="107" xfId="0" applyFont="1" applyFill="1" applyBorder="1" applyAlignment="1">
      <alignment horizontal="center" vertical="center" wrapText="1"/>
    </xf>
    <xf numFmtId="0" fontId="0" fillId="0" borderId="145" xfId="0" applyFont="1" applyFill="1" applyBorder="1" applyAlignment="1">
      <alignment horizontal="center" vertical="center" wrapText="1"/>
    </xf>
    <xf numFmtId="0" fontId="0" fillId="0" borderId="149" xfId="0" applyFont="1" applyFill="1" applyBorder="1" applyAlignment="1">
      <alignment horizontal="center" vertical="center" wrapText="1"/>
    </xf>
    <xf numFmtId="0" fontId="0" fillId="0" borderId="196" xfId="0" applyFont="1" applyFill="1" applyBorder="1" applyAlignment="1">
      <alignment horizontal="center" vertical="center" wrapText="1"/>
    </xf>
    <xf numFmtId="0" fontId="0" fillId="0" borderId="156" xfId="0" applyFont="1" applyFill="1" applyBorder="1" applyAlignment="1">
      <alignment horizontal="center" vertical="center" wrapText="1"/>
    </xf>
    <xf numFmtId="0" fontId="38" fillId="0" borderId="161" xfId="0" applyFont="1" applyFill="1" applyBorder="1" applyAlignment="1">
      <alignment horizontal="center" vertical="center" wrapText="1"/>
    </xf>
    <xf numFmtId="0" fontId="38" fillId="0" borderId="197" xfId="0" applyFont="1" applyFill="1" applyBorder="1" applyAlignment="1">
      <alignment horizontal="center" vertical="center" wrapText="1"/>
    </xf>
    <xf numFmtId="0" fontId="38" fillId="0" borderId="163" xfId="0" applyFont="1" applyFill="1" applyBorder="1" applyAlignment="1">
      <alignment horizontal="center" vertical="center" wrapText="1"/>
    </xf>
    <xf numFmtId="0" fontId="0" fillId="0" borderId="157" xfId="0" applyFont="1" applyFill="1" applyBorder="1" applyAlignment="1">
      <alignment horizontal="center" vertical="center" wrapText="1"/>
    </xf>
    <xf numFmtId="0" fontId="0" fillId="0" borderId="45" xfId="0" applyFont="1" applyFill="1" applyBorder="1" applyAlignment="1">
      <alignment horizontal="center" vertical="center" wrapText="1"/>
    </xf>
  </cellXfs>
  <cellStyles count="35204">
    <cellStyle name="20% - Accent1" xfId="68" builtinId="30" hidden="1"/>
    <cellStyle name="20% - Accent2" xfId="72" builtinId="34" hidden="1"/>
    <cellStyle name="20% - Accent3" xfId="76" builtinId="38" hidden="1"/>
    <cellStyle name="20% - Accent4" xfId="80" builtinId="42" hidden="1"/>
    <cellStyle name="20% - Accent5" xfId="84" builtinId="46" hidden="1"/>
    <cellStyle name="20% - Accent6" xfId="88" builtinId="50" hidden="1"/>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69" builtinId="31" hidden="1"/>
    <cellStyle name="40% - Accent2" xfId="73" builtinId="35" hidden="1"/>
    <cellStyle name="40% - Accent3" xfId="77" builtinId="39" hidden="1"/>
    <cellStyle name="40% - Accent4" xfId="81" builtinId="43" hidden="1"/>
    <cellStyle name="40% - Accent5" xfId="85" builtinId="47" hidden="1"/>
    <cellStyle name="40% - Accent6" xfId="89" builtinId="51" hidden="1"/>
    <cellStyle name="40% - Akzent1" xfId="13"/>
    <cellStyle name="40% - Akzent2" xfId="14"/>
    <cellStyle name="40% - Akzent3" xfId="15"/>
    <cellStyle name="40% - Akzent4" xfId="16"/>
    <cellStyle name="40% - Akzent5" xfId="17"/>
    <cellStyle name="40% - Akzent6" xfId="18"/>
    <cellStyle name="40% - Énfasis1" xfId="19"/>
    <cellStyle name="40% - Énfasis2" xfId="20"/>
    <cellStyle name="40% - Énfasis3" xfId="21"/>
    <cellStyle name="40% - Énfasis4" xfId="22"/>
    <cellStyle name="40% - Énfasis5" xfId="23"/>
    <cellStyle name="40% - Énfasis6" xfId="24"/>
    <cellStyle name="60% - Accent1" xfId="70" builtinId="32" hidden="1"/>
    <cellStyle name="60% - Accent2" xfId="74" builtinId="36" hidden="1"/>
    <cellStyle name="60% - Accent3" xfId="78" builtinId="40" hidden="1"/>
    <cellStyle name="60% - Accent4" xfId="82" builtinId="44" hidden="1"/>
    <cellStyle name="60% - Accent5" xfId="86" builtinId="48" hidden="1"/>
    <cellStyle name="60% - Accent6" xfId="90" builtinId="52" hidden="1"/>
    <cellStyle name="60% - Akzent1" xfId="25"/>
    <cellStyle name="60% - Akzent2" xfId="26"/>
    <cellStyle name="60% - Akzent3" xfId="27"/>
    <cellStyle name="60% - Akzent4" xfId="28"/>
    <cellStyle name="60% - Akzent5" xfId="29"/>
    <cellStyle name="60% - Akzent6" xfId="30"/>
    <cellStyle name="60% - Énfasis1" xfId="31"/>
    <cellStyle name="60% - Énfasis2" xfId="32"/>
    <cellStyle name="60% - Énfasis3" xfId="33"/>
    <cellStyle name="60% - Énfasis4" xfId="34"/>
    <cellStyle name="60% - Énfasis5" xfId="35"/>
    <cellStyle name="60% - Énfasis6" xfId="36"/>
    <cellStyle name="Akzent1" xfId="67" hidden="1"/>
    <cellStyle name="Akzent1" xfId="94"/>
    <cellStyle name="Akzent1 2" xfId="222" hidden="1"/>
    <cellStyle name="Akzent1 2" xfId="327" hidden="1"/>
    <cellStyle name="Akzent1 2" xfId="366" hidden="1"/>
    <cellStyle name="Akzent1 2" xfId="426" hidden="1"/>
    <cellStyle name="Akzent1 2" xfId="472" hidden="1"/>
    <cellStyle name="Akzent1 2" xfId="521" hidden="1"/>
    <cellStyle name="Akzent1 2" xfId="612" hidden="1"/>
    <cellStyle name="Akzent1 2" xfId="705" hidden="1"/>
    <cellStyle name="Akzent1 2" xfId="801" hidden="1"/>
    <cellStyle name="Akzent1 2" xfId="857" hidden="1"/>
    <cellStyle name="Akzent1 2" xfId="894" hidden="1"/>
    <cellStyle name="Akzent1 2" xfId="969" hidden="1"/>
    <cellStyle name="Akzent1 2" xfId="1030" hidden="1"/>
    <cellStyle name="Akzent1 2" xfId="1074" hidden="1"/>
    <cellStyle name="Akzent1 2" xfId="1135" hidden="1"/>
    <cellStyle name="Akzent1 2" xfId="1182" hidden="1"/>
    <cellStyle name="Akzent1 2" xfId="1238" hidden="1"/>
    <cellStyle name="Akzent1 2" xfId="1287" hidden="1"/>
    <cellStyle name="Akzent1 2" xfId="1333" hidden="1"/>
    <cellStyle name="Akzent1 2" xfId="1381" hidden="1"/>
    <cellStyle name="Akzent1 2" xfId="240" hidden="1"/>
    <cellStyle name="Akzent1 2" xfId="1466" hidden="1"/>
    <cellStyle name="Akzent1 2" xfId="1533" hidden="1"/>
    <cellStyle name="Akzent1 2" xfId="1575" hidden="1"/>
    <cellStyle name="Akzent1 2" xfId="1640" hidden="1"/>
    <cellStyle name="Akzent1 2" xfId="1687" hidden="1"/>
    <cellStyle name="Akzent1 2" xfId="1742" hidden="1"/>
    <cellStyle name="Akzent1 2" xfId="1786" hidden="1"/>
    <cellStyle name="Akzent1 2" xfId="1842" hidden="1"/>
    <cellStyle name="Akzent1 2" xfId="1879" hidden="1"/>
    <cellStyle name="Akzent1 2" xfId="908" hidden="1"/>
    <cellStyle name="Akzent1 2" xfId="1971" hidden="1"/>
    <cellStyle name="Akzent1 2" xfId="2025" hidden="1"/>
    <cellStyle name="Akzent1 2" xfId="2070" hidden="1"/>
    <cellStyle name="Akzent1 2" xfId="2132" hidden="1"/>
    <cellStyle name="Akzent1 2" xfId="2171" hidden="1"/>
    <cellStyle name="Akzent1 2" xfId="2239" hidden="1"/>
    <cellStyle name="Akzent1 2" xfId="2273" hidden="1"/>
    <cellStyle name="Akzent1 2" xfId="2335" hidden="1"/>
    <cellStyle name="Akzent1 2" xfId="2381" hidden="1"/>
    <cellStyle name="Akzent1 2" xfId="2453" hidden="1"/>
    <cellStyle name="Akzent1 2" xfId="2509" hidden="1"/>
    <cellStyle name="Akzent1 2" xfId="2590" hidden="1"/>
    <cellStyle name="Akzent1 2" xfId="2624" hidden="1"/>
    <cellStyle name="Akzent1 2" xfId="2692" hidden="1"/>
    <cellStyle name="Akzent1 2" xfId="2733" hidden="1"/>
    <cellStyle name="Akzent1 2" xfId="2780" hidden="1"/>
    <cellStyle name="Akzent1 2" xfId="2837" hidden="1"/>
    <cellStyle name="Akzent1 2" xfId="2878" hidden="1"/>
    <cellStyle name="Akzent1 2" xfId="2936" hidden="1"/>
    <cellStyle name="Akzent1 2" xfId="2989" hidden="1"/>
    <cellStyle name="Akzent1 2" xfId="3054" hidden="1"/>
    <cellStyle name="Akzent1 2" xfId="3117" hidden="1"/>
    <cellStyle name="Akzent1 2" xfId="3168" hidden="1"/>
    <cellStyle name="Akzent1 2" xfId="3225" hidden="1"/>
    <cellStyle name="Akzent1 2" xfId="3282" hidden="1"/>
    <cellStyle name="Akzent1 2" xfId="3327" hidden="1"/>
    <cellStyle name="Akzent1 2" xfId="3379" hidden="1"/>
    <cellStyle name="Akzent1 2" xfId="3437" hidden="1"/>
    <cellStyle name="Akzent1 2" xfId="3481" hidden="1"/>
    <cellStyle name="Akzent1 2" xfId="2470" hidden="1"/>
    <cellStyle name="Akzent1 2" xfId="3569" hidden="1"/>
    <cellStyle name="Akzent1 2" xfId="3636" hidden="1"/>
    <cellStyle name="Akzent1 2" xfId="3684" hidden="1"/>
    <cellStyle name="Akzent1 2" xfId="3748" hidden="1"/>
    <cellStyle name="Akzent1 2" xfId="3792" hidden="1"/>
    <cellStyle name="Akzent1 2" xfId="3847" hidden="1"/>
    <cellStyle name="Akzent1 2" xfId="3897" hidden="1"/>
    <cellStyle name="Akzent1 2" xfId="3947" hidden="1"/>
    <cellStyle name="Akzent1 2" xfId="4001" hidden="1"/>
    <cellStyle name="Akzent1 2" xfId="3004" hidden="1"/>
    <cellStyle name="Akzent1 2" xfId="4085" hidden="1"/>
    <cellStyle name="Akzent1 2" xfId="4142" hidden="1"/>
    <cellStyle name="Akzent1 2" xfId="4182" hidden="1"/>
    <cellStyle name="Akzent1 2" xfId="4253" hidden="1"/>
    <cellStyle name="Akzent1 2" xfId="4299" hidden="1"/>
    <cellStyle name="Akzent1 2" xfId="4351" hidden="1"/>
    <cellStyle name="Akzent1 2" xfId="4401" hidden="1"/>
    <cellStyle name="Akzent1 2" xfId="4452" hidden="1"/>
    <cellStyle name="Akzent1 2" xfId="4504" hidden="1"/>
    <cellStyle name="Akzent1 2" xfId="4550" hidden="1"/>
    <cellStyle name="Akzent1 2" xfId="4621" hidden="1"/>
    <cellStyle name="Akzent1 2" xfId="4665" hidden="1"/>
    <cellStyle name="Akzent1 2" xfId="4726" hidden="1"/>
    <cellStyle name="Akzent1 2" xfId="4761" hidden="1"/>
    <cellStyle name="Akzent1 2" xfId="4821" hidden="1"/>
    <cellStyle name="Akzent1 2" xfId="4865" hidden="1"/>
    <cellStyle name="Akzent1 2" xfId="4920" hidden="1"/>
    <cellStyle name="Akzent1 2" xfId="4975" hidden="1"/>
    <cellStyle name="Akzent1 2" xfId="5008" hidden="1"/>
    <cellStyle name="Akzent1 2" xfId="5107" hidden="1"/>
    <cellStyle name="Akzent1 2" xfId="5097" hidden="1"/>
    <cellStyle name="Akzent1 2" xfId="5165" hidden="1"/>
    <cellStyle name="Akzent1 2" xfId="5229" hidden="1"/>
    <cellStyle name="Akzent1 2" xfId="5299" hidden="1"/>
    <cellStyle name="Akzent1 2" xfId="5337" hidden="1"/>
    <cellStyle name="Akzent1 2" xfId="5405" hidden="1"/>
    <cellStyle name="Akzent1 2" xfId="5441" hidden="1"/>
    <cellStyle name="Akzent1 2" xfId="5503" hidden="1"/>
    <cellStyle name="Akzent1 2" xfId="5555" hidden="1"/>
    <cellStyle name="Akzent1 2" xfId="5604" hidden="1"/>
    <cellStyle name="Akzent1 2" xfId="5664" hidden="1"/>
    <cellStyle name="Akzent1 2" xfId="5139" hidden="1"/>
    <cellStyle name="Akzent1 2" xfId="5748" hidden="1"/>
    <cellStyle name="Akzent1 2" xfId="5836" hidden="1"/>
    <cellStyle name="Akzent1 2" xfId="5879" hidden="1"/>
    <cellStyle name="Akzent1 2" xfId="5948" hidden="1"/>
    <cellStyle name="Akzent1 2" xfId="6004" hidden="1"/>
    <cellStyle name="Akzent1 2" xfId="6049" hidden="1"/>
    <cellStyle name="Akzent1 2" xfId="6110" hidden="1"/>
    <cellStyle name="Akzent1 2" xfId="6194" hidden="1"/>
    <cellStyle name="Akzent1 2" xfId="6235" hidden="1"/>
    <cellStyle name="Akzent1 2" xfId="6291" hidden="1"/>
    <cellStyle name="Akzent1 2" xfId="6399" hidden="1"/>
    <cellStyle name="Akzent1 2" xfId="6461" hidden="1"/>
    <cellStyle name="Akzent1 2" xfId="6525" hidden="1"/>
    <cellStyle name="Akzent1 2" xfId="6582" hidden="1"/>
    <cellStyle name="Akzent1 2" xfId="6662" hidden="1"/>
    <cellStyle name="Akzent1 2" xfId="6713" hidden="1"/>
    <cellStyle name="Akzent1 2" xfId="6777" hidden="1"/>
    <cellStyle name="Akzent1 2" xfId="6813" hidden="1"/>
    <cellStyle name="Akzent1 2" xfId="6878" hidden="1"/>
    <cellStyle name="Akzent1 2" xfId="6919" hidden="1"/>
    <cellStyle name="Akzent1 2" xfId="6984" hidden="1"/>
    <cellStyle name="Akzent1 2" xfId="7064" hidden="1"/>
    <cellStyle name="Akzent1 2" xfId="7120" hidden="1"/>
    <cellStyle name="Akzent1 2" xfId="7195" hidden="1"/>
    <cellStyle name="Akzent1 2" xfId="7255" hidden="1"/>
    <cellStyle name="Akzent1 2" xfId="7310" hidden="1"/>
    <cellStyle name="Akzent1 2" xfId="7359" hidden="1"/>
    <cellStyle name="Akzent1 2" xfId="7423" hidden="1"/>
    <cellStyle name="Akzent1 2" xfId="7500" hidden="1"/>
    <cellStyle name="Akzent1 2" xfId="7537" hidden="1"/>
    <cellStyle name="Akzent1 2" xfId="6410" hidden="1"/>
    <cellStyle name="Akzent1 2" xfId="7664" hidden="1"/>
    <cellStyle name="Akzent1 2" xfId="7709" hidden="1"/>
    <cellStyle name="Akzent1 2" xfId="7767" hidden="1"/>
    <cellStyle name="Akzent1 2" xfId="7813" hidden="1"/>
    <cellStyle name="Akzent1 2" xfId="7869" hidden="1"/>
    <cellStyle name="Akzent1 2" xfId="7923" hidden="1"/>
    <cellStyle name="Akzent1 2" xfId="7968" hidden="1"/>
    <cellStyle name="Akzent1 2" xfId="8039" hidden="1"/>
    <cellStyle name="Akzent1 2" xfId="8103" hidden="1"/>
    <cellStyle name="Akzent1 2" xfId="6997" hidden="1"/>
    <cellStyle name="Akzent1 2" xfId="8192" hidden="1"/>
    <cellStyle name="Akzent1 2" xfId="8235" hidden="1"/>
    <cellStyle name="Akzent1 2" xfId="8286" hidden="1"/>
    <cellStyle name="Akzent1 2" xfId="8352" hidden="1"/>
    <cellStyle name="Akzent1 2" xfId="8394" hidden="1"/>
    <cellStyle name="Akzent1 2" xfId="8444" hidden="1"/>
    <cellStyle name="Akzent1 2" xfId="8516" hidden="1"/>
    <cellStyle name="Akzent1 2" xfId="8569" hidden="1"/>
    <cellStyle name="Akzent1 2" xfId="8627" hidden="1"/>
    <cellStyle name="Akzent1 2" xfId="8698" hidden="1"/>
    <cellStyle name="Akzent1 2" xfId="8769" hidden="1"/>
    <cellStyle name="Akzent1 2" xfId="8825" hidden="1"/>
    <cellStyle name="Akzent1 2" xfId="8872" hidden="1"/>
    <cellStyle name="Akzent1 2" xfId="8925" hidden="1"/>
    <cellStyle name="Akzent1 2" xfId="8992" hidden="1"/>
    <cellStyle name="Akzent1 2" xfId="9055" hidden="1"/>
    <cellStyle name="Akzent1 2" xfId="9108" hidden="1"/>
    <cellStyle name="Akzent1 2" xfId="9156" hidden="1"/>
    <cellStyle name="Akzent1 2" xfId="9206" hidden="1"/>
    <cellStyle name="Akzent1 2" xfId="9260" hidden="1"/>
    <cellStyle name="Akzent1 2" xfId="9319" hidden="1"/>
    <cellStyle name="Akzent1 2" xfId="9388" hidden="1"/>
    <cellStyle name="Akzent1 2" xfId="9425" hidden="1"/>
    <cellStyle name="Akzent1 2" xfId="9488" hidden="1"/>
    <cellStyle name="Akzent1 2" xfId="9529" hidden="1"/>
    <cellStyle name="Akzent1 2" xfId="9592" hidden="1"/>
    <cellStyle name="Akzent1 2" xfId="9642" hidden="1"/>
    <cellStyle name="Akzent1 2" xfId="9693" hidden="1"/>
    <cellStyle name="Akzent1 2" xfId="9739" hidden="1"/>
    <cellStyle name="Akzent1 2" xfId="8707" hidden="1"/>
    <cellStyle name="Akzent1 2" xfId="9824" hidden="1"/>
    <cellStyle name="Akzent1 2" xfId="9895" hidden="1"/>
    <cellStyle name="Akzent1 2" xfId="9931" hidden="1"/>
    <cellStyle name="Akzent1 2" xfId="9995" hidden="1"/>
    <cellStyle name="Akzent1 2" xfId="10036" hidden="1"/>
    <cellStyle name="Akzent1 2" xfId="10095" hidden="1"/>
    <cellStyle name="Akzent1 2" xfId="10149" hidden="1"/>
    <cellStyle name="Akzent1 2" xfId="10197" hidden="1"/>
    <cellStyle name="Akzent1 2" xfId="10251" hidden="1"/>
    <cellStyle name="Akzent1 2" xfId="9277" hidden="1"/>
    <cellStyle name="Akzent1 2" xfId="10336" hidden="1"/>
    <cellStyle name="Akzent1 2" xfId="10399" hidden="1"/>
    <cellStyle name="Akzent1 2" xfId="10441" hidden="1"/>
    <cellStyle name="Akzent1 2" xfId="10497" hidden="1"/>
    <cellStyle name="Akzent1 2" xfId="10545" hidden="1"/>
    <cellStyle name="Akzent1 2" xfId="10598" hidden="1"/>
    <cellStyle name="Akzent1 2" xfId="10647" hidden="1"/>
    <cellStyle name="Akzent1 2" xfId="10701" hidden="1"/>
    <cellStyle name="Akzent1 2" xfId="10742" hidden="1"/>
    <cellStyle name="Akzent1 2" xfId="10813" hidden="1"/>
    <cellStyle name="Akzent1 2" xfId="10865" hidden="1"/>
    <cellStyle name="Akzent1 2" xfId="10921" hidden="1"/>
    <cellStyle name="Akzent1 2" xfId="10979" hidden="1"/>
    <cellStyle name="Akzent1 2" xfId="11035" hidden="1"/>
    <cellStyle name="Akzent1 2" xfId="11074" hidden="1"/>
    <cellStyle name="Akzent1 2" xfId="11130" hidden="1"/>
    <cellStyle name="Akzent1 2" xfId="11177" hidden="1"/>
    <cellStyle name="Akzent1 2" xfId="11239" hidden="1"/>
    <cellStyle name="Akzent1 2" xfId="11273" hidden="1"/>
    <cellStyle name="Akzent1 2" xfId="11367" hidden="1"/>
    <cellStyle name="Akzent1 2" xfId="11359" hidden="1"/>
    <cellStyle name="Akzent1 2" xfId="11434" hidden="1"/>
    <cellStyle name="Akzent1 2" xfId="11490" hidden="1"/>
    <cellStyle name="Akzent1 2" xfId="11551" hidden="1"/>
    <cellStyle name="Akzent1 2" xfId="11603" hidden="1"/>
    <cellStyle name="Akzent1 2" xfId="11663" hidden="1"/>
    <cellStyle name="Akzent1 2" xfId="11705" hidden="1"/>
    <cellStyle name="Akzent1 2" xfId="11761" hidden="1"/>
    <cellStyle name="Akzent1 2" xfId="11810" hidden="1"/>
    <cellStyle name="Akzent1 2" xfId="11862" hidden="1"/>
    <cellStyle name="Akzent1 2" xfId="11916" hidden="1"/>
    <cellStyle name="Akzent1 2" xfId="11412" hidden="1"/>
    <cellStyle name="Akzent1 2" xfId="11999" hidden="1"/>
    <cellStyle name="Akzent1 2" xfId="12059" hidden="1"/>
    <cellStyle name="Akzent1 2" xfId="12116" hidden="1"/>
    <cellStyle name="Akzent1 2" xfId="12173" hidden="1"/>
    <cellStyle name="Akzent1 2" xfId="12217" hidden="1"/>
    <cellStyle name="Akzent1 2" xfId="12276" hidden="1"/>
    <cellStyle name="Akzent1 2" xfId="12322" hidden="1"/>
    <cellStyle name="Akzent1 2" xfId="12382" hidden="1"/>
    <cellStyle name="Akzent1 2" xfId="12426" hidden="1"/>
    <cellStyle name="Akzent1 2" xfId="12301" hidden="1"/>
    <cellStyle name="Akzent1 2" xfId="12242" hidden="1"/>
    <cellStyle name="Akzent1 2" xfId="12184" hidden="1"/>
    <cellStyle name="Akzent1 2" xfId="12122" hidden="1"/>
    <cellStyle name="Akzent1 2" xfId="12067" hidden="1"/>
    <cellStyle name="Akzent1 2" xfId="12015" hidden="1"/>
    <cellStyle name="Akzent1 2" xfId="11967" hidden="1"/>
    <cellStyle name="Akzent1 2" xfId="11907" hidden="1"/>
    <cellStyle name="Akzent1 2" xfId="11852" hidden="1"/>
    <cellStyle name="Akzent1 2" xfId="11809" hidden="1"/>
    <cellStyle name="Akzent1 2" xfId="11741" hidden="1"/>
    <cellStyle name="Akzent1 2" xfId="11679" hidden="1"/>
    <cellStyle name="Akzent1 2" xfId="11628" hidden="1"/>
    <cellStyle name="Akzent1 2" xfId="11562" hidden="1"/>
    <cellStyle name="Akzent1 2" xfId="11514" hidden="1"/>
    <cellStyle name="Akzent1 2" xfId="11449" hidden="1"/>
    <cellStyle name="Akzent1 2" xfId="11388" hidden="1"/>
    <cellStyle name="Akzent1 2" xfId="11305" hidden="1"/>
    <cellStyle name="Akzent1 2" xfId="11260" hidden="1"/>
    <cellStyle name="Akzent1 2" xfId="12350" hidden="1"/>
    <cellStyle name="Akzent1 2" xfId="11163" hidden="1"/>
    <cellStyle name="Akzent1 2" xfId="11099" hidden="1"/>
    <cellStyle name="Akzent1 2" xfId="11052" hidden="1"/>
    <cellStyle name="Akzent1 2" xfId="10990" hidden="1"/>
    <cellStyle name="Akzent1 2" xfId="10935" hidden="1"/>
    <cellStyle name="Akzent1 2" xfId="10879" hidden="1"/>
    <cellStyle name="Akzent1 2" xfId="10832" hidden="1"/>
    <cellStyle name="Akzent1 2" xfId="10773" hidden="1"/>
    <cellStyle name="Akzent1 2" xfId="10724" hidden="1"/>
    <cellStyle name="Akzent1 2" xfId="11792" hidden="1"/>
    <cellStyle name="Akzent1 2" xfId="10627" hidden="1"/>
    <cellStyle name="Akzent1 2" xfId="10562" hidden="1"/>
    <cellStyle name="Akzent1 2" xfId="10513" hidden="1"/>
    <cellStyle name="Akzent1 2" xfId="10448" hidden="1"/>
    <cellStyle name="Akzent1 2" xfId="10410" hidden="1"/>
    <cellStyle name="Akzent1 2" xfId="10352" hidden="1"/>
    <cellStyle name="Akzent1 2" xfId="10305" hidden="1"/>
    <cellStyle name="Akzent1 2" xfId="10249" hidden="1"/>
    <cellStyle name="Akzent1 2" xfId="10188" hidden="1"/>
    <cellStyle name="Akzent1 2" xfId="10111" hidden="1"/>
    <cellStyle name="Akzent1 2" xfId="10043" hidden="1"/>
    <cellStyle name="Akzent1 2" xfId="9967" hidden="1"/>
    <cellStyle name="Akzent1 2" xfId="9935" hidden="1"/>
    <cellStyle name="Akzent1 2" xfId="9863" hidden="1"/>
    <cellStyle name="Akzent1 2" xfId="9814" hidden="1"/>
    <cellStyle name="Akzent1 2" xfId="9772" hidden="1"/>
    <cellStyle name="Akzent1 2" xfId="9718" hidden="1"/>
    <cellStyle name="Akzent1 2" xfId="9658" hidden="1"/>
    <cellStyle name="Akzent1 2" xfId="9613" hidden="1"/>
    <cellStyle name="Akzent1 2" xfId="9545" hidden="1"/>
    <cellStyle name="Akzent1 2" xfId="9478" hidden="1"/>
    <cellStyle name="Akzent1 2" xfId="9415" hidden="1"/>
    <cellStyle name="Akzent1 2" xfId="9371" hidden="1"/>
    <cellStyle name="Akzent1 2" xfId="9307" hidden="1"/>
    <cellStyle name="Akzent1 2" xfId="9264" hidden="1"/>
    <cellStyle name="Akzent1 2" xfId="9198" hidden="1"/>
    <cellStyle name="Akzent1 2" xfId="9146" hidden="1"/>
    <cellStyle name="Akzent1 2" xfId="9091" hidden="1"/>
    <cellStyle name="Akzent1 2" xfId="9038" hidden="1"/>
    <cellStyle name="Akzent1 2" xfId="10099" hidden="1"/>
    <cellStyle name="Akzent1 2" xfId="8907" hidden="1"/>
    <cellStyle name="Akzent1 2" xfId="8854" hidden="1"/>
    <cellStyle name="Akzent1 2" xfId="8802" hidden="1"/>
    <cellStyle name="Akzent1 2" xfId="8745" hidden="1"/>
    <cellStyle name="Akzent1 2" xfId="8690" hidden="1"/>
    <cellStyle name="Akzent1 2" xfId="8635" hidden="1"/>
    <cellStyle name="Akzent1 2" xfId="8583" hidden="1"/>
    <cellStyle name="Akzent1 2" xfId="8529" hidden="1"/>
    <cellStyle name="Akzent1 2" xfId="8457" hidden="1"/>
    <cellStyle name="Akzent1 2" xfId="9538" hidden="1"/>
    <cellStyle name="Akzent1 2" xfId="8358" hidden="1"/>
    <cellStyle name="Akzent1 2" xfId="8298" hidden="1"/>
    <cellStyle name="Akzent1 2" xfId="8242" hidden="1"/>
    <cellStyle name="Akzent1 2" xfId="8190" hidden="1"/>
    <cellStyle name="Akzent1 2" xfId="8134" hidden="1"/>
    <cellStyle name="Akzent1 2" xfId="8081" hidden="1"/>
    <cellStyle name="Akzent1 2" xfId="8009" hidden="1"/>
    <cellStyle name="Akzent1 2" xfId="7945" hidden="1"/>
    <cellStyle name="Akzent1 2" xfId="7904" hidden="1"/>
    <cellStyle name="Akzent1 2" xfId="7828" hidden="1"/>
    <cellStyle name="Akzent1 2" xfId="7784" hidden="1"/>
    <cellStyle name="Akzent1 2" xfId="7705" hidden="1"/>
    <cellStyle name="Akzent1 2" xfId="7678" hidden="1"/>
    <cellStyle name="Akzent1 2" xfId="7579" hidden="1"/>
    <cellStyle name="Akzent1 2" xfId="7529" hidden="1"/>
    <cellStyle name="Akzent1 2" xfId="7471" hidden="1"/>
    <cellStyle name="Akzent1 2" xfId="7401" hidden="1"/>
    <cellStyle name="Akzent1 2" xfId="7338" hidden="1"/>
    <cellStyle name="Akzent1 2" xfId="7290" hidden="1"/>
    <cellStyle name="Akzent1 2" xfId="7206" hidden="1"/>
    <cellStyle name="Akzent1 2" xfId="7217" hidden="1"/>
    <cellStyle name="Akzent1 2" xfId="7114" hidden="1"/>
    <cellStyle name="Akzent1 2" xfId="7069" hidden="1"/>
    <cellStyle name="Akzent1 2" xfId="6975" hidden="1"/>
    <cellStyle name="Akzent1 2" xfId="6911" hidden="1"/>
    <cellStyle name="Akzent1 2" xfId="6851" hidden="1"/>
    <cellStyle name="Akzent1 2" xfId="6801" hidden="1"/>
    <cellStyle name="Akzent1 2" xfId="6737" hidden="1"/>
    <cellStyle name="Akzent1 2" xfId="6677" hidden="1"/>
    <cellStyle name="Akzent1 2" xfId="6626" hidden="1"/>
    <cellStyle name="Akzent1 2" xfId="6558" hidden="1"/>
    <cellStyle name="Akzent1 2" xfId="7158" hidden="1"/>
    <cellStyle name="Akzent1 2" xfId="6437" hidden="1"/>
    <cellStyle name="Akzent1 2" xfId="6369" hidden="1"/>
    <cellStyle name="Akzent1 2" xfId="6277" hidden="1"/>
    <cellStyle name="Akzent1 2" xfId="6216" hidden="1"/>
    <cellStyle name="Akzent1 2" xfId="6146" hidden="1"/>
    <cellStyle name="Akzent1 2" xfId="6069" hidden="1"/>
    <cellStyle name="Akzent1 2" xfId="6018" hidden="1"/>
    <cellStyle name="Akzent1 2" xfId="5961" hidden="1"/>
    <cellStyle name="Akzent1 2" xfId="5905" hidden="1"/>
    <cellStyle name="Akzent1 2" xfId="5852" hidden="1"/>
    <cellStyle name="Akzent1 2" xfId="5761" hidden="1"/>
    <cellStyle name="Akzent1 2" xfId="5692" hidden="1"/>
    <cellStyle name="Akzent1 2" xfId="5616" hidden="1"/>
    <cellStyle name="Akzent1 2" xfId="5570" hidden="1"/>
    <cellStyle name="Akzent1 2" xfId="5492" hidden="1"/>
    <cellStyle name="Akzent1 2" xfId="5454" hidden="1"/>
    <cellStyle name="Akzent1 2" xfId="5385" hidden="1"/>
    <cellStyle name="Akzent1 2" xfId="5351" hidden="1"/>
    <cellStyle name="Akzent1 2" xfId="5281" hidden="1"/>
    <cellStyle name="Akzent1 2" xfId="5243" hidden="1"/>
    <cellStyle name="Akzent1 2" xfId="5183" hidden="1"/>
    <cellStyle name="Akzent1 2" xfId="5087" hidden="1"/>
    <cellStyle name="Akzent1 2" xfId="5013" hidden="1"/>
    <cellStyle name="Akzent1 2" xfId="4974" hidden="1"/>
    <cellStyle name="Akzent1 2" xfId="4905" hidden="1"/>
    <cellStyle name="Akzent1 2" xfId="4856" hidden="1"/>
    <cellStyle name="Akzent1 2" xfId="4795" hidden="1"/>
    <cellStyle name="Akzent1 2" xfId="4742" hidden="1"/>
    <cellStyle name="Akzent1 2" xfId="4701" hidden="1"/>
    <cellStyle name="Akzent1 2" xfId="4634" hidden="1"/>
    <cellStyle name="Akzent1 2" xfId="5741" hidden="1"/>
    <cellStyle name="Akzent1 2" xfId="4548" hidden="1"/>
    <cellStyle name="Akzent1 2" xfId="4500" hidden="1"/>
    <cellStyle name="Akzent1 2" xfId="4443" hidden="1"/>
    <cellStyle name="Akzent1 2" xfId="4386" hidden="1"/>
    <cellStyle name="Akzent1 2" xfId="4324" hidden="1"/>
    <cellStyle name="Akzent1 2" xfId="4272" hidden="1"/>
    <cellStyle name="Akzent1 2" xfId="4223" hidden="1"/>
    <cellStyle name="Akzent1 2" xfId="4171" hidden="1"/>
    <cellStyle name="Akzent1 2" xfId="4121" hidden="1"/>
    <cellStyle name="Akzent1 2" xfId="5172" hidden="1"/>
    <cellStyle name="Akzent1 2" xfId="4025" hidden="1"/>
    <cellStyle name="Akzent1 2" xfId="3964" hidden="1"/>
    <cellStyle name="Akzent1 2" xfId="3916" hidden="1"/>
    <cellStyle name="Akzent1 2" xfId="3845" hidden="1"/>
    <cellStyle name="Akzent1 2" xfId="3803" hidden="1"/>
    <cellStyle name="Akzent1 2" xfId="3737" hidden="1"/>
    <cellStyle name="Akzent1 2" xfId="3699" hidden="1"/>
    <cellStyle name="Akzent1 2" xfId="3622" hidden="1"/>
    <cellStyle name="Akzent1 2" xfId="3587" hidden="1"/>
    <cellStyle name="Akzent1 2" xfId="3504" hidden="1"/>
    <cellStyle name="Akzent1 2" xfId="3440" hidden="1"/>
    <cellStyle name="Akzent1 2" xfId="3370" hidden="1"/>
    <cellStyle name="Akzent1 2" xfId="3311" hidden="1"/>
    <cellStyle name="Akzent1 2" xfId="3262" hidden="1"/>
    <cellStyle name="Akzent1 2" xfId="3194" hidden="1"/>
    <cellStyle name="Akzent1 2" xfId="3148" hidden="1"/>
    <cellStyle name="Akzent1 2" xfId="3092" hidden="1"/>
    <cellStyle name="Akzent1 2" xfId="3033" hidden="1"/>
    <cellStyle name="Akzent1 2" xfId="2977" hidden="1"/>
    <cellStyle name="Akzent1 2" xfId="2925" hidden="1"/>
    <cellStyle name="Akzent1 2" xfId="2856" hidden="1"/>
    <cellStyle name="Akzent1 2" xfId="2788" hidden="1"/>
    <cellStyle name="Akzent1 2" xfId="2744" hidden="1"/>
    <cellStyle name="Akzent1 2" xfId="2672" hidden="1"/>
    <cellStyle name="Akzent1 2" xfId="2629" hidden="1"/>
    <cellStyle name="Akzent1 2" xfId="2570" hidden="1"/>
    <cellStyle name="Akzent1 2" xfId="2518" hidden="1"/>
    <cellStyle name="Akzent1 2" xfId="2481" hidden="1"/>
    <cellStyle name="Akzent1 2" xfId="2409" hidden="1"/>
    <cellStyle name="Akzent1 2" xfId="3490" hidden="1"/>
    <cellStyle name="Akzent1 2" xfId="2312" hidden="1"/>
    <cellStyle name="Akzent1 2" xfId="2256" hidden="1"/>
    <cellStyle name="Akzent1 2" xfId="2203" hidden="1"/>
    <cellStyle name="Akzent1 2" xfId="2139" hidden="1"/>
    <cellStyle name="Akzent1 2" xfId="2096" hidden="1"/>
    <cellStyle name="Akzent1 2" xfId="2033" hidden="1"/>
    <cellStyle name="Akzent1 2" xfId="1994" hidden="1"/>
    <cellStyle name="Akzent1 2" xfId="1936" hidden="1"/>
    <cellStyle name="Akzent1 2" xfId="1899" hidden="1"/>
    <cellStyle name="Akzent1 2" xfId="2906" hidden="1"/>
    <cellStyle name="Akzent1 2" xfId="1803" hidden="1"/>
    <cellStyle name="Akzent1 2" xfId="1731" hidden="1"/>
    <cellStyle name="Akzent1 2" xfId="1699" hidden="1"/>
    <cellStyle name="Akzent1 2" xfId="1614" hidden="1"/>
    <cellStyle name="Akzent1 2" xfId="1580" hidden="1"/>
    <cellStyle name="Akzent1 2" xfId="1506" hidden="1"/>
    <cellStyle name="Akzent1 2" xfId="1465" hidden="1"/>
    <cellStyle name="Akzent1 2" xfId="1420" hidden="1"/>
    <cellStyle name="Akzent1 2" xfId="1365" hidden="1"/>
    <cellStyle name="Akzent1 2" xfId="1302" hidden="1"/>
    <cellStyle name="Akzent1 2" xfId="1245" hidden="1"/>
    <cellStyle name="Akzent1 2" xfId="1187" hidden="1"/>
    <cellStyle name="Akzent1 2" xfId="1132" hidden="1"/>
    <cellStyle name="Akzent1 2" xfId="1065" hidden="1"/>
    <cellStyle name="Akzent1 2" xfId="1014" hidden="1"/>
    <cellStyle name="Akzent1 2" xfId="956" hidden="1"/>
    <cellStyle name="Akzent1 2" xfId="911" hidden="1"/>
    <cellStyle name="Akzent1 2" xfId="847" hidden="1"/>
    <cellStyle name="Akzent1 2" xfId="781" hidden="1"/>
    <cellStyle name="Akzent1 2" xfId="625" hidden="1"/>
    <cellStyle name="Akzent1 2" xfId="648" hidden="1"/>
    <cellStyle name="Akzent1 2" xfId="535" hidden="1"/>
    <cellStyle name="Akzent1 2" xfId="470" hidden="1"/>
    <cellStyle name="Akzent1 2" xfId="420" hidden="1"/>
    <cellStyle name="Akzent1 2" xfId="352" hidden="1"/>
    <cellStyle name="Akzent1 2" xfId="309" hidden="1"/>
    <cellStyle name="Akzent1 2" xfId="235" hidden="1"/>
    <cellStyle name="Akzent1 2" xfId="123" hidden="1"/>
    <cellStyle name="Akzent1 2" xfId="12502" hidden="1"/>
    <cellStyle name="Akzent1 2" xfId="12548" hidden="1"/>
    <cellStyle name="Akzent1 2" xfId="12585" hidden="1"/>
    <cellStyle name="Akzent1 2" xfId="567" hidden="1"/>
    <cellStyle name="Akzent1 2" xfId="12667" hidden="1"/>
    <cellStyle name="Akzent1 2" xfId="12714" hidden="1"/>
    <cellStyle name="Akzent1 2" xfId="12758" hidden="1"/>
    <cellStyle name="Akzent1 2" xfId="12803" hidden="1"/>
    <cellStyle name="Akzent1 2" xfId="12851" hidden="1"/>
    <cellStyle name="Akzent1 2" xfId="12898" hidden="1"/>
    <cellStyle name="Akzent1 2" xfId="12928" hidden="1"/>
    <cellStyle name="Akzent1 2" xfId="12984" hidden="1"/>
    <cellStyle name="Akzent1 2" xfId="13024" hidden="1"/>
    <cellStyle name="Akzent1 2" xfId="12916" hidden="1"/>
    <cellStyle name="Akzent1 2" xfId="12863" hidden="1"/>
    <cellStyle name="Akzent1 2" xfId="12814" hidden="1"/>
    <cellStyle name="Akzent1 2" xfId="12769" hidden="1"/>
    <cellStyle name="Akzent1 2" xfId="12719" hidden="1"/>
    <cellStyle name="Akzent1 2" xfId="12677" hidden="1"/>
    <cellStyle name="Akzent1 2" xfId="12623" hidden="1"/>
    <cellStyle name="Akzent1 2" xfId="12577" hidden="1"/>
    <cellStyle name="Akzent1 2" xfId="12537" hidden="1"/>
    <cellStyle name="Akzent1 2" xfId="12501" hidden="1"/>
    <cellStyle name="Akzent1 2" xfId="12390" hidden="1"/>
    <cellStyle name="Akzent1 2" xfId="12311" hidden="1"/>
    <cellStyle name="Akzent1 2" xfId="12266" hidden="1"/>
    <cellStyle name="Akzent1 2" xfId="12180" hidden="1"/>
    <cellStyle name="Akzent1 2" xfId="12144" hidden="1"/>
    <cellStyle name="Akzent1 2" xfId="12064" hidden="1"/>
    <cellStyle name="Akzent1 2" xfId="12025" hidden="1"/>
    <cellStyle name="Akzent1 2" xfId="11957" hidden="1"/>
    <cellStyle name="Akzent1 2" xfId="11922" hidden="1"/>
    <cellStyle name="Akzent1 2" xfId="12964" hidden="1"/>
    <cellStyle name="Akzent1 2" xfId="11804" hidden="1"/>
    <cellStyle name="Akzent1 2" xfId="11731" hidden="1"/>
    <cellStyle name="Akzent1 2" xfId="11692" hidden="1"/>
    <cellStyle name="Akzent1 2" xfId="11615" hidden="1"/>
    <cellStyle name="Akzent1 2" xfId="11569" hidden="1"/>
    <cellStyle name="Akzent1 2" xfId="11501" hidden="1"/>
    <cellStyle name="Akzent1 2" xfId="11444" hidden="1"/>
    <cellStyle name="Akzent1 2" xfId="11351" hidden="1"/>
    <cellStyle name="Akzent1 2" xfId="11298" hidden="1"/>
    <cellStyle name="Akzent1 2" xfId="12486" hidden="1"/>
    <cellStyle name="Akzent1 2" xfId="11198" hidden="1"/>
    <cellStyle name="Akzent1 2" xfId="11120" hidden="1"/>
    <cellStyle name="Akzent1 2" xfId="11081" hidden="1"/>
    <cellStyle name="Akzent1 2" xfId="11008" hidden="1"/>
    <cellStyle name="Akzent1 2" xfId="10964" hidden="1"/>
    <cellStyle name="Akzent1 2" xfId="10898" hidden="1"/>
    <cellStyle name="Akzent1 2" xfId="10850" hidden="1"/>
    <cellStyle name="Akzent1 2" xfId="10787" hidden="1"/>
    <cellStyle name="Akzent1 2" xfId="10731" hidden="1"/>
    <cellStyle name="Akzent1 2" xfId="10652" hidden="1"/>
    <cellStyle name="Akzent1 2" xfId="10574" hidden="1"/>
    <cellStyle name="Akzent1 2" xfId="10502" hidden="1"/>
    <cellStyle name="Akzent1 2" xfId="10464" hidden="1"/>
    <cellStyle name="Akzent1 2" xfId="10385" hidden="1"/>
    <cellStyle name="Akzent1 2" xfId="10348" hidden="1"/>
    <cellStyle name="Akzent1 2" xfId="10283" hidden="1"/>
    <cellStyle name="Akzent1 2" xfId="10229" hidden="1"/>
    <cellStyle name="Akzent1 2" xfId="10175" hidden="1"/>
    <cellStyle name="Akzent1 2" xfId="10125" hidden="1"/>
    <cellStyle name="Akzent1 2" xfId="10052" hidden="1"/>
    <cellStyle name="Akzent1 2" xfId="9981" hidden="1"/>
    <cellStyle name="Akzent1 2" xfId="9915" hidden="1"/>
    <cellStyle name="Akzent1 2" xfId="9873" hidden="1"/>
    <cellStyle name="Akzent1 2" xfId="9799" hidden="1"/>
    <cellStyle name="Akzent1 2" xfId="9760" hidden="1"/>
    <cellStyle name="Akzent1 2" xfId="9685" hidden="1"/>
    <cellStyle name="Akzent1 2" xfId="9651" hidden="1"/>
    <cellStyle name="Akzent1 2" xfId="9573" hidden="1"/>
    <cellStyle name="Akzent1 2" xfId="9521" hidden="1"/>
    <cellStyle name="Akzent1 2" xfId="10639" hidden="1"/>
    <cellStyle name="Akzent1 2" xfId="9420" hidden="1"/>
    <cellStyle name="Akzent1 2" xfId="9351" hidden="1"/>
    <cellStyle name="Akzent1 2" xfId="9303" hidden="1"/>
    <cellStyle name="Akzent1 2" xfId="9230" hidden="1"/>
    <cellStyle name="Akzent1 2" xfId="9182" hidden="1"/>
    <cellStyle name="Akzent1 2" xfId="9123" hidden="1"/>
    <cellStyle name="Akzent1 2" xfId="9061" hidden="1"/>
    <cellStyle name="Akzent1 2" xfId="8999" hidden="1"/>
    <cellStyle name="Akzent1 2" xfId="8917" hidden="1"/>
    <cellStyle name="Akzent1 2" xfId="10042" hidden="1"/>
    <cellStyle name="Akzent1 2" xfId="8830" hidden="1"/>
    <cellStyle name="Akzent1 2" xfId="8767" hidden="1"/>
    <cellStyle name="Akzent1 2" xfId="8711" hidden="1"/>
    <cellStyle name="Akzent1 2" xfId="8643" hidden="1"/>
    <cellStyle name="Akzent1 2" xfId="8587" hidden="1"/>
    <cellStyle name="Akzent1 2" xfId="8525" hidden="1"/>
    <cellStyle name="Akzent1 2" xfId="8437" hidden="1"/>
    <cellStyle name="Akzent1 2" xfId="8382" hidden="1"/>
    <cellStyle name="Akzent1 2" xfId="8336" hidden="1"/>
    <cellStyle name="Akzent1 2" xfId="8262" hidden="1"/>
    <cellStyle name="Akzent1 2" xfId="8212" hidden="1"/>
    <cellStyle name="Akzent1 2" xfId="8143" hidden="1"/>
    <cellStyle name="Akzent1 2" xfId="8115" hidden="1"/>
    <cellStyle name="Akzent1 2" xfId="8002" hidden="1"/>
    <cellStyle name="Akzent1 2" xfId="7953" hidden="1"/>
    <cellStyle name="Akzent1 2" xfId="7892" hidden="1"/>
    <cellStyle name="Akzent1 2" xfId="7843" hidden="1"/>
    <cellStyle name="Akzent1 2" xfId="7781" hidden="1"/>
    <cellStyle name="Akzent1 2" xfId="7735" hidden="1"/>
    <cellStyle name="Akzent1 2" xfId="7640" hidden="1"/>
    <cellStyle name="Akzent1 2" xfId="7653" hidden="1"/>
    <cellStyle name="Akzent1 2" xfId="7568" hidden="1"/>
    <cellStyle name="Akzent1 2" xfId="7511" hidden="1"/>
    <cellStyle name="Akzent1 2" xfId="7412" hidden="1"/>
    <cellStyle name="Akzent1 2" xfId="7347" hidden="1"/>
    <cellStyle name="Akzent1 2" xfId="7274" hidden="1"/>
    <cellStyle name="Akzent1 2" xfId="7241" hidden="1"/>
    <cellStyle name="Akzent1 2" xfId="7128" hidden="1"/>
    <cellStyle name="Akzent1 2" xfId="7075" hidden="1"/>
    <cellStyle name="Akzent1 2" xfId="7008" hidden="1"/>
    <cellStyle name="Akzent1 2" xfId="6935" hidden="1"/>
    <cellStyle name="Akzent1 2" xfId="7602" hidden="1"/>
    <cellStyle name="Akzent1 2" xfId="6824" hidden="1"/>
    <cellStyle name="Akzent1 2" xfId="6752" hidden="1"/>
    <cellStyle name="Akzent1 2" xfId="6698" hidden="1"/>
    <cellStyle name="Akzent1 2" xfId="6632" hidden="1"/>
    <cellStyle name="Akzent1 2" xfId="6554" hidden="1"/>
    <cellStyle name="Akzent1 2" xfId="6475" hidden="1"/>
    <cellStyle name="Akzent1 2" xfId="6423" hidden="1"/>
    <cellStyle name="Akzent1 2" xfId="6339" hidden="1"/>
    <cellStyle name="Akzent1 2" xfId="6260" hidden="1"/>
    <cellStyle name="Akzent1 2" xfId="6200" hidden="1"/>
    <cellStyle name="Akzent1 2" xfId="6104" hidden="1"/>
    <cellStyle name="Akzent1 2" xfId="6029" hidden="1"/>
    <cellStyle name="Akzent1 2" xfId="5946" hidden="1"/>
    <cellStyle name="Akzent1 2" xfId="5899" hidden="1"/>
    <cellStyle name="Akzent1 2" xfId="5802" hidden="1"/>
    <cellStyle name="Akzent1 2" xfId="5728" hidden="1"/>
    <cellStyle name="Akzent1 2" xfId="5675" hidden="1"/>
    <cellStyle name="Akzent1 2" xfId="5620" hidden="1"/>
    <cellStyle name="Akzent1 2" xfId="5560" hidden="1"/>
    <cellStyle name="Akzent1 2" xfId="5505" hidden="1"/>
    <cellStyle name="Akzent1 2" xfId="5446" hidden="1"/>
    <cellStyle name="Akzent1 2" xfId="5376" hidden="1"/>
    <cellStyle name="Akzent1 2" xfId="5309" hidden="1"/>
    <cellStyle name="Akzent1 2" xfId="5261" hidden="1"/>
    <cellStyle name="Akzent1 2" xfId="5182" hidden="1"/>
    <cellStyle name="Akzent1 2" xfId="5112" hidden="1"/>
    <cellStyle name="Akzent1 2" xfId="5039" hidden="1"/>
    <cellStyle name="Akzent1 2" xfId="4985" hidden="1"/>
    <cellStyle name="Akzent1 2" xfId="4927" hidden="1"/>
    <cellStyle name="Akzent1 2" xfId="4870" hidden="1"/>
    <cellStyle name="Akzent1 2" xfId="6084" hidden="1"/>
    <cellStyle name="Akzent1 2" xfId="4756" hidden="1"/>
    <cellStyle name="Akzent1 2" xfId="4717" hidden="1"/>
    <cellStyle name="Akzent1 2" xfId="4643" hidden="1"/>
    <cellStyle name="Akzent1 2" xfId="4595" hidden="1"/>
    <cellStyle name="Akzent1 2" xfId="4531" hidden="1"/>
    <cellStyle name="Akzent1 2" xfId="4488" hidden="1"/>
    <cellStyle name="Akzent1 2" xfId="4418" hidden="1"/>
    <cellStyle name="Akzent1 2" xfId="4370" hidden="1"/>
    <cellStyle name="Akzent1 2" xfId="4316" hidden="1"/>
    <cellStyle name="Akzent1 2" xfId="5428" hidden="1"/>
    <cellStyle name="Akzent1 2" xfId="4213" hidden="1"/>
    <cellStyle name="Akzent1 2" xfId="4151" hidden="1"/>
    <cellStyle name="Akzent1 2" xfId="4101" hidden="1"/>
    <cellStyle name="Akzent1 2" xfId="4035" hidden="1"/>
    <cellStyle name="Akzent1 2" xfId="3988" hidden="1"/>
    <cellStyle name="Akzent1 2" xfId="3924" hidden="1"/>
    <cellStyle name="Akzent1 2" xfId="3883" hidden="1"/>
    <cellStyle name="Akzent1 2" xfId="3809" hidden="1"/>
    <cellStyle name="Akzent1 2" xfId="3759" hidden="1"/>
    <cellStyle name="Akzent1 2" xfId="3674" hidden="1"/>
    <cellStyle name="Akzent1 2" xfId="3603" hidden="1"/>
    <cellStyle name="Akzent1 2" xfId="3532" hidden="1"/>
    <cellStyle name="Akzent1 2" xfId="3480" hidden="1"/>
    <cellStyle name="Akzent1 2" xfId="3408" hidden="1"/>
    <cellStyle name="Akzent1 2" xfId="3356" hidden="1"/>
    <cellStyle name="Akzent1 2" xfId="3293" hidden="1"/>
    <cellStyle name="Akzent1 2" xfId="3241" hidden="1"/>
    <cellStyle name="Akzent1 2" xfId="3174" hidden="1"/>
    <cellStyle name="Akzent1 2" xfId="3128" hidden="1"/>
    <cellStyle name="Akzent1 2" xfId="3063" hidden="1"/>
    <cellStyle name="Akzent1 2" xfId="2990" hidden="1"/>
    <cellStyle name="Akzent1 2" xfId="2914" hidden="1"/>
    <cellStyle name="Akzent1 2" xfId="2863" hidden="1"/>
    <cellStyle name="Akzent1 2" xfId="2798" hidden="1"/>
    <cellStyle name="Akzent1 2" xfId="2747" hidden="1"/>
    <cellStyle name="Akzent1 2" xfId="2687" hidden="1"/>
    <cellStyle name="Akzent1 2" xfId="2632" hidden="1"/>
    <cellStyle name="Akzent1 2" xfId="2569" hidden="1"/>
    <cellStyle name="Akzent1 2" xfId="2514" hidden="1"/>
    <cellStyle name="Akzent1 2" xfId="3666" hidden="1"/>
    <cellStyle name="Akzent1 2" xfId="2403" hidden="1"/>
    <cellStyle name="Akzent1 2" xfId="2360" hidden="1"/>
    <cellStyle name="Akzent1 2" xfId="2295" hidden="1"/>
    <cellStyle name="Akzent1 2" xfId="2229" hidden="1"/>
    <cellStyle name="Akzent1 2" xfId="2178" hidden="1"/>
    <cellStyle name="Akzent1 2" xfId="2117" hidden="1"/>
    <cellStyle name="Akzent1 2" xfId="2075" hidden="1"/>
    <cellStyle name="Akzent1 2" xfId="2002" hidden="1"/>
    <cellStyle name="Akzent1 2" xfId="1964" hidden="1"/>
    <cellStyle name="Akzent1 2" xfId="3055" hidden="1"/>
    <cellStyle name="Akzent1 2" xfId="1871" hidden="1"/>
    <cellStyle name="Akzent1 2" xfId="1804" hidden="1"/>
    <cellStyle name="Akzent1 2" xfId="1753" hidden="1"/>
    <cellStyle name="Akzent1 2" xfId="1682" hidden="1"/>
    <cellStyle name="Akzent1 2" xfId="1630" hidden="1"/>
    <cellStyle name="Akzent1 2" xfId="1565" hidden="1"/>
    <cellStyle name="Akzent1 2" xfId="1515" hidden="1"/>
    <cellStyle name="Akzent1 2" xfId="1450" hidden="1"/>
    <cellStyle name="Akzent1 2" xfId="1417" hidden="1"/>
    <cellStyle name="Akzent1 2" xfId="1344" hidden="1"/>
    <cellStyle name="Akzent1 2" xfId="1295" hidden="1"/>
    <cellStyle name="Akzent1 2" xfId="1216" hidden="1"/>
    <cellStyle name="Akzent1 2" xfId="1169" hidden="1"/>
    <cellStyle name="Akzent1 2" xfId="1100" hidden="1"/>
    <cellStyle name="Akzent1 2" xfId="1049" hidden="1"/>
    <cellStyle name="Akzent1 2" xfId="986" hidden="1"/>
    <cellStyle name="Akzent1 2" xfId="926" hidden="1"/>
    <cellStyle name="Akzent1 2" xfId="869" hidden="1"/>
    <cellStyle name="Akzent1 2" xfId="811" hidden="1"/>
    <cellStyle name="Akzent1 2" xfId="641" hidden="1"/>
    <cellStyle name="Akzent1 2" xfId="671" hidden="1"/>
    <cellStyle name="Akzent1 2" xfId="528" hidden="1"/>
    <cellStyle name="Akzent1 2" xfId="460" hidden="1"/>
    <cellStyle name="Akzent1 2" xfId="405" hidden="1"/>
    <cellStyle name="Akzent1 2" xfId="332" hidden="1"/>
    <cellStyle name="Akzent1 2" xfId="282" hidden="1"/>
    <cellStyle name="Akzent1 2" xfId="197" hidden="1"/>
    <cellStyle name="Akzent1 2" xfId="12411" hidden="1"/>
    <cellStyle name="Akzent1 2" xfId="12250" hidden="1"/>
    <cellStyle name="Akzent1 2" xfId="13073" hidden="1"/>
    <cellStyle name="Akzent1 2" xfId="13111" hidden="1"/>
    <cellStyle name="Akzent1 2" xfId="580" hidden="1"/>
    <cellStyle name="Akzent1 2" xfId="13172" hidden="1"/>
    <cellStyle name="Akzent1 2" xfId="13213" hidden="1"/>
    <cellStyle name="Akzent1 2" xfId="13251" hidden="1"/>
    <cellStyle name="Akzent1 2" xfId="13288" hidden="1"/>
    <cellStyle name="Akzent1 2" xfId="13328" hidden="1"/>
    <cellStyle name="Akzent1 2" xfId="13364" hidden="1"/>
    <cellStyle name="Akzent1 2" xfId="13394" hidden="1"/>
    <cellStyle name="Akzent1 2" xfId="13434" hidden="1"/>
    <cellStyle name="Akzent1 2" xfId="13470" hidden="1"/>
    <cellStyle name="Akzent1 2" xfId="13382" hidden="1"/>
    <cellStyle name="Akzent1 2" xfId="13337" hidden="1"/>
    <cellStyle name="Akzent1 2" xfId="13295" hidden="1"/>
    <cellStyle name="Akzent1 2" xfId="13257" hidden="1"/>
    <cellStyle name="Akzent1 2" xfId="13218" hidden="1"/>
    <cellStyle name="Akzent1 2" xfId="13180" hidden="1"/>
    <cellStyle name="Akzent1 2" xfId="13140" hidden="1"/>
    <cellStyle name="Akzent1 2" xfId="13102" hidden="1"/>
    <cellStyle name="Akzent1 2" xfId="13063" hidden="1"/>
    <cellStyle name="Akzent1 2" xfId="13030" hidden="1"/>
    <cellStyle name="Akzent1 2" xfId="12952" hidden="1"/>
    <cellStyle name="Akzent1 2" xfId="12887" hidden="1"/>
    <cellStyle name="Akzent1 2" xfId="12848" hidden="1"/>
    <cellStyle name="Akzent1 2" xfId="12786" hidden="1"/>
    <cellStyle name="Akzent1 2" xfId="12745" hidden="1"/>
    <cellStyle name="Akzent1 2" xfId="12686" hidden="1"/>
    <cellStyle name="Akzent1 2" xfId="12645" hidden="1"/>
    <cellStyle name="Akzent1 2" xfId="12595" hidden="1"/>
    <cellStyle name="Akzent1 2" xfId="12553" hidden="1"/>
    <cellStyle name="Akzent1 2" xfId="13419" hidden="1"/>
    <cellStyle name="Akzent1 2" xfId="12442" hidden="1"/>
    <cellStyle name="Akzent1 2" xfId="12371" hidden="1"/>
    <cellStyle name="Akzent1 2" xfId="12328" hidden="1"/>
    <cellStyle name="Akzent1 2" xfId="12253" hidden="1"/>
    <cellStyle name="Akzent1 2" xfId="12199" hidden="1"/>
    <cellStyle name="Akzent1 2" xfId="12132" hidden="1"/>
    <cellStyle name="Akzent1 2" xfId="12074" hidden="1"/>
    <cellStyle name="Akzent1 2" xfId="12008" hidden="1"/>
    <cellStyle name="Akzent1 2" xfId="11950" hidden="1"/>
    <cellStyle name="Akzent1 2" xfId="13004" hidden="1"/>
    <cellStyle name="Akzent1 2" xfId="11844" hidden="1"/>
    <cellStyle name="Akzent1 2" xfId="11767" hidden="1"/>
    <cellStyle name="Akzent1 2" xfId="11719" hidden="1"/>
    <cellStyle name="Akzent1 2" xfId="11640" hidden="1"/>
    <cellStyle name="Akzent1 2" xfId="11596" hidden="1"/>
    <cellStyle name="Akzent1 2" xfId="11529" hidden="1"/>
    <cellStyle name="Akzent1 2" xfId="11477" hidden="1"/>
    <cellStyle name="Akzent1 2" xfId="11379" hidden="1"/>
    <cellStyle name="Akzent1 2" xfId="11314" hidden="1"/>
    <cellStyle name="Akzent1 2" xfId="11222" hidden="1"/>
    <cellStyle name="Akzent1 2" xfId="11142" hidden="1"/>
    <cellStyle name="Akzent1 2" xfId="11073" hidden="1"/>
    <cellStyle name="Akzent1 2" xfId="11025" hidden="1"/>
    <cellStyle name="Akzent1 2" xfId="10948" hidden="1"/>
    <cellStyle name="Akzent1 2" xfId="10907" hidden="1"/>
    <cellStyle name="Akzent1 2" xfId="10828" hidden="1"/>
    <cellStyle name="Akzent1 2" xfId="10782" hidden="1"/>
    <cellStyle name="Akzent1 2" xfId="10711" hidden="1"/>
    <cellStyle name="Akzent1 2" xfId="10670" hidden="1"/>
    <cellStyle name="Akzent1 2" xfId="10587" hidden="1"/>
    <cellStyle name="Akzent1 2" xfId="10528" hidden="1"/>
    <cellStyle name="Akzent1 2" xfId="10453" hidden="1"/>
    <cellStyle name="Akzent1 2" xfId="10407" hidden="1"/>
    <cellStyle name="Akzent1 2" xfId="10327" hidden="1"/>
    <cellStyle name="Akzent1 2" xfId="10280" hidden="1"/>
    <cellStyle name="Akzent1 2" xfId="10210" hidden="1"/>
    <cellStyle name="Akzent1 2" xfId="10168" hidden="1"/>
    <cellStyle name="Akzent1 2" xfId="10079" hidden="1"/>
    <cellStyle name="Akzent1 2" xfId="10030" hidden="1"/>
    <cellStyle name="Akzent1 2" xfId="11210" hidden="1"/>
    <cellStyle name="Akzent1 2" xfId="9923" hidden="1"/>
    <cellStyle name="Akzent1 2" xfId="9850" hidden="1"/>
    <cellStyle name="Akzent1 2" xfId="9808" hidden="1"/>
    <cellStyle name="Akzent1 2" xfId="9729" hidden="1"/>
    <cellStyle name="Akzent1 2" xfId="9674" hidden="1"/>
    <cellStyle name="Akzent1 2" xfId="9619" hidden="1"/>
    <cellStyle name="Akzent1 2" xfId="9557" hidden="1"/>
    <cellStyle name="Akzent1 2" xfId="9492" hidden="1"/>
    <cellStyle name="Akzent1 2" xfId="9439" hidden="1"/>
    <cellStyle name="Akzent1 2" xfId="10581" hidden="1"/>
    <cellStyle name="Akzent1 2" xfId="9343" hidden="1"/>
    <cellStyle name="Akzent1 2" xfId="9258" hidden="1"/>
    <cellStyle name="Akzent1 2" xfId="9213" hidden="1"/>
    <cellStyle name="Akzent1 2" xfId="9132" hidden="1"/>
    <cellStyle name="Akzent1 2" xfId="9077" hidden="1"/>
    <cellStyle name="Akzent1 2" xfId="9011" hidden="1"/>
    <cellStyle name="Akzent1 2" xfId="8923" hidden="1"/>
    <cellStyle name="Akzent1 2" xfId="8878" hidden="1"/>
    <cellStyle name="Akzent1 2" xfId="8812" hidden="1"/>
    <cellStyle name="Akzent1 2" xfId="8750" hidden="1"/>
    <cellStyle name="Akzent1 2" xfId="8674" hidden="1"/>
    <cellStyle name="Akzent1 2" xfId="8603" hidden="1"/>
    <cellStyle name="Akzent1 2" xfId="8555" hidden="1"/>
    <cellStyle name="Akzent1 2" xfId="8450" hidden="1"/>
    <cellStyle name="Akzent1 2" xfId="8401" hidden="1"/>
    <cellStyle name="Akzent1 2" xfId="8327" hidden="1"/>
    <cellStyle name="Akzent1 2" xfId="8290" hidden="1"/>
    <cellStyle name="Akzent1 2" xfId="8219" hidden="1"/>
    <cellStyle name="Akzent1 2" xfId="8172" hidden="1"/>
    <cellStyle name="Akzent1 2" xfId="8077" hidden="1"/>
    <cellStyle name="Akzent1 2" xfId="8093" hidden="1"/>
    <cellStyle name="Akzent1 2" xfId="7991" hidden="1"/>
    <cellStyle name="Akzent1 2" xfId="7933" hidden="1"/>
    <cellStyle name="Akzent1 2" xfId="7857" hidden="1"/>
    <cellStyle name="Akzent1 2" xfId="7800" hidden="1"/>
    <cellStyle name="Akzent1 2" xfId="7732" hidden="1"/>
    <cellStyle name="Akzent1 2" xfId="7684" hidden="1"/>
    <cellStyle name="Akzent1 2" xfId="7585" hidden="1"/>
    <cellStyle name="Akzent1 2" xfId="7522" hidden="1"/>
    <cellStyle name="Akzent1 2" xfId="7448" hidden="1"/>
    <cellStyle name="Akzent1 2" xfId="7378" hidden="1"/>
    <cellStyle name="Akzent1 2" xfId="8030" hidden="1"/>
    <cellStyle name="Akzent1 2" xfId="7263" hidden="1"/>
    <cellStyle name="Akzent1 2" xfId="7185" hidden="1"/>
    <cellStyle name="Akzent1 2" xfId="7090" hidden="1"/>
    <cellStyle name="Akzent1 2" xfId="7038" hidden="1"/>
    <cellStyle name="Akzent1 2" xfId="6942" hidden="1"/>
    <cellStyle name="Akzent1 2" xfId="6877" hidden="1"/>
    <cellStyle name="Akzent1 2" xfId="6818" hidden="1"/>
    <cellStyle name="Akzent1 2" xfId="6749" hidden="1"/>
    <cellStyle name="Akzent1 2" xfId="6688" hidden="1"/>
    <cellStyle name="Akzent1 2" xfId="6640" hidden="1"/>
    <cellStyle name="Akzent1 2" xfId="6517" hidden="1"/>
    <cellStyle name="Akzent1 2" xfId="6439" hidden="1"/>
    <cellStyle name="Akzent1 2" xfId="6352" hidden="1"/>
    <cellStyle name="Akzent1 2" xfId="6261" hidden="1"/>
    <cellStyle name="Akzent1 2" xfId="6167" hidden="1"/>
    <cellStyle name="Akzent1 2" xfId="6089" hidden="1"/>
    <cellStyle name="Akzent1 2" xfId="6014" hidden="1"/>
    <cellStyle name="Akzent1 2" xfId="5982" hidden="1"/>
    <cellStyle name="Akzent1 2" xfId="5891" hidden="1"/>
    <cellStyle name="Akzent1 2" xfId="5841" hidden="1"/>
    <cellStyle name="Akzent1 2" xfId="5747" hidden="1"/>
    <cellStyle name="Akzent1 2" xfId="5681" hidden="1"/>
    <cellStyle name="Akzent1 2" xfId="5588" hidden="1"/>
    <cellStyle name="Akzent1 2" xfId="5545" hidden="1"/>
    <cellStyle name="Akzent1 2" xfId="5465" hidden="1"/>
    <cellStyle name="Akzent1 2" xfId="5413" hidden="1"/>
    <cellStyle name="Akzent1 2" xfId="5347" hidden="1"/>
    <cellStyle name="Akzent1 2" xfId="5298" hidden="1"/>
    <cellStyle name="Akzent1 2" xfId="5219" hidden="1"/>
    <cellStyle name="Akzent1 2" xfId="5160" hidden="1"/>
    <cellStyle name="Akzent1 2" xfId="6495" hidden="1"/>
    <cellStyle name="Akzent1 2" xfId="5020" hidden="1"/>
    <cellStyle name="Akzent1 2" xfId="4948" hidden="1"/>
    <cellStyle name="Akzent1 2" xfId="4887" hidden="1"/>
    <cellStyle name="Akzent1 2" xfId="4830" hidden="1"/>
    <cellStyle name="Akzent1 2" xfId="4758" hidden="1"/>
    <cellStyle name="Akzent1 2" xfId="4729" hidden="1"/>
    <cellStyle name="Akzent1 2" xfId="4640" hidden="1"/>
    <cellStyle name="Akzent1 2" xfId="4607" hidden="1"/>
    <cellStyle name="Akzent1 2" xfId="4534" hidden="1"/>
    <cellStyle name="Akzent1 2" xfId="5725" hidden="1"/>
    <cellStyle name="Akzent1 2" xfId="4428" hidden="1"/>
    <cellStyle name="Akzent1 2" xfId="4364" hidden="1"/>
    <cellStyle name="Akzent1 2" xfId="4308" hidden="1"/>
    <cellStyle name="Akzent1 2" xfId="4231" hidden="1"/>
    <cellStyle name="Akzent1 2" xfId="4187" hidden="1"/>
    <cellStyle name="Akzent1 2" xfId="4116" hidden="1"/>
    <cellStyle name="Akzent1 2" xfId="4075" hidden="1"/>
    <cellStyle name="Akzent1 2" xfId="4010" hidden="1"/>
    <cellStyle name="Akzent1 2" xfId="3958" hidden="1"/>
    <cellStyle name="Akzent1 2" xfId="3870" hidden="1"/>
    <cellStyle name="Akzent1 2" xfId="3791" hidden="1"/>
    <cellStyle name="Akzent1 2" xfId="3715" hidden="1"/>
    <cellStyle name="Akzent1 2" xfId="3664" hidden="1"/>
    <cellStyle name="Akzent1 2" xfId="3580" hidden="1"/>
    <cellStyle name="Akzent1 2" xfId="3541" hidden="1"/>
    <cellStyle name="Akzent1 2" xfId="3459" hidden="1"/>
    <cellStyle name="Akzent1 2" xfId="3417" hidden="1"/>
    <cellStyle name="Akzent1 2" xfId="3334" hidden="1"/>
    <cellStyle name="Akzent1 2" xfId="3297" hidden="1"/>
    <cellStyle name="Akzent1 2" xfId="3215" hidden="1"/>
    <cellStyle name="Akzent1 2" xfId="3157" hidden="1"/>
    <cellStyle name="Akzent1 2" xfId="3076" hidden="1"/>
    <cellStyle name="Akzent1 2" xfId="3017" hidden="1"/>
    <cellStyle name="Akzent1 2" xfId="2949" hidden="1"/>
    <cellStyle name="Akzent1 2" xfId="2873" hidden="1"/>
    <cellStyle name="Akzent1 2" xfId="2828" hidden="1"/>
    <cellStyle name="Akzent1 2" xfId="2756" hidden="1"/>
    <cellStyle name="Akzent1 2" xfId="2704" hidden="1"/>
    <cellStyle name="Akzent1 2" xfId="2641" hidden="1"/>
    <cellStyle name="Akzent1 2" xfId="3861" hidden="1"/>
    <cellStyle name="Akzent1 2" xfId="2535" hidden="1"/>
    <cellStyle name="Akzent1 2" xfId="2488" hidden="1"/>
    <cellStyle name="Akzent1 2" xfId="2399" hidden="1"/>
    <cellStyle name="Akzent1 2" xfId="2348" hidden="1"/>
    <cellStyle name="Akzent1 2" xfId="2284" hidden="1"/>
    <cellStyle name="Akzent1 2" xfId="2220" hidden="1"/>
    <cellStyle name="Akzent1 2" xfId="2164" hidden="1"/>
    <cellStyle name="Akzent1 2" xfId="2106" hidden="1"/>
    <cellStyle name="Akzent1 2" xfId="2056" hidden="1"/>
    <cellStyle name="Akzent1 2" xfId="3206" hidden="1"/>
    <cellStyle name="Akzent1 2" xfId="1957" hidden="1"/>
    <cellStyle name="Akzent1 2" xfId="1887" hidden="1"/>
    <cellStyle name="Akzent1 2" xfId="1836" hidden="1"/>
    <cellStyle name="Akzent1 2" xfId="1770" hidden="1"/>
    <cellStyle name="Akzent1 2" xfId="1711" hidden="1"/>
    <cellStyle name="Akzent1 2" xfId="1645" hidden="1"/>
    <cellStyle name="Akzent1 2" xfId="1591" hidden="1"/>
    <cellStyle name="Akzent1 2" xfId="1522" hidden="1"/>
    <cellStyle name="Akzent1 2" xfId="1481" hidden="1"/>
    <cellStyle name="Akzent1 2" xfId="1401" hidden="1"/>
    <cellStyle name="Akzent1 2" xfId="1346" hidden="1"/>
    <cellStyle name="Akzent1 2" xfId="1270" hidden="1"/>
    <cellStyle name="Akzent1 2" xfId="1223" hidden="1"/>
    <cellStyle name="Akzent1 2" xfId="1147" hidden="1"/>
    <cellStyle name="Akzent1 2" xfId="1096" hidden="1"/>
    <cellStyle name="Akzent1 2" xfId="1025" hidden="1"/>
    <cellStyle name="Akzent1 2" xfId="979" hidden="1"/>
    <cellStyle name="Akzent1 2" xfId="897" hidden="1"/>
    <cellStyle name="Akzent1 2" xfId="855" hidden="1"/>
    <cellStyle name="Akzent1 2" xfId="712" hidden="1"/>
    <cellStyle name="Akzent1 2" xfId="732" hidden="1"/>
    <cellStyle name="Akzent1 2" xfId="550" hidden="1"/>
    <cellStyle name="Akzent1 2" xfId="480" hidden="1"/>
    <cellStyle name="Akzent1 2" xfId="422" hidden="1"/>
    <cellStyle name="Akzent1 2" xfId="338" hidden="1"/>
    <cellStyle name="Akzent1 2" xfId="290" hidden="1"/>
    <cellStyle name="Akzent1 2" xfId="193" hidden="1"/>
    <cellStyle name="Akzent1 2" xfId="10675" hidden="1"/>
    <cellStyle name="Akzent1 2" xfId="13027" hidden="1"/>
    <cellStyle name="Akzent1 2" xfId="13503" hidden="1"/>
    <cellStyle name="Akzent1 2" xfId="13540" hidden="1"/>
    <cellStyle name="Akzent1 2" xfId="639" hidden="1"/>
    <cellStyle name="Akzent1 2" xfId="13581" hidden="1"/>
    <cellStyle name="Akzent1 2" xfId="13611" hidden="1"/>
    <cellStyle name="Akzent1 2" xfId="13640" hidden="1"/>
    <cellStyle name="Akzent1 2" xfId="13671" hidden="1"/>
    <cellStyle name="Akzent1 2" xfId="13697" hidden="1"/>
    <cellStyle name="Akzent1 2" xfId="13732" hidden="1"/>
    <cellStyle name="Akzent1 2" xfId="13751" hidden="1"/>
    <cellStyle name="Akzent1 2" xfId="13778" hidden="1"/>
    <cellStyle name="Akzent1 2" xfId="13809" hidden="1"/>
    <cellStyle name="Akzent1 2" xfId="13744" hidden="1"/>
    <cellStyle name="Akzent1 2" xfId="13706" hidden="1"/>
    <cellStyle name="Akzent1 2" xfId="13677" hidden="1"/>
    <cellStyle name="Akzent1 2" xfId="13646" hidden="1"/>
    <cellStyle name="Akzent1 2" xfId="13616" hidden="1"/>
    <cellStyle name="Akzent1 2" xfId="13587" hidden="1"/>
    <cellStyle name="Akzent1 2" xfId="13557" hidden="1"/>
    <cellStyle name="Akzent1 2" xfId="13531" hidden="1"/>
    <cellStyle name="Akzent1 2" xfId="13494" hidden="1"/>
    <cellStyle name="Akzent1 2" xfId="13475" hidden="1"/>
    <cellStyle name="Akzent1 2" xfId="13410" hidden="1"/>
    <cellStyle name="Akzent1 2" xfId="13353" hidden="1"/>
    <cellStyle name="Akzent1 2" xfId="13326" hidden="1"/>
    <cellStyle name="Akzent1 2" xfId="13271" hidden="1"/>
    <cellStyle name="Akzent1 2" xfId="13240" hidden="1"/>
    <cellStyle name="Akzent1 2" xfId="13191" hidden="1"/>
    <cellStyle name="Akzent1 2" xfId="13159" hidden="1"/>
    <cellStyle name="Akzent1 2" xfId="13119" hidden="1"/>
    <cellStyle name="Akzent1 2" xfId="13079" hidden="1"/>
    <cellStyle name="Akzent1 2" xfId="13767" hidden="1"/>
    <cellStyle name="Akzent1 2" xfId="13007" hidden="1"/>
    <cellStyle name="Akzent1 2" xfId="12941" hidden="1"/>
    <cellStyle name="Akzent1 2" xfId="12904" hidden="1"/>
    <cellStyle name="Akzent1 2" xfId="12832" hidden="1"/>
    <cellStyle name="Akzent1 2" xfId="12794" hidden="1"/>
    <cellStyle name="Akzent1 2" xfId="12727" hidden="1"/>
    <cellStyle name="Akzent1 2" xfId="12693" hidden="1"/>
    <cellStyle name="Akzent1 2" xfId="12625" hidden="1"/>
    <cellStyle name="Akzent1 2" xfId="12592" hidden="1"/>
    <cellStyle name="Akzent1 2" xfId="13447" hidden="1"/>
    <cellStyle name="Akzent1 2" xfId="12498" hidden="1"/>
    <cellStyle name="Akzent1 2" xfId="12417" hidden="1"/>
    <cellStyle name="Akzent1 2" xfId="12352" hidden="1"/>
    <cellStyle name="Akzent1 2" xfId="12281" hidden="1"/>
    <cellStyle name="Akzent1 2" xfId="12235" hidden="1"/>
    <cellStyle name="Akzent1 2" xfId="12151" hidden="1"/>
    <cellStyle name="Akzent1 2" xfId="12105" hidden="1"/>
    <cellStyle name="Akzent1 2" xfId="12031" hidden="1"/>
    <cellStyle name="Akzent1 2" xfId="11978" hidden="1"/>
    <cellStyle name="Akzent1 2" xfId="11875" hidden="1"/>
    <cellStyle name="Akzent1 2" xfId="11793" hidden="1"/>
    <cellStyle name="Akzent1 2" xfId="11716" hidden="1"/>
    <cellStyle name="Akzent1 2" xfId="11669" hidden="1"/>
    <cellStyle name="Akzent1 2" xfId="11583" hidden="1"/>
    <cellStyle name="Akzent1 2" xfId="11537" hidden="1"/>
    <cellStyle name="Akzent1 2" xfId="11457" hidden="1"/>
    <cellStyle name="Akzent1 2" xfId="11374" hidden="1"/>
    <cellStyle name="Akzent1 2" xfId="11290" hidden="1"/>
    <cellStyle name="Akzent1 2" xfId="11245" hidden="1"/>
    <cellStyle name="Akzent1 2" xfId="11169" hidden="1"/>
    <cellStyle name="Akzent1 2" xfId="11096" hidden="1"/>
    <cellStyle name="Akzent1 2" xfId="11017" hidden="1"/>
    <cellStyle name="Akzent1 2" xfId="10978" hidden="1"/>
    <cellStyle name="Akzent1 2" xfId="10887" hidden="1"/>
    <cellStyle name="Akzent1 2" xfId="10827" hidden="1"/>
    <cellStyle name="Akzent1 2" xfId="10760" hidden="1"/>
    <cellStyle name="Akzent1 2" xfId="10700" hidden="1"/>
    <cellStyle name="Akzent1 2" xfId="10633" hidden="1"/>
    <cellStyle name="Akzent1 2" xfId="10573" hidden="1"/>
    <cellStyle name="Akzent1 2" xfId="11865" hidden="1"/>
    <cellStyle name="Akzent1 2" xfId="10471" hidden="1"/>
    <cellStyle name="Akzent1 2" xfId="10380" hidden="1"/>
    <cellStyle name="Akzent1 2" xfId="10339" hidden="1"/>
    <cellStyle name="Akzent1 2" xfId="10262" hidden="1"/>
    <cellStyle name="Akzent1 2" xfId="10202" hidden="1"/>
    <cellStyle name="Akzent1 2" xfId="10137" hidden="1"/>
    <cellStyle name="Akzent1 2" xfId="10066" hidden="1"/>
    <cellStyle name="Akzent1 2" xfId="10002" hidden="1"/>
    <cellStyle name="Akzent1 2" xfId="9942" hidden="1"/>
    <cellStyle name="Akzent1 2" xfId="11157" hidden="1"/>
    <cellStyle name="Akzent1 2" xfId="9837" hidden="1"/>
    <cellStyle name="Akzent1 2" xfId="9773" hidden="1"/>
    <cellStyle name="Akzent1 2" xfId="9702" hidden="1"/>
    <cellStyle name="Akzent1 2" xfId="9632" hidden="1"/>
    <cellStyle name="Akzent1 2" xfId="9569" hidden="1"/>
    <cellStyle name="Akzent1 2" xfId="9503" hidden="1"/>
    <cellStyle name="Akzent1 2" xfId="9445" hidden="1"/>
    <cellStyle name="Akzent1 2" xfId="9375" hidden="1"/>
    <cellStyle name="Akzent1 2" xfId="9326" hidden="1"/>
    <cellStyle name="Akzent1 2" xfId="9245" hidden="1"/>
    <cellStyle name="Akzent1 2" xfId="9167" hidden="1"/>
    <cellStyle name="Akzent1 2" xfId="9105" hidden="1"/>
    <cellStyle name="Akzent1 2" xfId="9034" hidden="1"/>
    <cellStyle name="Akzent1 2" xfId="8940" hidden="1"/>
    <cellStyle name="Akzent1 2" xfId="8890" hidden="1"/>
    <cellStyle name="Akzent1 2" xfId="8808" hidden="1"/>
    <cellStyle name="Akzent1 2" xfId="8780" hidden="1"/>
    <cellStyle name="Akzent1 2" xfId="8681" hidden="1"/>
    <cellStyle name="Akzent1 2" xfId="8646" hidden="1"/>
    <cellStyle name="Akzent1 2" xfId="8542" hidden="1"/>
    <cellStyle name="Akzent1 2" xfId="8545" hidden="1"/>
    <cellStyle name="Akzent1 2" xfId="8431" hidden="1"/>
    <cellStyle name="Akzent1 2" xfId="8374" hidden="1"/>
    <cellStyle name="Akzent1 2" xfId="8307" hidden="1"/>
    <cellStyle name="Akzent1 2" xfId="8247" hidden="1"/>
    <cellStyle name="Akzent1 2" xfId="8175" hidden="1"/>
    <cellStyle name="Akzent1 2" xfId="8122" hidden="1"/>
    <cellStyle name="Akzent1 2" xfId="8017" hidden="1"/>
    <cellStyle name="Akzent1 2" xfId="7957" hidden="1"/>
    <cellStyle name="Akzent1 2" xfId="7888" hidden="1"/>
    <cellStyle name="Akzent1 2" xfId="7821" hidden="1"/>
    <cellStyle name="Akzent1 2" xfId="8489" hidden="1"/>
    <cellStyle name="Akzent1 2" xfId="7720" hidden="1"/>
    <cellStyle name="Akzent1 2" xfId="7643" hidden="1"/>
    <cellStyle name="Akzent1 2" xfId="7555" hidden="1"/>
    <cellStyle name="Akzent1 2" xfId="7483" hidden="1"/>
    <cellStyle name="Akzent1 2" xfId="7394" hidden="1"/>
    <cellStyle name="Akzent1 2" xfId="7323" hidden="1"/>
    <cellStyle name="Akzent1 2" xfId="7262" hidden="1"/>
    <cellStyle name="Akzent1 2" xfId="7193" hidden="1"/>
    <cellStyle name="Akzent1 2" xfId="7087" hidden="1"/>
    <cellStyle name="Akzent1 2" xfId="7049" hidden="1"/>
    <cellStyle name="Akzent1 2" xfId="6918" hidden="1"/>
    <cellStyle name="Akzent1 2" xfId="6841" hidden="1"/>
    <cellStyle name="Akzent1 2" xfId="6765" hidden="1"/>
    <cellStyle name="Akzent1 2" xfId="6694" hidden="1"/>
    <cellStyle name="Akzent1 2" xfId="6606" hidden="1"/>
    <cellStyle name="Akzent1 2" xfId="6514" hidden="1"/>
    <cellStyle name="Akzent1 2" xfId="6431" hidden="1"/>
    <cellStyle name="Akzent1 2" xfId="6390" hidden="1"/>
    <cellStyle name="Akzent1 2" xfId="6252" hidden="1"/>
    <cellStyle name="Akzent1 2" xfId="6209" hidden="1"/>
    <cellStyle name="Akzent1 2" xfId="6123" hidden="1"/>
    <cellStyle name="Akzent1 2" xfId="6032" hidden="1"/>
    <cellStyle name="Akzent1 2" xfId="5933" hidden="1"/>
    <cellStyle name="Akzent1 2" xfId="5884" hidden="1"/>
    <cellStyle name="Akzent1 2" xfId="5783" hidden="1"/>
    <cellStyle name="Akzent1 2" xfId="5704" hidden="1"/>
    <cellStyle name="Akzent1 2" xfId="5650" hidden="1"/>
    <cellStyle name="Akzent1 2" xfId="5580" hidden="1"/>
    <cellStyle name="Akzent1 2" xfId="5511" hidden="1"/>
    <cellStyle name="Akzent1 2" xfId="5447" hidden="1"/>
    <cellStyle name="Akzent1 2" xfId="6899" hidden="1"/>
    <cellStyle name="Akzent1 2" xfId="5328" hidden="1"/>
    <cellStyle name="Akzent1 2" xfId="5251" hidden="1"/>
    <cellStyle name="Akzent1 2" xfId="5201" hidden="1"/>
    <cellStyle name="Akzent1 2" xfId="5069" hidden="1"/>
    <cellStyle name="Akzent1 2" xfId="5025" hidden="1"/>
    <cellStyle name="Akzent1 2" xfId="4959" hidden="1"/>
    <cellStyle name="Akzent1 2" xfId="4890" hidden="1"/>
    <cellStyle name="Akzent1 2" xfId="4842" hidden="1"/>
    <cellStyle name="Akzent1 2" xfId="4772" hidden="1"/>
    <cellStyle name="Akzent1 2" xfId="6090" hidden="1"/>
    <cellStyle name="Akzent1 2" xfId="4653" hidden="1"/>
    <cellStyle name="Akzent1 2" xfId="4600" hidden="1"/>
    <cellStyle name="Akzent1 2" xfId="4521" hidden="1"/>
    <cellStyle name="Akzent1 2" xfId="4464" hidden="1"/>
    <cellStyle name="Akzent1 2" xfId="4407" hidden="1"/>
    <cellStyle name="Akzent1 2" xfId="4328" hidden="1"/>
    <cellStyle name="Akzent1 2" xfId="4288" hidden="1"/>
    <cellStyle name="Akzent1 2" xfId="4205" hidden="1"/>
    <cellStyle name="Akzent1 2" xfId="4161" hidden="1"/>
    <cellStyle name="Akzent1 2" xfId="4067" hidden="1"/>
    <cellStyle name="Akzent1 2" xfId="4000" hidden="1"/>
    <cellStyle name="Akzent1 2" xfId="3909" hidden="1"/>
    <cellStyle name="Akzent1 2" xfId="3860" hidden="1"/>
    <cellStyle name="Akzent1 2" xfId="3771" hidden="1"/>
    <cellStyle name="Akzent1 2" xfId="3730" hidden="1"/>
    <cellStyle name="Akzent1 2" xfId="3644" hidden="1"/>
    <cellStyle name="Akzent1 2" xfId="3597" hidden="1"/>
    <cellStyle name="Akzent1 2" xfId="3522" hidden="1"/>
    <cellStyle name="Akzent1 2" xfId="3465" hidden="1"/>
    <cellStyle name="Akzent1 2" xfId="3399" hidden="1"/>
    <cellStyle name="Akzent1 2" xfId="3308" hidden="1"/>
    <cellStyle name="Akzent1 2" xfId="3242" hidden="1"/>
    <cellStyle name="Akzent1 2" xfId="3183" hidden="1"/>
    <cellStyle name="Akzent1 2" xfId="3099" hidden="1"/>
    <cellStyle name="Akzent1 2" xfId="3042" hidden="1"/>
    <cellStyle name="Akzent1 2" xfId="2968" hidden="1"/>
    <cellStyle name="Akzent1 2" xfId="2902" hidden="1"/>
    <cellStyle name="Akzent1 2" xfId="2843" hidden="1"/>
    <cellStyle name="Akzent1 2" xfId="2775" hidden="1"/>
    <cellStyle name="Akzent1 2" xfId="4053" hidden="1"/>
    <cellStyle name="Akzent1 2" xfId="2659" hidden="1"/>
    <cellStyle name="Akzent1 2" xfId="2605" hidden="1"/>
    <cellStyle name="Akzent1 2" xfId="2534" hidden="1"/>
    <cellStyle name="Akzent1 2" xfId="2471" hidden="1"/>
    <cellStyle name="Akzent1 2" xfId="2393" hidden="1"/>
    <cellStyle name="Akzent1 2" xfId="2341" hidden="1"/>
    <cellStyle name="Akzent1 2" xfId="2278" hidden="1"/>
    <cellStyle name="Akzent1 2" xfId="2207" hidden="1"/>
    <cellStyle name="Akzent1 2" xfId="2158" hidden="1"/>
    <cellStyle name="Akzent1 2" xfId="3389" hidden="1"/>
    <cellStyle name="Akzent1 2" xfId="2044" hidden="1"/>
    <cellStyle name="Akzent1 2" xfId="1976" hidden="1"/>
    <cellStyle name="Akzent1 2" xfId="1922" hidden="1"/>
    <cellStyle name="Akzent1 2" xfId="1852" hidden="1"/>
    <cellStyle name="Akzent1 2" xfId="1796" hidden="1"/>
    <cellStyle name="Akzent1 2" xfId="1722" hidden="1"/>
    <cellStyle name="Akzent1 2" xfId="1669" hidden="1"/>
    <cellStyle name="Akzent1 2" xfId="1598" hidden="1"/>
    <cellStyle name="Akzent1 2" xfId="1548" hidden="1"/>
    <cellStyle name="Akzent1 2" xfId="1460" hidden="1"/>
    <cellStyle name="Akzent1 2" xfId="1406" hidden="1"/>
    <cellStyle name="Akzent1 2" xfId="1321" hidden="1"/>
    <cellStyle name="Akzent1 2" xfId="1286" hidden="1"/>
    <cellStyle name="Akzent1 2" xfId="1201" hidden="1"/>
    <cellStyle name="Akzent1 2" xfId="1148" hidden="1"/>
    <cellStyle name="Akzent1 2" xfId="1083" hidden="1"/>
    <cellStyle name="Akzent1 2" xfId="1008" hidden="1"/>
    <cellStyle name="Akzent1 2" xfId="946" hidden="1"/>
    <cellStyle name="Akzent1 2" xfId="884" hidden="1"/>
    <cellStyle name="Akzent1 2" xfId="756" hidden="1"/>
    <cellStyle name="Akzent1 2" xfId="774" hidden="1"/>
    <cellStyle name="Akzent1 2" xfId="621" hidden="1"/>
    <cellStyle name="Akzent1 2" xfId="492" hidden="1"/>
    <cellStyle name="Akzent1 2" xfId="443" hidden="1"/>
    <cellStyle name="Akzent1 2" xfId="355" hidden="1"/>
    <cellStyle name="Akzent1 2" xfId="302" hidden="1"/>
    <cellStyle name="Akzent1 2" xfId="199" hidden="1"/>
    <cellStyle name="Akzent1 2" xfId="13455" hidden="1"/>
    <cellStyle name="Akzent1 2" xfId="13345" hidden="1"/>
    <cellStyle name="Akzent1 2" xfId="13834" hidden="1"/>
    <cellStyle name="Akzent1 2" xfId="13858" hidden="1"/>
    <cellStyle name="Akzent1 2" xfId="713" hidden="1"/>
    <cellStyle name="Akzent1 2" xfId="13885" hidden="1"/>
    <cellStyle name="Akzent1 2" xfId="13902" hidden="1"/>
    <cellStyle name="Akzent1 2" xfId="13925" hidden="1"/>
    <cellStyle name="Akzent1 2" xfId="13942" hidden="1"/>
    <cellStyle name="Akzent1 2" xfId="13965" hidden="1"/>
    <cellStyle name="Akzent1 2" xfId="13982" hidden="1"/>
    <cellStyle name="Akzent1 2" xfId="14000" hidden="1"/>
    <cellStyle name="Akzent1 2" xfId="14017" hidden="1"/>
    <cellStyle name="Akzent1 2" xfId="14033" hidden="1"/>
    <cellStyle name="Akzent1 2" xfId="13993" hidden="1"/>
    <cellStyle name="Akzent1 2" xfId="13971" hidden="1"/>
    <cellStyle name="Akzent1 2" xfId="13948" hidden="1"/>
    <cellStyle name="Akzent1 2" xfId="13931" hidden="1"/>
    <cellStyle name="Akzent1 2" xfId="13908" hidden="1"/>
    <cellStyle name="Akzent1 2" xfId="13891" hidden="1"/>
    <cellStyle name="Akzent1 2" xfId="13868" hidden="1"/>
    <cellStyle name="Akzent1 2" xfId="13851" hidden="1"/>
    <cellStyle name="Akzent1 2" xfId="13825" hidden="1"/>
    <cellStyle name="Akzent1 2" xfId="13815" hidden="1"/>
    <cellStyle name="Akzent1 2" xfId="13762" hidden="1"/>
    <cellStyle name="Akzent1 2" xfId="13721" hidden="1"/>
    <cellStyle name="Akzent1 2" xfId="13696" hidden="1"/>
    <cellStyle name="Akzent1 2" xfId="13660" hidden="1"/>
    <cellStyle name="Akzent1 2" xfId="13629" hidden="1"/>
    <cellStyle name="Akzent1 2" xfId="13600" hidden="1"/>
    <cellStyle name="Akzent1 2" xfId="13568" hidden="1"/>
    <cellStyle name="Akzent1 2" xfId="13546" hidden="1"/>
    <cellStyle name="Akzent1 2" xfId="13508" hidden="1"/>
    <cellStyle name="Akzent1 2" xfId="14009" hidden="1"/>
    <cellStyle name="Akzent1 2" xfId="13454" hidden="1"/>
    <cellStyle name="Akzent1 2" xfId="13405" hidden="1"/>
    <cellStyle name="Akzent1 2" xfId="13371" hidden="1"/>
    <cellStyle name="Akzent1 2" xfId="13311" hidden="1"/>
    <cellStyle name="Akzent1 2" xfId="13279" hidden="1"/>
    <cellStyle name="Akzent1 2" xfId="13230" hidden="1"/>
    <cellStyle name="Akzent1 2" xfId="13199" hidden="1"/>
    <cellStyle name="Akzent1 2" xfId="13146" hidden="1"/>
    <cellStyle name="Akzent1 2" xfId="13120" hidden="1"/>
    <cellStyle name="Akzent1 2" xfId="13801" hidden="1"/>
    <cellStyle name="Akzent1 2" xfId="13046" hidden="1"/>
    <cellStyle name="Akzent1 2" xfId="12975" hidden="1"/>
    <cellStyle name="Akzent1 2" xfId="12933" hidden="1"/>
    <cellStyle name="Akzent1 2" xfId="12873" hidden="1"/>
    <cellStyle name="Akzent1 2" xfId="12817" hidden="1"/>
    <cellStyle name="Akzent1 2" xfId="12764" hidden="1"/>
    <cellStyle name="Akzent1 2" xfId="12701" hidden="1"/>
    <cellStyle name="Akzent1 2" xfId="12653" hidden="1"/>
    <cellStyle name="Akzent1 2" xfId="12606" hidden="1"/>
    <cellStyle name="Akzent1 2" xfId="12523" hidden="1"/>
    <cellStyle name="Akzent1 2" xfId="12441" hidden="1"/>
    <cellStyle name="Akzent1 2" xfId="12357" hidden="1"/>
    <cellStyle name="Akzent1 2" xfId="12307" hidden="1"/>
    <cellStyle name="Akzent1 2" xfId="12223" hidden="1"/>
    <cellStyle name="Akzent1 2" xfId="12164" hidden="1"/>
    <cellStyle name="Akzent1 2" xfId="12090" hidden="1"/>
    <cellStyle name="Akzent1 2" xfId="12035" hidden="1"/>
    <cellStyle name="Akzent1 2" xfId="11942" hidden="1"/>
    <cellStyle name="Akzent1 2" xfId="11899" hidden="1"/>
    <cellStyle name="Akzent1 2" xfId="11826" hidden="1"/>
    <cellStyle name="Akzent1 2" xfId="11742" hidden="1"/>
    <cellStyle name="Akzent1 2" xfId="11655" hidden="1"/>
    <cellStyle name="Akzent1 2" xfId="11608" hidden="1"/>
    <cellStyle name="Akzent1 2" xfId="11519" hidden="1"/>
    <cellStyle name="Akzent1 2" xfId="11467" hidden="1"/>
    <cellStyle name="Akzent1 2" xfId="11346" hidden="1"/>
    <cellStyle name="Akzent1 2" xfId="11280" hidden="1"/>
    <cellStyle name="Akzent1 2" xfId="11207" hidden="1"/>
    <cellStyle name="Akzent1 2" xfId="11150" hidden="1"/>
    <cellStyle name="Akzent1 2" xfId="12515" hidden="1"/>
    <cellStyle name="Akzent1 2" xfId="11040" hidden="1"/>
    <cellStyle name="Akzent1 2" xfId="10952" hidden="1"/>
    <cellStyle name="Akzent1 2" xfId="10899" hidden="1"/>
    <cellStyle name="Akzent1 2" xfId="10812" hidden="1"/>
    <cellStyle name="Akzent1 2" xfId="10749" hidden="1"/>
    <cellStyle name="Akzent1 2" xfId="10680" hidden="1"/>
    <cellStyle name="Akzent1 2" xfId="10614" hidden="1"/>
    <cellStyle name="Akzent1 2" xfId="10548" hidden="1"/>
    <cellStyle name="Akzent1 2" xfId="10482" hidden="1"/>
    <cellStyle name="Akzent1 2" xfId="11819" hidden="1"/>
    <cellStyle name="Akzent1 2" xfId="10372" hidden="1"/>
    <cellStyle name="Akzent1 2" xfId="10296" hidden="1"/>
    <cellStyle name="Akzent1 2" xfId="10232" hidden="1"/>
    <cellStyle name="Akzent1 2" xfId="10159" hidden="1"/>
    <cellStyle name="Akzent1 2" xfId="10080" hidden="1"/>
    <cellStyle name="Akzent1 2" xfId="10011" hidden="1"/>
    <cellStyle name="Akzent1 2" xfId="9950" hidden="1"/>
    <cellStyle name="Akzent1 2" xfId="9885" hidden="1"/>
    <cellStyle name="Akzent1 2" xfId="9823" hidden="1"/>
    <cellStyle name="Akzent1 2" xfId="9754" hidden="1"/>
    <cellStyle name="Akzent1 2" xfId="9671" hidden="1"/>
    <cellStyle name="Akzent1 2" xfId="9597" hidden="1"/>
    <cellStyle name="Akzent1 2" xfId="9534" hidden="1"/>
    <cellStyle name="Akzent1 2" xfId="9453" hidden="1"/>
    <cellStyle name="Akzent1 2" xfId="9397" hidden="1"/>
    <cellStyle name="Akzent1 2" xfId="9327" hidden="1"/>
    <cellStyle name="Akzent1 2" xfId="9280" hidden="1"/>
    <cellStyle name="Akzent1 2" xfId="9189" hidden="1"/>
    <cellStyle name="Akzent1 2" xfId="9139" hidden="1"/>
    <cellStyle name="Akzent1 2" xfId="9024" hidden="1"/>
    <cellStyle name="Akzent1 2" xfId="9027" hidden="1"/>
    <cellStyle name="Akzent1 2" xfId="8932" hidden="1"/>
    <cellStyle name="Akzent1 2" xfId="8870" hidden="1"/>
    <cellStyle name="Akzent1 2" xfId="8788" hidden="1"/>
    <cellStyle name="Akzent1 2" xfId="8727" hidden="1"/>
    <cellStyle name="Akzent1 2" xfId="8654" hidden="1"/>
    <cellStyle name="Akzent1 2" xfId="8574" hidden="1"/>
    <cellStyle name="Akzent1 2" xfId="8474" hidden="1"/>
    <cellStyle name="Akzent1 2" xfId="8408" hidden="1"/>
    <cellStyle name="Akzent1 2" xfId="8332" hidden="1"/>
    <cellStyle name="Akzent1 2" xfId="8279" hidden="1"/>
    <cellStyle name="Akzent1 2" xfId="8975" hidden="1"/>
    <cellStyle name="Akzent1 2" xfId="8161" hidden="1"/>
    <cellStyle name="Akzent1 2" xfId="8089" hidden="1"/>
    <cellStyle name="Akzent1 2" xfId="7987" hidden="1"/>
    <cellStyle name="Akzent1 2" xfId="7911" hidden="1"/>
    <cellStyle name="Akzent1 2" xfId="7851" hidden="1"/>
    <cellStyle name="Akzent1 2" xfId="7775" hidden="1"/>
    <cellStyle name="Akzent1 2" xfId="7719" hidden="1"/>
    <cellStyle name="Akzent1 2" xfId="7649" hidden="1"/>
    <cellStyle name="Akzent1 2" xfId="7552" hidden="1"/>
    <cellStyle name="Akzent1 2" xfId="7489" hidden="1"/>
    <cellStyle name="Akzent1 2" xfId="7368" hidden="1"/>
    <cellStyle name="Akzent1 2" xfId="7287" hidden="1"/>
    <cellStyle name="Akzent1 2" xfId="7212" hidden="1"/>
    <cellStyle name="Akzent1 2" xfId="7103" hidden="1"/>
    <cellStyle name="Akzent1 2" xfId="7019" hidden="1"/>
    <cellStyle name="Akzent1 2" xfId="6916" hidden="1"/>
    <cellStyle name="Akzent1 2" xfId="6838" hidden="1"/>
    <cellStyle name="Akzent1 2" xfId="6790" hidden="1"/>
    <cellStyle name="Akzent1 2" xfId="6685" hidden="1"/>
    <cellStyle name="Akzent1 2" xfId="6651" hidden="1"/>
    <cellStyle name="Akzent1 2" xfId="6540" hidden="1"/>
    <cellStyle name="Akzent1 2" xfId="6452" hidden="1"/>
    <cellStyle name="Akzent1 2" xfId="6335" hidden="1"/>
    <cellStyle name="Akzent1 2" xfId="6246" hidden="1"/>
    <cellStyle name="Akzent1 2" xfId="6149" hidden="1"/>
    <cellStyle name="Akzent1 2" xfId="6065" hidden="1"/>
    <cellStyle name="Akzent1 2" xfId="5994" hidden="1"/>
    <cellStyle name="Akzent1 2" xfId="5917" hidden="1"/>
    <cellStyle name="Akzent1 2" xfId="5849" hidden="1"/>
    <cellStyle name="Akzent1 2" xfId="5765" hidden="1"/>
    <cellStyle name="Akzent1 2" xfId="7351" hidden="1"/>
    <cellStyle name="Akzent1 2" xfId="5636" hidden="1"/>
    <cellStyle name="Akzent1 2" xfId="5539" hidden="1"/>
    <cellStyle name="Akzent1 2" xfId="5480" hidden="1"/>
    <cellStyle name="Akzent1 2" xfId="5389" hidden="1"/>
    <cellStyle name="Akzent1 2" xfId="5341" hidden="1"/>
    <cellStyle name="Akzent1 2" xfId="5263" hidden="1"/>
    <cellStyle name="Akzent1 2" xfId="5205" hidden="1"/>
    <cellStyle name="Akzent1 2" xfId="5098" hidden="1"/>
    <cellStyle name="Akzent1 2" xfId="5035" hidden="1"/>
    <cellStyle name="Akzent1 2" xfId="6522" hidden="1"/>
    <cellStyle name="Akzent1 2" xfId="4913" hidden="1"/>
    <cellStyle name="Akzent1 2" xfId="4839" hidden="1"/>
    <cellStyle name="Akzent1 2" xfId="4748" hidden="1"/>
    <cellStyle name="Akzent1 2" xfId="4694" hidden="1"/>
    <cellStyle name="Akzent1 2" xfId="4628" hidden="1"/>
    <cellStyle name="Akzent1 2" xfId="4559" hidden="1"/>
    <cellStyle name="Akzent1 2" xfId="4514" hidden="1"/>
    <cellStyle name="Akzent1 2" xfId="4427" hidden="1"/>
    <cellStyle name="Akzent1 2" xfId="4394" hidden="1"/>
    <cellStyle name="Akzent1 2" xfId="4283" hidden="1"/>
    <cellStyle name="Akzent1 2" xfId="4197" hidden="1"/>
    <cellStyle name="Akzent1 2" xfId="4110" hidden="1"/>
    <cellStyle name="Akzent1 2" xfId="4056" hidden="1"/>
    <cellStyle name="Akzent1 2" xfId="3978" hidden="1"/>
    <cellStyle name="Akzent1 2" xfId="3929" hidden="1"/>
    <cellStyle name="Akzent1 2" xfId="3835" hidden="1"/>
    <cellStyle name="Akzent1 2" xfId="3780" hidden="1"/>
    <cellStyle name="Akzent1 2" xfId="3708" hidden="1"/>
    <cellStyle name="Akzent1 2" xfId="3652" hidden="1"/>
    <cellStyle name="Akzent1 2" xfId="3575" hidden="1"/>
    <cellStyle name="Akzent1 2" xfId="3498" hidden="1"/>
    <cellStyle name="Akzent1 2" xfId="3423" hidden="1"/>
    <cellStyle name="Akzent1 2" xfId="3352" hidden="1"/>
    <cellStyle name="Akzent1 2" xfId="3281" hidden="1"/>
    <cellStyle name="Akzent1 2" xfId="3200" hidden="1"/>
    <cellStyle name="Akzent1 2" xfId="3134" hidden="1"/>
    <cellStyle name="Akzent1 2" xfId="3073" hidden="1"/>
    <cellStyle name="Akzent1 2" xfId="2996" hidden="1"/>
    <cellStyle name="Akzent1 2" xfId="2942" hidden="1"/>
    <cellStyle name="Akzent1 2" xfId="4263" hidden="1"/>
    <cellStyle name="Akzent1 2" xfId="2816" hidden="1"/>
    <cellStyle name="Akzent1 2" xfId="2729" hidden="1"/>
    <cellStyle name="Akzent1 2" xfId="2660" hidden="1"/>
    <cellStyle name="Akzent1 2" xfId="2598" hidden="1"/>
    <cellStyle name="Akzent1 2" xfId="2524" hidden="1"/>
    <cellStyle name="Akzent1 2" xfId="2458" hidden="1"/>
    <cellStyle name="Akzent1 2" xfId="2387" hidden="1"/>
    <cellStyle name="Akzent1 2" xfId="2317" hidden="1"/>
    <cellStyle name="Akzent1 2" xfId="2266" hidden="1"/>
    <cellStyle name="Akzent1 2" xfId="3562" hidden="1"/>
    <cellStyle name="Akzent1 2" xfId="2147" hidden="1"/>
    <cellStyle name="Akzent1 2" xfId="2063" hidden="1"/>
    <cellStyle name="Akzent1 2" xfId="2012" hidden="1"/>
    <cellStyle name="Akzent1 2" xfId="1931" hidden="1"/>
    <cellStyle name="Akzent1 2" xfId="1884" hidden="1"/>
    <cellStyle name="Akzent1 2" xfId="1817" hidden="1"/>
    <cellStyle name="Akzent1 2" xfId="1758" hidden="1"/>
    <cellStyle name="Akzent1 2" xfId="1678" hidden="1"/>
    <cellStyle name="Akzent1 2" xfId="1622" hidden="1"/>
    <cellStyle name="Akzent1 2" xfId="1540" hidden="1"/>
    <cellStyle name="Akzent1 2" xfId="1477" hidden="1"/>
    <cellStyle name="Akzent1 2" xfId="1389" hidden="1"/>
    <cellStyle name="Akzent1 2" xfId="1338" hidden="1"/>
    <cellStyle name="Akzent1 2" xfId="1260" hidden="1"/>
    <cellStyle name="Akzent1 2" xfId="1206" hidden="1"/>
    <cellStyle name="Akzent1 2" xfId="1121" hidden="1"/>
    <cellStyle name="Akzent1 2" xfId="1062" hidden="1"/>
    <cellStyle name="Akzent1 2" xfId="995" hidden="1"/>
    <cellStyle name="Akzent1 2" xfId="923" hidden="1"/>
    <cellStyle name="Akzent1 2" xfId="814" hidden="1"/>
    <cellStyle name="Akzent1 2" xfId="828" hidden="1"/>
    <cellStyle name="Akzent1 2" xfId="698" hidden="1"/>
    <cellStyle name="Akzent1 2" xfId="509" hidden="1"/>
    <cellStyle name="Akzent1 2" xfId="452" hidden="1"/>
    <cellStyle name="Akzent1 2" xfId="373" hidden="1"/>
    <cellStyle name="Akzent1 2" xfId="316" hidden="1"/>
    <cellStyle name="Akzent1 2" xfId="209" hidden="1"/>
    <cellStyle name="Akzent1 2" xfId="13798" hidden="1"/>
    <cellStyle name="Akzent1 2" xfId="13822" hidden="1"/>
    <cellStyle name="Akzent1 2" xfId="14043" hidden="1"/>
    <cellStyle name="Akzent1 2" xfId="14055" hidden="1"/>
    <cellStyle name="Akzent1 2" xfId="759" hidden="1"/>
    <cellStyle name="Akzent1 2" xfId="14069" hidden="1"/>
    <cellStyle name="Akzent1 2" xfId="14077" hidden="1"/>
    <cellStyle name="Akzent1 2" xfId="14089" hidden="1"/>
    <cellStyle name="Akzent1 2" xfId="14097" hidden="1"/>
    <cellStyle name="Akzent1 2" xfId="14109" hidden="1"/>
    <cellStyle name="Akzent1 2" xfId="14117" hidden="1"/>
    <cellStyle name="Akzent1 2" xfId="14129" hidden="1"/>
    <cellStyle name="Akzent1 2" xfId="14137" hidden="1"/>
    <cellStyle name="Akzent1 2" xfId="14149" hidden="1"/>
    <cellStyle name="Akzent1 2" xfId="14215" hidden="1"/>
    <cellStyle name="Akzent1 2" xfId="14231" hidden="1"/>
    <cellStyle name="Akzent1 2" xfId="14256" hidden="1"/>
    <cellStyle name="Akzent1 2" xfId="14270" hidden="1"/>
    <cellStyle name="Akzent1 2" xfId="14289" hidden="1"/>
    <cellStyle name="Akzent1 2" xfId="14331" hidden="1"/>
    <cellStyle name="Akzent1 2" xfId="14359" hidden="1"/>
    <cellStyle name="Akzent1 2" xfId="14373" hidden="1"/>
    <cellStyle name="Akzent1 2" xfId="14399" hidden="1"/>
    <cellStyle name="Akzent1 2" xfId="14409" hidden="1"/>
    <cellStyle name="Akzent1 2" xfId="14445" hidden="1"/>
    <cellStyle name="Akzent1 2" xfId="14460" hidden="1"/>
    <cellStyle name="Akzent1 2" xfId="14486" hidden="1"/>
    <cellStyle name="Akzent1 2" xfId="14500" hidden="1"/>
    <cellStyle name="Akzent1 2" xfId="14521" hidden="1"/>
    <cellStyle name="Akzent1 2" xfId="14534" hidden="1"/>
    <cellStyle name="Akzent1 2" xfId="14557" hidden="1"/>
    <cellStyle name="Akzent1 2" xfId="14574" hidden="1"/>
    <cellStyle name="Akzent1 2" xfId="14592" hidden="1"/>
    <cellStyle name="Akzent1 2" xfId="14187" hidden="1"/>
    <cellStyle name="Akzent1 2" xfId="14624" hidden="1"/>
    <cellStyle name="Akzent1 2" xfId="14649" hidden="1"/>
    <cellStyle name="Akzent1 2" xfId="14664" hidden="1"/>
    <cellStyle name="Akzent1 2" xfId="14689" hidden="1"/>
    <cellStyle name="Akzent1 2" xfId="14701" hidden="1"/>
    <cellStyle name="Akzent1 2" xfId="14729" hidden="1"/>
    <cellStyle name="Akzent1 2" xfId="14741" hidden="1"/>
    <cellStyle name="Akzent1 2" xfId="14760" hidden="1"/>
    <cellStyle name="Akzent1 2" xfId="14774" hidden="1"/>
    <cellStyle name="Akzent1 2" xfId="14418" hidden="1"/>
    <cellStyle name="Akzent1 2" xfId="14807" hidden="1"/>
    <cellStyle name="Akzent1 2" xfId="14826" hidden="1"/>
    <cellStyle name="Akzent1 2" xfId="14847" hidden="1"/>
    <cellStyle name="Akzent1 2" xfId="14867" hidden="1"/>
    <cellStyle name="Akzent1 2" xfId="14887" hidden="1"/>
    <cellStyle name="Akzent1 2" xfId="14905" hidden="1"/>
    <cellStyle name="Akzent1 2" xfId="14928" hidden="1"/>
    <cellStyle name="Akzent1 2" xfId="14942" hidden="1"/>
    <cellStyle name="Akzent1 2" xfId="14961" hidden="1"/>
    <cellStyle name="Akzent1 2" xfId="14987" hidden="1"/>
    <cellStyle name="Akzent1 2" xfId="15014" hidden="1"/>
    <cellStyle name="Akzent1 2" xfId="15042" hidden="1"/>
    <cellStyle name="Akzent1 2" xfId="15054" hidden="1"/>
    <cellStyle name="Akzent1 2" xfId="15082" hidden="1"/>
    <cellStyle name="Akzent1 2" xfId="15094" hidden="1"/>
    <cellStyle name="Akzent1 2" xfId="15114" hidden="1"/>
    <cellStyle name="Akzent1 2" xfId="15135" hidden="1"/>
    <cellStyle name="Akzent1 2" xfId="15154" hidden="1"/>
    <cellStyle name="Akzent1 2" xfId="15179" hidden="1"/>
    <cellStyle name="Akzent1 2" xfId="15195" hidden="1"/>
    <cellStyle name="Akzent1 2" xfId="15225" hidden="1"/>
    <cellStyle name="Akzent1 2" xfId="15241" hidden="1"/>
    <cellStyle name="Akzent1 2" xfId="15266" hidden="1"/>
    <cellStyle name="Akzent1 2" xfId="15284" hidden="1"/>
    <cellStyle name="Akzent1 2" xfId="15306" hidden="1"/>
    <cellStyle name="Akzent1 2" xfId="15320" hidden="1"/>
    <cellStyle name="Akzent1 2" xfId="15346" hidden="1"/>
    <cellStyle name="Akzent1 2" xfId="15357" hidden="1"/>
    <cellStyle name="Akzent1 2" xfId="15377" hidden="1"/>
    <cellStyle name="Akzent1 2" xfId="14996" hidden="1"/>
    <cellStyle name="Akzent1 2" xfId="15407" hidden="1"/>
    <cellStyle name="Akzent1 2" xfId="15436" hidden="1"/>
    <cellStyle name="Akzent1 2" xfId="15448" hidden="1"/>
    <cellStyle name="Akzent1 2" xfId="15476" hidden="1"/>
    <cellStyle name="Akzent1 2" xfId="15488" hidden="1"/>
    <cellStyle name="Akzent1 2" xfId="15513" hidden="1"/>
    <cellStyle name="Akzent1 2" xfId="15528" hidden="1"/>
    <cellStyle name="Akzent1 2" xfId="15547" hidden="1"/>
    <cellStyle name="Akzent1 2" xfId="15568" hidden="1"/>
    <cellStyle name="Akzent1 2" xfId="15201" hidden="1"/>
    <cellStyle name="Akzent1 2" xfId="15594" hidden="1"/>
    <cellStyle name="Akzent1 2" xfId="15610" hidden="1"/>
    <cellStyle name="Akzent1 2" xfId="15634" hidden="1"/>
    <cellStyle name="Akzent1 2" xfId="15653" hidden="1"/>
    <cellStyle name="Akzent1 2" xfId="15674" hidden="1"/>
    <cellStyle name="Akzent1 2" xfId="15689" hidden="1"/>
    <cellStyle name="Akzent1 2" xfId="15714" hidden="1"/>
    <cellStyle name="Akzent1 2" xfId="15728" hidden="1"/>
    <cellStyle name="Akzent1 2" xfId="15753" hidden="1"/>
    <cellStyle name="Akzent1 2" xfId="15767" hidden="1"/>
    <cellStyle name="Akzent1 2" xfId="15788" hidden="1"/>
    <cellStyle name="Akzent1 2" xfId="15803" hidden="1"/>
    <cellStyle name="Akzent1 2" xfId="15829" hidden="1"/>
    <cellStyle name="Akzent1 2" xfId="15844" hidden="1"/>
    <cellStyle name="Akzent1 2" xfId="15869" hidden="1"/>
    <cellStyle name="Akzent1 2" xfId="15883" hidden="1"/>
    <cellStyle name="Akzent1 2" xfId="15909" hidden="1"/>
    <cellStyle name="Akzent1 2" xfId="15921" hidden="1"/>
    <cellStyle name="Akzent1 2" xfId="15941" hidden="1"/>
    <cellStyle name="Akzent1 2" xfId="15976" hidden="1"/>
    <cellStyle name="Akzent1 2" xfId="15973" hidden="1"/>
    <cellStyle name="Akzent1 2" xfId="16018" hidden="1"/>
    <cellStyle name="Akzent1 2" xfId="16044" hidden="1"/>
    <cellStyle name="Akzent1 2" xfId="16072" hidden="1"/>
    <cellStyle name="Akzent1 2" xfId="16084" hidden="1"/>
    <cellStyle name="Akzent1 2" xfId="16112" hidden="1"/>
    <cellStyle name="Akzent1 2" xfId="16124" hidden="1"/>
    <cellStyle name="Akzent1 2" xfId="16152" hidden="1"/>
    <cellStyle name="Akzent1 2" xfId="16164" hidden="1"/>
    <cellStyle name="Akzent1 2" xfId="16184" hidden="1"/>
    <cellStyle name="Akzent1 2" xfId="16212" hidden="1"/>
    <cellStyle name="Akzent1 2" xfId="16005" hidden="1"/>
    <cellStyle name="Akzent1 2" xfId="16245" hidden="1"/>
    <cellStyle name="Akzent1 2" xfId="16291" hidden="1"/>
    <cellStyle name="Akzent1 2" xfId="16315" hidden="1"/>
    <cellStyle name="Akzent1 2" xfId="16335" hidden="1"/>
    <cellStyle name="Akzent1 2" xfId="16355" hidden="1"/>
    <cellStyle name="Akzent1 2" xfId="16374" hidden="1"/>
    <cellStyle name="Akzent1 2" xfId="16395" hidden="1"/>
    <cellStyle name="Akzent1 2" xfId="16414" hidden="1"/>
    <cellStyle name="Akzent1 2" xfId="16435" hidden="1"/>
    <cellStyle name="Akzent1 2" xfId="16458" hidden="1"/>
    <cellStyle name="Akzent1 2" xfId="16511" hidden="1"/>
    <cellStyle name="Akzent1 2" xfId="16538" hidden="1"/>
    <cellStyle name="Akzent1 2" xfId="16562" hidden="1"/>
    <cellStyle name="Akzent1 2" xfId="16581" hidden="1"/>
    <cellStyle name="Akzent1 2" xfId="16602" hidden="1"/>
    <cellStyle name="Akzent1 2" xfId="16621" hidden="1"/>
    <cellStyle name="Akzent1 2" xfId="16642" hidden="1"/>
    <cellStyle name="Akzent1 2" xfId="16660" hidden="1"/>
    <cellStyle name="Akzent1 2" xfId="16682" hidden="1"/>
    <cellStyle name="Akzent1 2" xfId="16700" hidden="1"/>
    <cellStyle name="Akzent1 2" xfId="16724" hidden="1"/>
    <cellStyle name="Akzent1 2" xfId="16742" hidden="1"/>
    <cellStyle name="Akzent1 2" xfId="16768" hidden="1"/>
    <cellStyle name="Akzent1 2" xfId="16808" hidden="1"/>
    <cellStyle name="Akzent1 2" xfId="16831" hidden="1"/>
    <cellStyle name="Akzent1 2" xfId="16849" hidden="1"/>
    <cellStyle name="Akzent1 2" xfId="16871" hidden="1"/>
    <cellStyle name="Akzent1 2" xfId="16889" hidden="1"/>
    <cellStyle name="Akzent1 2" xfId="16911" hidden="1"/>
    <cellStyle name="Akzent1 2" xfId="16929" hidden="1"/>
    <cellStyle name="Akzent1 2" xfId="16522" hidden="1"/>
    <cellStyle name="Akzent1 2" xfId="16957" hidden="1"/>
    <cellStyle name="Akzent1 2" xfId="16984" hidden="1"/>
    <cellStyle name="Akzent1 2" xfId="16998" hidden="1"/>
    <cellStyle name="Akzent1 2" xfId="17018" hidden="1"/>
    <cellStyle name="Akzent1 2" xfId="17038" hidden="1"/>
    <cellStyle name="Akzent1 2" xfId="17053" hidden="1"/>
    <cellStyle name="Akzent1 2" xfId="17078" hidden="1"/>
    <cellStyle name="Akzent1 2" xfId="17092" hidden="1"/>
    <cellStyle name="Akzent1 2" xfId="17118" hidden="1"/>
    <cellStyle name="Akzent1 2" xfId="16730" hidden="1"/>
    <cellStyle name="Akzent1 2" xfId="17149" hidden="1"/>
    <cellStyle name="Akzent1 2" xfId="17159" hidden="1"/>
    <cellStyle name="Akzent1 2" xfId="17183" hidden="1"/>
    <cellStyle name="Akzent1 2" xfId="17199" hidden="1"/>
    <cellStyle name="Akzent1 2" xfId="17222" hidden="1"/>
    <cellStyle name="Akzent1 2" xfId="17232" hidden="1"/>
    <cellStyle name="Akzent1 2" xfId="17256" hidden="1"/>
    <cellStyle name="Akzent1 2" xfId="17272" hidden="1"/>
    <cellStyle name="Akzent1 2" xfId="17295" hidden="1"/>
    <cellStyle name="Akzent1 2" xfId="17323" hidden="1"/>
    <cellStyle name="Akzent1 2" xfId="17355" hidden="1"/>
    <cellStyle name="Akzent1 2" xfId="17369" hidden="1"/>
    <cellStyle name="Akzent1 2" xfId="17396" hidden="1"/>
    <cellStyle name="Akzent1 2" xfId="17410" hidden="1"/>
    <cellStyle name="Akzent1 2" xfId="17429" hidden="1"/>
    <cellStyle name="Akzent1 2" xfId="17444" hidden="1"/>
    <cellStyle name="Akzent1 2" xfId="17470" hidden="1"/>
    <cellStyle name="Akzent1 2" xfId="17484" hidden="1"/>
    <cellStyle name="Akzent1 2" xfId="17510" hidden="1"/>
    <cellStyle name="Akzent1 2" xfId="17523" hidden="1"/>
    <cellStyle name="Akzent1 2" xfId="17556" hidden="1"/>
    <cellStyle name="Akzent1 2" xfId="17571" hidden="1"/>
    <cellStyle name="Akzent1 2" xfId="17597" hidden="1"/>
    <cellStyle name="Akzent1 2" xfId="17612" hidden="1"/>
    <cellStyle name="Akzent1 2" xfId="17630" hidden="1"/>
    <cellStyle name="Akzent1 2" xfId="17650" hidden="1"/>
    <cellStyle name="Akzent1 2" xfId="17673" hidden="1"/>
    <cellStyle name="Akzent1 2" xfId="17690" hidden="1"/>
    <cellStyle name="Akzent1 2" xfId="17709" hidden="1"/>
    <cellStyle name="Akzent1 2" xfId="17331" hidden="1"/>
    <cellStyle name="Akzent1 2" xfId="17742" hidden="1"/>
    <cellStyle name="Akzent1 2" xfId="17765" hidden="1"/>
    <cellStyle name="Akzent1 2" xfId="17780" hidden="1"/>
    <cellStyle name="Akzent1 2" xfId="17805" hidden="1"/>
    <cellStyle name="Akzent1 2" xfId="17817" hidden="1"/>
    <cellStyle name="Akzent1 2" xfId="17837" hidden="1"/>
    <cellStyle name="Akzent1 2" xfId="17863" hidden="1"/>
    <cellStyle name="Akzent1 2" xfId="17878" hidden="1"/>
    <cellStyle name="Akzent1 2" xfId="17902" hidden="1"/>
    <cellStyle name="Akzent1 2" xfId="17532" hidden="1"/>
    <cellStyle name="Akzent1 2" xfId="17928" hidden="1"/>
    <cellStyle name="Akzent1 2" xfId="17945" hidden="1"/>
    <cellStyle name="Akzent1 2" xfId="17968" hidden="1"/>
    <cellStyle name="Akzent1 2" xfId="17985" hidden="1"/>
    <cellStyle name="Akzent1 2" xfId="18008" hidden="1"/>
    <cellStyle name="Akzent1 2" xfId="18025" hidden="1"/>
    <cellStyle name="Akzent1 2" xfId="18043" hidden="1"/>
    <cellStyle name="Akzent1 2" xfId="18058" hidden="1"/>
    <cellStyle name="Akzent1 2" xfId="18077" hidden="1"/>
    <cellStyle name="Akzent1 2" xfId="18098" hidden="1"/>
    <cellStyle name="Akzent1 2" xfId="18121" hidden="1"/>
    <cellStyle name="Akzent1 2" xfId="18138" hidden="1"/>
    <cellStyle name="Akzent1 2" xfId="18161" hidden="1"/>
    <cellStyle name="Akzent1 2" xfId="18178" hidden="1"/>
    <cellStyle name="Akzent1 2" xfId="18197" hidden="1"/>
    <cellStyle name="Akzent1 2" xfId="18219" hidden="1"/>
    <cellStyle name="Akzent1 2" xfId="18237" hidden="1"/>
    <cellStyle name="Akzent1 2" xfId="18253" hidden="1"/>
    <cellStyle name="Akzent1 2" xfId="18271" hidden="1"/>
    <cellStyle name="Akzent1 2" xfId="18305" hidden="1"/>
    <cellStyle name="Akzent1 2" xfId="18302" hidden="1"/>
    <cellStyle name="Akzent1 2" xfId="18351" hidden="1"/>
    <cellStyle name="Akzent1 2" xfId="18374" hidden="1"/>
    <cellStyle name="Akzent1 2" xfId="18394" hidden="1"/>
    <cellStyle name="Akzent1 2" xfId="18414" hidden="1"/>
    <cellStyle name="Akzent1 2" xfId="18433" hidden="1"/>
    <cellStyle name="Akzent1 2" xfId="18455" hidden="1"/>
    <cellStyle name="Akzent1 2" xfId="18469" hidden="1"/>
    <cellStyle name="Akzent1 2" xfId="18496" hidden="1"/>
    <cellStyle name="Akzent1 2" xfId="18513" hidden="1"/>
    <cellStyle name="Akzent1 2" xfId="18539" hidden="1"/>
    <cellStyle name="Akzent1 2" xfId="18334" hidden="1"/>
    <cellStyle name="Akzent1 2" xfId="18567" hidden="1"/>
    <cellStyle name="Akzent1 2" xfId="18583" hidden="1"/>
    <cellStyle name="Akzent1 2" xfId="18607" hidden="1"/>
    <cellStyle name="Akzent1 2" xfId="18623" hidden="1"/>
    <cellStyle name="Akzent1 2" xfId="18646" hidden="1"/>
    <cellStyle name="Akzent1 2" xfId="18663" hidden="1"/>
    <cellStyle name="Akzent1 2" xfId="18681" hidden="1"/>
    <cellStyle name="Akzent1 2" xfId="18702" hidden="1"/>
    <cellStyle name="Akzent1 2" xfId="18719" hidden="1"/>
    <cellStyle name="Akzent1 2" xfId="18673" hidden="1"/>
    <cellStyle name="Akzent1 2" xfId="18652" hidden="1"/>
    <cellStyle name="Akzent1 2" xfId="18629" hidden="1"/>
    <cellStyle name="Akzent1 2" xfId="18612" hidden="1"/>
    <cellStyle name="Akzent1 2" xfId="18588" hidden="1"/>
    <cellStyle name="Akzent1 2" xfId="18572" hidden="1"/>
    <cellStyle name="Akzent1 2" xfId="18549" hidden="1"/>
    <cellStyle name="Akzent1 2" xfId="18530" hidden="1"/>
    <cellStyle name="Akzent1 2" xfId="18504" hidden="1"/>
    <cellStyle name="Akzent1 2" xfId="18492" hidden="1"/>
    <cellStyle name="Akzent1 2" xfId="18460" hidden="1"/>
    <cellStyle name="Akzent1 2" xfId="18440" hidden="1"/>
    <cellStyle name="Akzent1 2" xfId="18419" hidden="1"/>
    <cellStyle name="Akzent1 2" xfId="18399" hidden="1"/>
    <cellStyle name="Akzent1 2" xfId="18379" hidden="1"/>
    <cellStyle name="Akzent1 2" xfId="18360" hidden="1"/>
    <cellStyle name="Akzent1 2" xfId="18314" hidden="1"/>
    <cellStyle name="Akzent1 2" xfId="18282" hidden="1"/>
    <cellStyle name="Akzent1 2" xfId="18264" hidden="1"/>
    <cellStyle name="Akzent1 2" xfId="18693" hidden="1"/>
    <cellStyle name="Akzent1 2" xfId="18230" hidden="1"/>
    <cellStyle name="Akzent1 2" xfId="18207" hidden="1"/>
    <cellStyle name="Akzent1 2" xfId="18184" hidden="1"/>
    <cellStyle name="Akzent1 2" xfId="18167" hidden="1"/>
    <cellStyle name="Akzent1 2" xfId="18144" hidden="1"/>
    <cellStyle name="Akzent1 2" xfId="18127" hidden="1"/>
    <cellStyle name="Akzent1 2" xfId="18104" hidden="1"/>
    <cellStyle name="Akzent1 2" xfId="18087" hidden="1"/>
    <cellStyle name="Akzent1 2" xfId="18068" hidden="1"/>
    <cellStyle name="Akzent1 2" xfId="18484" hidden="1"/>
    <cellStyle name="Akzent1 2" xfId="18036" hidden="1"/>
    <cellStyle name="Akzent1 2" xfId="18014" hidden="1"/>
    <cellStyle name="Akzent1 2" xfId="17991" hidden="1"/>
    <cellStyle name="Akzent1 2" xfId="17974" hidden="1"/>
    <cellStyle name="Akzent1 2" xfId="17951" hidden="1"/>
    <cellStyle name="Akzent1 2" xfId="17934" hidden="1"/>
    <cellStyle name="Akzent1 2" xfId="17911" hidden="1"/>
    <cellStyle name="Akzent1 2" xfId="17895" hidden="1"/>
    <cellStyle name="Akzent1 2" xfId="17869" hidden="1"/>
    <cellStyle name="Akzent1 2" xfId="17847" hidden="1"/>
    <cellStyle name="Akzent1 2" xfId="17822" hidden="1"/>
    <cellStyle name="Akzent1 2" xfId="17794" hidden="1"/>
    <cellStyle name="Akzent1 2" xfId="17778" hidden="1"/>
    <cellStyle name="Akzent1 2" xfId="17753" hidden="1"/>
    <cellStyle name="Akzent1 2" xfId="17735" hidden="1"/>
    <cellStyle name="Akzent1 2" xfId="17719" hidden="1"/>
    <cellStyle name="Akzent1 2" xfId="17700" hidden="1"/>
    <cellStyle name="Akzent1 2" xfId="17679" hidden="1"/>
    <cellStyle name="Akzent1 2" xfId="17656" hidden="1"/>
    <cellStyle name="Akzent1 2" xfId="17639" hidden="1"/>
    <cellStyle name="Akzent1 2" xfId="17603" hidden="1"/>
    <cellStyle name="Akzent1 2" xfId="17588" hidden="1"/>
    <cellStyle name="Akzent1 2" xfId="17561" hidden="1"/>
    <cellStyle name="Akzent1 2" xfId="17547" hidden="1"/>
    <cellStyle name="Akzent1 2" xfId="17521" hidden="1"/>
    <cellStyle name="Akzent1 2" xfId="17501" hidden="1"/>
    <cellStyle name="Akzent1 2" xfId="17475" hidden="1"/>
    <cellStyle name="Akzent1 2" xfId="17461" hidden="1"/>
    <cellStyle name="Akzent1 2" xfId="17435" hidden="1"/>
    <cellStyle name="Akzent1 2" xfId="17840" hidden="1"/>
    <cellStyle name="Akzent1 2" xfId="17401" hidden="1"/>
    <cellStyle name="Akzent1 2" xfId="17386" hidden="1"/>
    <cellStyle name="Akzent1 2" xfId="17360" hidden="1"/>
    <cellStyle name="Akzent1 2" xfId="17346" hidden="1"/>
    <cellStyle name="Akzent1 2" xfId="17313" hidden="1"/>
    <cellStyle name="Akzent1 2" xfId="17301" hidden="1"/>
    <cellStyle name="Akzent1 2" xfId="17278" hidden="1"/>
    <cellStyle name="Akzent1 2" xfId="17261" hidden="1"/>
    <cellStyle name="Akzent1 2" xfId="17237" hidden="1"/>
    <cellStyle name="Akzent1 2" xfId="17633" hidden="1"/>
    <cellStyle name="Akzent1 2" xfId="17204" hidden="1"/>
    <cellStyle name="Akzent1 2" xfId="17188" hidden="1"/>
    <cellStyle name="Akzent1 2" xfId="17164" hidden="1"/>
    <cellStyle name="Akzent1 2" xfId="17142" hidden="1"/>
    <cellStyle name="Akzent1 2" xfId="17124" hidden="1"/>
    <cellStyle name="Akzent1 2" xfId="17109" hidden="1"/>
    <cellStyle name="Akzent1 2" xfId="17083" hidden="1"/>
    <cellStyle name="Akzent1 2" xfId="17068" hidden="1"/>
    <cellStyle name="Akzent1 2" xfId="17043" hidden="1"/>
    <cellStyle name="Akzent1 2" xfId="17024" hidden="1"/>
    <cellStyle name="Akzent1 2" xfId="17003" hidden="1"/>
    <cellStyle name="Akzent1 2" xfId="16975" hidden="1"/>
    <cellStyle name="Akzent1 2" xfId="16962" hidden="1"/>
    <cellStyle name="Akzent1 2" xfId="16941" hidden="1"/>
    <cellStyle name="Akzent1 2" xfId="16922" hidden="1"/>
    <cellStyle name="Akzent1 2" xfId="16900" hidden="1"/>
    <cellStyle name="Akzent1 2" xfId="16882" hidden="1"/>
    <cellStyle name="Akzent1 2" xfId="16860" hidden="1"/>
    <cellStyle name="Akzent1 2" xfId="16842" hidden="1"/>
    <cellStyle name="Akzent1 2" xfId="16812" hidden="1"/>
    <cellStyle name="Akzent1 2" xfId="16815" hidden="1"/>
    <cellStyle name="Akzent1 2" xfId="16758" hidden="1"/>
    <cellStyle name="Akzent1 2" xfId="16743" hidden="1"/>
    <cellStyle name="Akzent1 2" xfId="16713" hidden="1"/>
    <cellStyle name="Akzent1 2" xfId="16693" hidden="1"/>
    <cellStyle name="Akzent1 2" xfId="16671" hidden="1"/>
    <cellStyle name="Akzent1 2" xfId="16653" hidden="1"/>
    <cellStyle name="Akzent1 2" xfId="16631" hidden="1"/>
    <cellStyle name="Akzent1 2" xfId="16608" hidden="1"/>
    <cellStyle name="Akzent1 2" xfId="16591" hidden="1"/>
    <cellStyle name="Akzent1 2" xfId="16572" hidden="1"/>
    <cellStyle name="Akzent1 2" xfId="16782" hidden="1"/>
    <cellStyle name="Akzent1 2" xfId="16531" hidden="1"/>
    <cellStyle name="Akzent1 2" xfId="16496" hidden="1"/>
    <cellStyle name="Akzent1 2" xfId="16440" hidden="1"/>
    <cellStyle name="Akzent1 2" xfId="16421" hidden="1"/>
    <cellStyle name="Akzent1 2" xfId="16400" hidden="1"/>
    <cellStyle name="Akzent1 2" xfId="16381" hidden="1"/>
    <cellStyle name="Akzent1 2" xfId="16360" hidden="1"/>
    <cellStyle name="Akzent1 2" xfId="16340" hidden="1"/>
    <cellStyle name="Akzent1 2" xfId="16320" hidden="1"/>
    <cellStyle name="Akzent1 2" xfId="16296" hidden="1"/>
    <cellStyle name="Akzent1 2" xfId="16252" hidden="1"/>
    <cellStyle name="Akzent1 2" xfId="16219" hidden="1"/>
    <cellStyle name="Akzent1 2" xfId="16190" hidden="1"/>
    <cellStyle name="Akzent1 2" xfId="16169" hidden="1"/>
    <cellStyle name="Akzent1 2" xfId="16141" hidden="1"/>
    <cellStyle name="Akzent1 2" xfId="16129" hidden="1"/>
    <cellStyle name="Akzent1 2" xfId="16101" hidden="1"/>
    <cellStyle name="Akzent1 2" xfId="16089" hidden="1"/>
    <cellStyle name="Akzent1 2" xfId="16061" hidden="1"/>
    <cellStyle name="Akzent1 2" xfId="16049" hidden="1"/>
    <cellStyle name="Akzent1 2" xfId="16030" hidden="1"/>
    <cellStyle name="Akzent1 2" xfId="15965" hidden="1"/>
    <cellStyle name="Akzent1 2" xfId="15946" hidden="1"/>
    <cellStyle name="Akzent1 2" xfId="15916" hidden="1"/>
    <cellStyle name="Akzent1 2" xfId="15900" hidden="1"/>
    <cellStyle name="Akzent1 2" xfId="15874" hidden="1"/>
    <cellStyle name="Akzent1 2" xfId="15860" hidden="1"/>
    <cellStyle name="Akzent1 2" xfId="15834" hidden="1"/>
    <cellStyle name="Akzent1 2" xfId="15820" hidden="1"/>
    <cellStyle name="Akzent1 2" xfId="15794" hidden="1"/>
    <cellStyle name="Akzent1 2" xfId="16237" hidden="1"/>
    <cellStyle name="Akzent1 2" xfId="15761" hidden="1"/>
    <cellStyle name="Akzent1 2" xfId="15745" hidden="1"/>
    <cellStyle name="Akzent1 2" xfId="15719" hidden="1"/>
    <cellStyle name="Akzent1 2" xfId="15705" hidden="1"/>
    <cellStyle name="Akzent1 2" xfId="15679" hidden="1"/>
    <cellStyle name="Akzent1 2" xfId="15664" hidden="1"/>
    <cellStyle name="Akzent1 2" xfId="15639" hidden="1"/>
    <cellStyle name="Akzent1 2" xfId="15624" hidden="1"/>
    <cellStyle name="Akzent1 2" xfId="15599" hidden="1"/>
    <cellStyle name="Akzent1 2" xfId="16023" hidden="1"/>
    <cellStyle name="Akzent1 2" xfId="15573" hidden="1"/>
    <cellStyle name="Akzent1 2" xfId="15554" hidden="1"/>
    <cellStyle name="Akzent1 2" xfId="15533" hidden="1"/>
    <cellStyle name="Akzent1 2" xfId="15507" hidden="1"/>
    <cellStyle name="Akzent1 2" xfId="15493" hidden="1"/>
    <cellStyle name="Akzent1 2" xfId="15465" hidden="1"/>
    <cellStyle name="Akzent1 2" xfId="15453" hidden="1"/>
    <cellStyle name="Akzent1 2" xfId="15425" hidden="1"/>
    <cellStyle name="Akzent1 2" xfId="15412" hidden="1"/>
    <cellStyle name="Akzent1 2" xfId="15387" hidden="1"/>
    <cellStyle name="Akzent1 2" xfId="15355" hidden="1"/>
    <cellStyle name="Akzent1 2" xfId="15337" hidden="1"/>
    <cellStyle name="Akzent1 2" xfId="15311" hidden="1"/>
    <cellStyle name="Akzent1 2" xfId="15296" hidden="1"/>
    <cellStyle name="Akzent1 2" xfId="15271" hidden="1"/>
    <cellStyle name="Akzent1 2" xfId="15256" hidden="1"/>
    <cellStyle name="Akzent1 2" xfId="15230" hidden="1"/>
    <cellStyle name="Akzent1 2" xfId="15216" hidden="1"/>
    <cellStyle name="Akzent1 2" xfId="15186" hidden="1"/>
    <cellStyle name="Akzent1 2" xfId="15170" hidden="1"/>
    <cellStyle name="Akzent1 2" xfId="15140" hidden="1"/>
    <cellStyle name="Akzent1 2" xfId="15119" hidden="1"/>
    <cellStyle name="Akzent1 2" xfId="15099" hidden="1"/>
    <cellStyle name="Akzent1 2" xfId="15071" hidden="1"/>
    <cellStyle name="Akzent1 2" xfId="15059" hidden="1"/>
    <cellStyle name="Akzent1 2" xfId="15031" hidden="1"/>
    <cellStyle name="Akzent1 2" xfId="15019" hidden="1"/>
    <cellStyle name="Akzent1 2" xfId="14999" hidden="1"/>
    <cellStyle name="Akzent1 2" xfId="14967" hidden="1"/>
    <cellStyle name="Akzent1 2" xfId="15381" hidden="1"/>
    <cellStyle name="Akzent1 2" xfId="14933" hidden="1"/>
    <cellStyle name="Akzent1 2" xfId="14917" hidden="1"/>
    <cellStyle name="Akzent1 2" xfId="14892" hidden="1"/>
    <cellStyle name="Akzent1 2" xfId="14873" hidden="1"/>
    <cellStyle name="Akzent1 2" xfId="14852" hidden="1"/>
    <cellStyle name="Akzent1 2" xfId="14833" hidden="1"/>
    <cellStyle name="Akzent1 2" xfId="14812" hidden="1"/>
    <cellStyle name="Akzent1 2" xfId="14793" hidden="1"/>
    <cellStyle name="Akzent1 2" xfId="14779" hidden="1"/>
    <cellStyle name="Akzent1 2" xfId="15163" hidden="1"/>
    <cellStyle name="Akzent1 2" xfId="14746" hidden="1"/>
    <cellStyle name="Akzent1 2" xfId="14718" hidden="1"/>
    <cellStyle name="Akzent1 2" xfId="14706" hidden="1"/>
    <cellStyle name="Akzent1 2" xfId="14678" hidden="1"/>
    <cellStyle name="Akzent1 2" xfId="14663" hidden="1"/>
    <cellStyle name="Akzent1 2" xfId="14637" hidden="1"/>
    <cellStyle name="Akzent1 2" xfId="14621" hidden="1"/>
    <cellStyle name="Akzent1 2" xfId="14604" hidden="1"/>
    <cellStyle name="Akzent1 2" xfId="14585" hidden="1"/>
    <cellStyle name="Akzent1 2" xfId="14563" hidden="1"/>
    <cellStyle name="Akzent1 2" xfId="14540" hidden="1"/>
    <cellStyle name="Akzent1 2" xfId="14520" hidden="1"/>
    <cellStyle name="Akzent1 2" xfId="14491" hidden="1"/>
    <cellStyle name="Akzent1 2" xfId="14477" hidden="1"/>
    <cellStyle name="Akzent1 2" xfId="14451" hidden="1"/>
    <cellStyle name="Akzent1 2" xfId="14436" hidden="1"/>
    <cellStyle name="Akzent1 2" xfId="14415" hidden="1"/>
    <cellStyle name="Akzent1 2" xfId="14390" hidden="1"/>
    <cellStyle name="Akzent1 2" xfId="14364" hidden="1"/>
    <cellStyle name="Akzent1 2" xfId="14336" hidden="1"/>
    <cellStyle name="Akzent1 2" xfId="14340" hidden="1"/>
    <cellStyle name="Akzent1 2" xfId="14294" hidden="1"/>
    <cellStyle name="Akzent1 2" xfId="14263" hidden="1"/>
    <cellStyle name="Akzent1 2" xfId="14248" hidden="1"/>
    <cellStyle name="Akzent1 2" xfId="14222" hidden="1"/>
    <cellStyle name="Akzent1 2" xfId="14206" hidden="1"/>
    <cellStyle name="Akzent1 2" xfId="14179" hidden="1"/>
    <cellStyle name="Akzent1 2" xfId="14168" hidden="1"/>
    <cellStyle name="Akzent1 2" xfId="18750" hidden="1"/>
    <cellStyle name="Akzent1 2" xfId="18758" hidden="1"/>
    <cellStyle name="Akzent1 2" xfId="18770" hidden="1"/>
    <cellStyle name="Akzent1 2" xfId="14305" hidden="1"/>
    <cellStyle name="Akzent1 2" xfId="18784" hidden="1"/>
    <cellStyle name="Akzent1 2" xfId="18792" hidden="1"/>
    <cellStyle name="Akzent1 2" xfId="18804" hidden="1"/>
    <cellStyle name="Akzent1 2" xfId="18812" hidden="1"/>
    <cellStyle name="Akzent1 2" xfId="18824" hidden="1"/>
    <cellStyle name="Akzent1 2" xfId="18832" hidden="1"/>
    <cellStyle name="Akzent1 2" xfId="18844" hidden="1"/>
    <cellStyle name="Akzent1 2" xfId="18852" hidden="1"/>
    <cellStyle name="Akzent1 2" xfId="18864" hidden="1"/>
    <cellStyle name="Akzent1 2" xfId="18891" hidden="1"/>
    <cellStyle name="Akzent1 2" xfId="18899" hidden="1"/>
    <cellStyle name="Akzent1 2" xfId="18911" hidden="1"/>
    <cellStyle name="Akzent1 2" xfId="18919" hidden="1"/>
    <cellStyle name="Akzent1 2" xfId="18931" hidden="1"/>
    <cellStyle name="Akzent1 2" xfId="18939" hidden="1"/>
    <cellStyle name="Akzent1 2" xfId="18951" hidden="1"/>
    <cellStyle name="Akzent1 2" xfId="18959" hidden="1"/>
    <cellStyle name="Akzent1 2" xfId="18971" hidden="1"/>
    <cellStyle name="Akzent1 2" xfId="18981" hidden="1"/>
    <cellStyle name="Akzent1 2" xfId="18997" hidden="1"/>
    <cellStyle name="Akzent1 2" xfId="19006" hidden="1"/>
    <cellStyle name="Akzent1 2" xfId="19018" hidden="1"/>
    <cellStyle name="Akzent1 2" xfId="19026" hidden="1"/>
    <cellStyle name="Akzent1 2" xfId="19038" hidden="1"/>
    <cellStyle name="Akzent1 2" xfId="19046" hidden="1"/>
    <cellStyle name="Akzent1 2" xfId="19058" hidden="1"/>
    <cellStyle name="Akzent1 2" xfId="19066" hidden="1"/>
    <cellStyle name="Akzent1 2" xfId="19078" hidden="1"/>
    <cellStyle name="Akzent1 2" xfId="18880" hidden="1"/>
    <cellStyle name="Akzent1 2" xfId="19092" hidden="1"/>
    <cellStyle name="Akzent1 2" xfId="19101" hidden="1"/>
    <cellStyle name="Akzent1 2" xfId="19113" hidden="1"/>
    <cellStyle name="Akzent1 2" xfId="19121" hidden="1"/>
    <cellStyle name="Akzent1 2" xfId="19133" hidden="1"/>
    <cellStyle name="Akzent1 2" xfId="19141" hidden="1"/>
    <cellStyle name="Akzent1 2" xfId="19153" hidden="1"/>
    <cellStyle name="Akzent1 2" xfId="19161" hidden="1"/>
    <cellStyle name="Akzent1 2" xfId="19173" hidden="1"/>
    <cellStyle name="Akzent1 2" xfId="18987" hidden="1"/>
    <cellStyle name="Akzent1 2" xfId="19186" hidden="1"/>
    <cellStyle name="Akzent1 2" xfId="19194" hidden="1"/>
    <cellStyle name="Akzent1 2" xfId="19206" hidden="1"/>
    <cellStyle name="Akzent1 2" xfId="19214" hidden="1"/>
    <cellStyle name="Akzent1 2" xfId="19226" hidden="1"/>
    <cellStyle name="Akzent1 2" xfId="19234" hidden="1"/>
    <cellStyle name="Akzent1 2" xfId="19246" hidden="1"/>
    <cellStyle name="Akzent1 2" xfId="19254" hidden="1"/>
    <cellStyle name="Akzent1 2" xfId="19266" hidden="1"/>
    <cellStyle name="Akzent1 2" xfId="19279" hidden="1"/>
    <cellStyle name="Akzent1 2" xfId="19297" hidden="1"/>
    <cellStyle name="Akzent1 2" xfId="19305" hidden="1"/>
    <cellStyle name="Akzent1 2" xfId="19317" hidden="1"/>
    <cellStyle name="Akzent1 2" xfId="19325" hidden="1"/>
    <cellStyle name="Akzent1 2" xfId="19337" hidden="1"/>
    <cellStyle name="Akzent1 2" xfId="19345" hidden="1"/>
    <cellStyle name="Akzent1 2" xfId="19357" hidden="1"/>
    <cellStyle name="Akzent1 2" xfId="19365" hidden="1"/>
    <cellStyle name="Akzent1 2" xfId="19377" hidden="1"/>
    <cellStyle name="Akzent1 2" xfId="19387" hidden="1"/>
    <cellStyle name="Akzent1 2" xfId="19403" hidden="1"/>
    <cellStyle name="Akzent1 2" xfId="19412" hidden="1"/>
    <cellStyle name="Akzent1 2" xfId="19424" hidden="1"/>
    <cellStyle name="Akzent1 2" xfId="19432" hidden="1"/>
    <cellStyle name="Akzent1 2" xfId="19444" hidden="1"/>
    <cellStyle name="Akzent1 2" xfId="19452" hidden="1"/>
    <cellStyle name="Akzent1 2" xfId="19464" hidden="1"/>
    <cellStyle name="Akzent1 2" xfId="19472" hidden="1"/>
    <cellStyle name="Akzent1 2" xfId="19484" hidden="1"/>
    <cellStyle name="Akzent1 2" xfId="19287" hidden="1"/>
    <cellStyle name="Akzent1 2" xfId="19498" hidden="1"/>
    <cellStyle name="Akzent1 2" xfId="19507" hidden="1"/>
    <cellStyle name="Akzent1 2" xfId="19519" hidden="1"/>
    <cellStyle name="Akzent1 2" xfId="19527" hidden="1"/>
    <cellStyle name="Akzent1 2" xfId="19539" hidden="1"/>
    <cellStyle name="Akzent1 2" xfId="19547" hidden="1"/>
    <cellStyle name="Akzent1 2" xfId="19559" hidden="1"/>
    <cellStyle name="Akzent1 2" xfId="19567" hidden="1"/>
    <cellStyle name="Akzent1 2" xfId="19579" hidden="1"/>
    <cellStyle name="Akzent1 2" xfId="19393" hidden="1"/>
    <cellStyle name="Akzent1 2" xfId="19592" hidden="1"/>
    <cellStyle name="Akzent1 2" xfId="19600" hidden="1"/>
    <cellStyle name="Akzent1 2" xfId="19612" hidden="1"/>
    <cellStyle name="Akzent1 2" xfId="19620" hidden="1"/>
    <cellStyle name="Akzent1 2" xfId="19632" hidden="1"/>
    <cellStyle name="Akzent1 2" xfId="19640" hidden="1"/>
    <cellStyle name="Akzent1 2" xfId="19652" hidden="1"/>
    <cellStyle name="Akzent1 2" xfId="19660" hidden="1"/>
    <cellStyle name="Akzent1 2" xfId="19672" hidden="1"/>
    <cellStyle name="Akzent1 2" xfId="19680" hidden="1"/>
    <cellStyle name="Akzent1 2" xfId="19692" hidden="1"/>
    <cellStyle name="Akzent1 2" xfId="19700" hidden="1"/>
    <cellStyle name="Akzent1 2" xfId="19712" hidden="1"/>
    <cellStyle name="Akzent1 2" xfId="19720" hidden="1"/>
    <cellStyle name="Akzent1 2" xfId="19732" hidden="1"/>
    <cellStyle name="Akzent1 2" xfId="19740" hidden="1"/>
    <cellStyle name="Akzent1 2" xfId="19752" hidden="1"/>
    <cellStyle name="Akzent1 2" xfId="19760" hidden="1"/>
    <cellStyle name="Akzent1 2" xfId="19772" hidden="1"/>
    <cellStyle name="Akzent1 2" xfId="19792" hidden="1"/>
    <cellStyle name="Akzent1 2" xfId="19789" hidden="1"/>
    <cellStyle name="Akzent1 2" xfId="19827" hidden="1"/>
    <cellStyle name="Akzent1 2" xfId="19841" hidden="1"/>
    <cellStyle name="Akzent1 2" xfId="19849" hidden="1"/>
    <cellStyle name="Akzent1 2" xfId="19861" hidden="1"/>
    <cellStyle name="Akzent1 2" xfId="19869" hidden="1"/>
    <cellStyle name="Akzent1 2" xfId="19881" hidden="1"/>
    <cellStyle name="Akzent1 2" xfId="19889" hidden="1"/>
    <cellStyle name="Akzent1 2" xfId="19901" hidden="1"/>
    <cellStyle name="Akzent1 2" xfId="19909" hidden="1"/>
    <cellStyle name="Akzent1 2" xfId="19921" hidden="1"/>
    <cellStyle name="Akzent1 2" xfId="19815" hidden="1"/>
    <cellStyle name="Akzent1 2" xfId="19937" hidden="1"/>
    <cellStyle name="Akzent1 2" xfId="19945" hidden="1"/>
    <cellStyle name="Akzent1 2" xfId="19957" hidden="1"/>
    <cellStyle name="Akzent1 2" xfId="19965" hidden="1"/>
    <cellStyle name="Akzent1 2" xfId="19977" hidden="1"/>
    <cellStyle name="Akzent1 2" xfId="19985" hidden="1"/>
    <cellStyle name="Akzent1 2" xfId="19997" hidden="1"/>
    <cellStyle name="Akzent1 2" xfId="20005" hidden="1"/>
    <cellStyle name="Akzent1 2" xfId="20017" hidden="1"/>
    <cellStyle name="Akzent1 2" xfId="20034" hidden="1"/>
    <cellStyle name="Akzent1 2" xfId="20073" hidden="1"/>
    <cellStyle name="Akzent1 2" xfId="20094" hidden="1"/>
    <cellStyle name="Akzent1 2" xfId="20110" hidden="1"/>
    <cellStyle name="Akzent1 2" xfId="20122" hidden="1"/>
    <cellStyle name="Akzent1 2" xfId="20130" hidden="1"/>
    <cellStyle name="Akzent1 2" xfId="20142" hidden="1"/>
    <cellStyle name="Akzent1 2" xfId="20150" hidden="1"/>
    <cellStyle name="Akzent1 2" xfId="20162" hidden="1"/>
    <cellStyle name="Akzent1 2" xfId="20170" hidden="1"/>
    <cellStyle name="Akzent1 2" xfId="20182" hidden="1"/>
    <cellStyle name="Akzent1 2" xfId="20192" hidden="1"/>
    <cellStyle name="Akzent1 2" xfId="20208" hidden="1"/>
    <cellStyle name="Akzent1 2" xfId="20217" hidden="1"/>
    <cellStyle name="Akzent1 2" xfId="20229" hidden="1"/>
    <cellStyle name="Akzent1 2" xfId="20237" hidden="1"/>
    <cellStyle name="Akzent1 2" xfId="20249" hidden="1"/>
    <cellStyle name="Akzent1 2" xfId="20257" hidden="1"/>
    <cellStyle name="Akzent1 2" xfId="20269" hidden="1"/>
    <cellStyle name="Akzent1 2" xfId="20277" hidden="1"/>
    <cellStyle name="Akzent1 2" xfId="20289" hidden="1"/>
    <cellStyle name="Akzent1 2" xfId="20084" hidden="1"/>
    <cellStyle name="Akzent1 2" xfId="20303" hidden="1"/>
    <cellStyle name="Akzent1 2" xfId="20312" hidden="1"/>
    <cellStyle name="Akzent1 2" xfId="20324" hidden="1"/>
    <cellStyle name="Akzent1 2" xfId="20332" hidden="1"/>
    <cellStyle name="Akzent1 2" xfId="20344" hidden="1"/>
    <cellStyle name="Akzent1 2" xfId="20352" hidden="1"/>
    <cellStyle name="Akzent1 2" xfId="20364" hidden="1"/>
    <cellStyle name="Akzent1 2" xfId="20372" hidden="1"/>
    <cellStyle name="Akzent1 2" xfId="20384" hidden="1"/>
    <cellStyle name="Akzent1 2" xfId="20198" hidden="1"/>
    <cellStyle name="Akzent1 2" xfId="20397" hidden="1"/>
    <cellStyle name="Akzent1 2" xfId="20405" hidden="1"/>
    <cellStyle name="Akzent1 2" xfId="20417" hidden="1"/>
    <cellStyle name="Akzent1 2" xfId="20425" hidden="1"/>
    <cellStyle name="Akzent1 2" xfId="20437" hidden="1"/>
    <cellStyle name="Akzent1 2" xfId="20445" hidden="1"/>
    <cellStyle name="Akzent1 2" xfId="20457" hidden="1"/>
    <cellStyle name="Akzent1 2" xfId="20465" hidden="1"/>
    <cellStyle name="Akzent1 2" xfId="20477" hidden="1"/>
    <cellStyle name="Akzent1 2" xfId="20490" hidden="1"/>
    <cellStyle name="Akzent1 2" xfId="20508" hidden="1"/>
    <cellStyle name="Akzent1 2" xfId="20516" hidden="1"/>
    <cellStyle name="Akzent1 2" xfId="20528" hidden="1"/>
    <cellStyle name="Akzent1 2" xfId="20536" hidden="1"/>
    <cellStyle name="Akzent1 2" xfId="20548" hidden="1"/>
    <cellStyle name="Akzent1 2" xfId="20556" hidden="1"/>
    <cellStyle name="Akzent1 2" xfId="20568" hidden="1"/>
    <cellStyle name="Akzent1 2" xfId="20576" hidden="1"/>
    <cellStyle name="Akzent1 2" xfId="20588" hidden="1"/>
    <cellStyle name="Akzent1 2" xfId="20598" hidden="1"/>
    <cellStyle name="Akzent1 2" xfId="20614" hidden="1"/>
    <cellStyle name="Akzent1 2" xfId="20623" hidden="1"/>
    <cellStyle name="Akzent1 2" xfId="20635" hidden="1"/>
    <cellStyle name="Akzent1 2" xfId="20643" hidden="1"/>
    <cellStyle name="Akzent1 2" xfId="20655" hidden="1"/>
    <cellStyle name="Akzent1 2" xfId="20663" hidden="1"/>
    <cellStyle name="Akzent1 2" xfId="20675" hidden="1"/>
    <cellStyle name="Akzent1 2" xfId="20683" hidden="1"/>
    <cellStyle name="Akzent1 2" xfId="20695" hidden="1"/>
    <cellStyle name="Akzent1 2" xfId="20498" hidden="1"/>
    <cellStyle name="Akzent1 2" xfId="20709" hidden="1"/>
    <cellStyle name="Akzent1 2" xfId="20718" hidden="1"/>
    <cellStyle name="Akzent1 2" xfId="20730" hidden="1"/>
    <cellStyle name="Akzent1 2" xfId="20738" hidden="1"/>
    <cellStyle name="Akzent1 2" xfId="20750" hidden="1"/>
    <cellStyle name="Akzent1 2" xfId="20758" hidden="1"/>
    <cellStyle name="Akzent1 2" xfId="20770" hidden="1"/>
    <cellStyle name="Akzent1 2" xfId="20778" hidden="1"/>
    <cellStyle name="Akzent1 2" xfId="20790" hidden="1"/>
    <cellStyle name="Akzent1 2" xfId="20604" hidden="1"/>
    <cellStyle name="Akzent1 2" xfId="20803" hidden="1"/>
    <cellStyle name="Akzent1 2" xfId="20811" hidden="1"/>
    <cellStyle name="Akzent1 2" xfId="20823" hidden="1"/>
    <cellStyle name="Akzent1 2" xfId="20831" hidden="1"/>
    <cellStyle name="Akzent1 2" xfId="20843" hidden="1"/>
    <cellStyle name="Akzent1 2" xfId="20851" hidden="1"/>
    <cellStyle name="Akzent1 2" xfId="20863" hidden="1"/>
    <cellStyle name="Akzent1 2" xfId="20871" hidden="1"/>
    <cellStyle name="Akzent1 2" xfId="20883" hidden="1"/>
    <cellStyle name="Akzent1 2" xfId="20891" hidden="1"/>
    <cellStyle name="Akzent1 2" xfId="20903" hidden="1"/>
    <cellStyle name="Akzent1 2" xfId="20911" hidden="1"/>
    <cellStyle name="Akzent1 2" xfId="20923" hidden="1"/>
    <cellStyle name="Akzent1 2" xfId="20931" hidden="1"/>
    <cellStyle name="Akzent1 2" xfId="20943" hidden="1"/>
    <cellStyle name="Akzent1 2" xfId="20951" hidden="1"/>
    <cellStyle name="Akzent1 2" xfId="20963" hidden="1"/>
    <cellStyle name="Akzent1 2" xfId="20971" hidden="1"/>
    <cellStyle name="Akzent1 2" xfId="20983" hidden="1"/>
    <cellStyle name="Akzent1 2" xfId="21003" hidden="1"/>
    <cellStyle name="Akzent1 2" xfId="21000" hidden="1"/>
    <cellStyle name="Akzent1 2" xfId="21038" hidden="1"/>
    <cellStyle name="Akzent1 2" xfId="21052" hidden="1"/>
    <cellStyle name="Akzent1 2" xfId="21060" hidden="1"/>
    <cellStyle name="Akzent1 2" xfId="21072" hidden="1"/>
    <cellStyle name="Akzent1 2" xfId="21080" hidden="1"/>
    <cellStyle name="Akzent1 2" xfId="21092" hidden="1"/>
    <cellStyle name="Akzent1 2" xfId="21100" hidden="1"/>
    <cellStyle name="Akzent1 2" xfId="21112" hidden="1"/>
    <cellStyle name="Akzent1 2" xfId="21120" hidden="1"/>
    <cellStyle name="Akzent1 2" xfId="21132" hidden="1"/>
    <cellStyle name="Akzent1 2" xfId="21026" hidden="1"/>
    <cellStyle name="Akzent1 2" xfId="21148" hidden="1"/>
    <cellStyle name="Akzent1 2" xfId="21156" hidden="1"/>
    <cellStyle name="Akzent1 2" xfId="21168" hidden="1"/>
    <cellStyle name="Akzent1 2" xfId="21176" hidden="1"/>
    <cellStyle name="Akzent1 2" xfId="21188" hidden="1"/>
    <cellStyle name="Akzent1 2" xfId="21196" hidden="1"/>
    <cellStyle name="Akzent1 2" xfId="21208" hidden="1"/>
    <cellStyle name="Akzent1 2" xfId="21216" hidden="1"/>
    <cellStyle name="Akzent1 2" xfId="21228" hidden="1"/>
    <cellStyle name="Akzent1 2" xfId="21406" hidden="1"/>
    <cellStyle name="Akzent1 2" xfId="21419" hidden="1"/>
    <cellStyle name="Akzent1 2" xfId="21431" hidden="1"/>
    <cellStyle name="Akzent1 2" xfId="21439" hidden="1"/>
    <cellStyle name="Akzent1 2" xfId="21451" hidden="1"/>
    <cellStyle name="Akzent1 2" xfId="21459" hidden="1"/>
    <cellStyle name="Akzent1 2" xfId="21471" hidden="1"/>
    <cellStyle name="Akzent1 2" xfId="21479" hidden="1"/>
    <cellStyle name="Akzent1 2" xfId="21491" hidden="1"/>
    <cellStyle name="Akzent1 2" xfId="21501" hidden="1"/>
    <cellStyle name="Akzent1 2" xfId="21517" hidden="1"/>
    <cellStyle name="Akzent1 2" xfId="21526" hidden="1"/>
    <cellStyle name="Akzent1 2" xfId="21538" hidden="1"/>
    <cellStyle name="Akzent1 2" xfId="21546" hidden="1"/>
    <cellStyle name="Akzent1 2" xfId="21558" hidden="1"/>
    <cellStyle name="Akzent1 2" xfId="21566" hidden="1"/>
    <cellStyle name="Akzent1 2" xfId="21578" hidden="1"/>
    <cellStyle name="Akzent1 2" xfId="21586" hidden="1"/>
    <cellStyle name="Akzent1 2" xfId="21598" hidden="1"/>
    <cellStyle name="Akzent1 2" xfId="21391" hidden="1"/>
    <cellStyle name="Akzent1 2" xfId="21612" hidden="1"/>
    <cellStyle name="Akzent1 2" xfId="21621" hidden="1"/>
    <cellStyle name="Akzent1 2" xfId="21633" hidden="1"/>
    <cellStyle name="Akzent1 2" xfId="21641" hidden="1"/>
    <cellStyle name="Akzent1 2" xfId="21653" hidden="1"/>
    <cellStyle name="Akzent1 2" xfId="21661" hidden="1"/>
    <cellStyle name="Akzent1 2" xfId="21673" hidden="1"/>
    <cellStyle name="Akzent1 2" xfId="21681" hidden="1"/>
    <cellStyle name="Akzent1 2" xfId="21693" hidden="1"/>
    <cellStyle name="Akzent1 2" xfId="21507" hidden="1"/>
    <cellStyle name="Akzent1 2" xfId="21706" hidden="1"/>
    <cellStyle name="Akzent1 2" xfId="21714" hidden="1"/>
    <cellStyle name="Akzent1 2" xfId="21726" hidden="1"/>
    <cellStyle name="Akzent1 2" xfId="21734" hidden="1"/>
    <cellStyle name="Akzent1 2" xfId="21746" hidden="1"/>
    <cellStyle name="Akzent1 2" xfId="21754" hidden="1"/>
    <cellStyle name="Akzent1 2" xfId="21766" hidden="1"/>
    <cellStyle name="Akzent1 2" xfId="21774" hidden="1"/>
    <cellStyle name="Akzent1 2" xfId="21786" hidden="1"/>
    <cellStyle name="Akzent1 2" xfId="21800" hidden="1"/>
    <cellStyle name="Akzent1 2" xfId="21818" hidden="1"/>
    <cellStyle name="Akzent1 2" xfId="21826" hidden="1"/>
    <cellStyle name="Akzent1 2" xfId="21838" hidden="1"/>
    <cellStyle name="Akzent1 2" xfId="21846" hidden="1"/>
    <cellStyle name="Akzent1 2" xfId="21858" hidden="1"/>
    <cellStyle name="Akzent1 2" xfId="21866" hidden="1"/>
    <cellStyle name="Akzent1 2" xfId="21878" hidden="1"/>
    <cellStyle name="Akzent1 2" xfId="21886" hidden="1"/>
    <cellStyle name="Akzent1 2" xfId="21898" hidden="1"/>
    <cellStyle name="Akzent1 2" xfId="21908" hidden="1"/>
    <cellStyle name="Akzent1 2" xfId="21924" hidden="1"/>
    <cellStyle name="Akzent1 2" xfId="21933" hidden="1"/>
    <cellStyle name="Akzent1 2" xfId="21945" hidden="1"/>
    <cellStyle name="Akzent1 2" xfId="21953" hidden="1"/>
    <cellStyle name="Akzent1 2" xfId="21965" hidden="1"/>
    <cellStyle name="Akzent1 2" xfId="21973" hidden="1"/>
    <cellStyle name="Akzent1 2" xfId="21985" hidden="1"/>
    <cellStyle name="Akzent1 2" xfId="21993" hidden="1"/>
    <cellStyle name="Akzent1 2" xfId="22005" hidden="1"/>
    <cellStyle name="Akzent1 2" xfId="21808" hidden="1"/>
    <cellStyle name="Akzent1 2" xfId="22019" hidden="1"/>
    <cellStyle name="Akzent1 2" xfId="22028" hidden="1"/>
    <cellStyle name="Akzent1 2" xfId="22040" hidden="1"/>
    <cellStyle name="Akzent1 2" xfId="22048" hidden="1"/>
    <cellStyle name="Akzent1 2" xfId="22060" hidden="1"/>
    <cellStyle name="Akzent1 2" xfId="22068" hidden="1"/>
    <cellStyle name="Akzent1 2" xfId="22080" hidden="1"/>
    <cellStyle name="Akzent1 2" xfId="22088" hidden="1"/>
    <cellStyle name="Akzent1 2" xfId="22100" hidden="1"/>
    <cellStyle name="Akzent1 2" xfId="21914" hidden="1"/>
    <cellStyle name="Akzent1 2" xfId="22113" hidden="1"/>
    <cellStyle name="Akzent1 2" xfId="22121" hidden="1"/>
    <cellStyle name="Akzent1 2" xfId="22133" hidden="1"/>
    <cellStyle name="Akzent1 2" xfId="22141" hidden="1"/>
    <cellStyle name="Akzent1 2" xfId="22153" hidden="1"/>
    <cellStyle name="Akzent1 2" xfId="22161" hidden="1"/>
    <cellStyle name="Akzent1 2" xfId="22173" hidden="1"/>
    <cellStyle name="Akzent1 2" xfId="22181" hidden="1"/>
    <cellStyle name="Akzent1 2" xfId="22193" hidden="1"/>
    <cellStyle name="Akzent1 2" xfId="22201" hidden="1"/>
    <cellStyle name="Akzent1 2" xfId="22213" hidden="1"/>
    <cellStyle name="Akzent1 2" xfId="22221" hidden="1"/>
    <cellStyle name="Akzent1 2" xfId="22233" hidden="1"/>
    <cellStyle name="Akzent1 2" xfId="22241" hidden="1"/>
    <cellStyle name="Akzent1 2" xfId="22253" hidden="1"/>
    <cellStyle name="Akzent1 2" xfId="22261" hidden="1"/>
    <cellStyle name="Akzent1 2" xfId="22273" hidden="1"/>
    <cellStyle name="Akzent1 2" xfId="22281" hidden="1"/>
    <cellStyle name="Akzent1 2" xfId="22293" hidden="1"/>
    <cellStyle name="Akzent1 2" xfId="22314" hidden="1"/>
    <cellStyle name="Akzent1 2" xfId="22311" hidden="1"/>
    <cellStyle name="Akzent1 2" xfId="22351" hidden="1"/>
    <cellStyle name="Akzent1 2" xfId="22365" hidden="1"/>
    <cellStyle name="Akzent1 2" xfId="22373" hidden="1"/>
    <cellStyle name="Akzent1 2" xfId="22385" hidden="1"/>
    <cellStyle name="Akzent1 2" xfId="22393" hidden="1"/>
    <cellStyle name="Akzent1 2" xfId="22405" hidden="1"/>
    <cellStyle name="Akzent1 2" xfId="22413" hidden="1"/>
    <cellStyle name="Akzent1 2" xfId="22425" hidden="1"/>
    <cellStyle name="Akzent1 2" xfId="22433" hidden="1"/>
    <cellStyle name="Akzent1 2" xfId="22445" hidden="1"/>
    <cellStyle name="Akzent1 2" xfId="22339" hidden="1"/>
    <cellStyle name="Akzent1 2" xfId="22461" hidden="1"/>
    <cellStyle name="Akzent1 2" xfId="22469" hidden="1"/>
    <cellStyle name="Akzent1 2" xfId="22481" hidden="1"/>
    <cellStyle name="Akzent1 2" xfId="22489" hidden="1"/>
    <cellStyle name="Akzent1 2" xfId="22501" hidden="1"/>
    <cellStyle name="Akzent1 2" xfId="22509" hidden="1"/>
    <cellStyle name="Akzent1 2" xfId="22521" hidden="1"/>
    <cellStyle name="Akzent1 2" xfId="22529" hidden="1"/>
    <cellStyle name="Akzent1 2" xfId="22541" hidden="1"/>
    <cellStyle name="Akzent1 2" xfId="22559" hidden="1"/>
    <cellStyle name="Akzent1 2" xfId="22598" hidden="1"/>
    <cellStyle name="Akzent1 2" xfId="22619" hidden="1"/>
    <cellStyle name="Akzent1 2" xfId="22635" hidden="1"/>
    <cellStyle name="Akzent1 2" xfId="22647" hidden="1"/>
    <cellStyle name="Akzent1 2" xfId="22655" hidden="1"/>
    <cellStyle name="Akzent1 2" xfId="22667" hidden="1"/>
    <cellStyle name="Akzent1 2" xfId="22675" hidden="1"/>
    <cellStyle name="Akzent1 2" xfId="22687" hidden="1"/>
    <cellStyle name="Akzent1 2" xfId="22695" hidden="1"/>
    <cellStyle name="Akzent1 2" xfId="22707" hidden="1"/>
    <cellStyle name="Akzent1 2" xfId="22717" hidden="1"/>
    <cellStyle name="Akzent1 2" xfId="22733" hidden="1"/>
    <cellStyle name="Akzent1 2" xfId="22742" hidden="1"/>
    <cellStyle name="Akzent1 2" xfId="22754" hidden="1"/>
    <cellStyle name="Akzent1 2" xfId="22762" hidden="1"/>
    <cellStyle name="Akzent1 2" xfId="22774" hidden="1"/>
    <cellStyle name="Akzent1 2" xfId="22782" hidden="1"/>
    <cellStyle name="Akzent1 2" xfId="22794" hidden="1"/>
    <cellStyle name="Akzent1 2" xfId="22802" hidden="1"/>
    <cellStyle name="Akzent1 2" xfId="22814" hidden="1"/>
    <cellStyle name="Akzent1 2" xfId="22609" hidden="1"/>
    <cellStyle name="Akzent1 2" xfId="22828" hidden="1"/>
    <cellStyle name="Akzent1 2" xfId="22837" hidden="1"/>
    <cellStyle name="Akzent1 2" xfId="22849" hidden="1"/>
    <cellStyle name="Akzent1 2" xfId="22857" hidden="1"/>
    <cellStyle name="Akzent1 2" xfId="22869" hidden="1"/>
    <cellStyle name="Akzent1 2" xfId="22877" hidden="1"/>
    <cellStyle name="Akzent1 2" xfId="22889" hidden="1"/>
    <cellStyle name="Akzent1 2" xfId="22897" hidden="1"/>
    <cellStyle name="Akzent1 2" xfId="22909" hidden="1"/>
    <cellStyle name="Akzent1 2" xfId="22723" hidden="1"/>
    <cellStyle name="Akzent1 2" xfId="22922" hidden="1"/>
    <cellStyle name="Akzent1 2" xfId="22930" hidden="1"/>
    <cellStyle name="Akzent1 2" xfId="22942" hidden="1"/>
    <cellStyle name="Akzent1 2" xfId="22950" hidden="1"/>
    <cellStyle name="Akzent1 2" xfId="22962" hidden="1"/>
    <cellStyle name="Akzent1 2" xfId="22970" hidden="1"/>
    <cellStyle name="Akzent1 2" xfId="22982" hidden="1"/>
    <cellStyle name="Akzent1 2" xfId="22990" hidden="1"/>
    <cellStyle name="Akzent1 2" xfId="23002" hidden="1"/>
    <cellStyle name="Akzent1 2" xfId="23015" hidden="1"/>
    <cellStyle name="Akzent1 2" xfId="23033" hidden="1"/>
    <cellStyle name="Akzent1 2" xfId="23041" hidden="1"/>
    <cellStyle name="Akzent1 2" xfId="23053" hidden="1"/>
    <cellStyle name="Akzent1 2" xfId="23061" hidden="1"/>
    <cellStyle name="Akzent1 2" xfId="23073" hidden="1"/>
    <cellStyle name="Akzent1 2" xfId="23081" hidden="1"/>
    <cellStyle name="Akzent1 2" xfId="23093" hidden="1"/>
    <cellStyle name="Akzent1 2" xfId="23101" hidden="1"/>
    <cellStyle name="Akzent1 2" xfId="23113" hidden="1"/>
    <cellStyle name="Akzent1 2" xfId="23123" hidden="1"/>
    <cellStyle name="Akzent1 2" xfId="23139" hidden="1"/>
    <cellStyle name="Akzent1 2" xfId="23148" hidden="1"/>
    <cellStyle name="Akzent1 2" xfId="23160" hidden="1"/>
    <cellStyle name="Akzent1 2" xfId="23168" hidden="1"/>
    <cellStyle name="Akzent1 2" xfId="23180" hidden="1"/>
    <cellStyle name="Akzent1 2" xfId="23188" hidden="1"/>
    <cellStyle name="Akzent1 2" xfId="23200" hidden="1"/>
    <cellStyle name="Akzent1 2" xfId="23208" hidden="1"/>
    <cellStyle name="Akzent1 2" xfId="23220" hidden="1"/>
    <cellStyle name="Akzent1 2" xfId="23023" hidden="1"/>
    <cellStyle name="Akzent1 2" xfId="23234" hidden="1"/>
    <cellStyle name="Akzent1 2" xfId="23243" hidden="1"/>
    <cellStyle name="Akzent1 2" xfId="23255" hidden="1"/>
    <cellStyle name="Akzent1 2" xfId="23263" hidden="1"/>
    <cellStyle name="Akzent1 2" xfId="23275" hidden="1"/>
    <cellStyle name="Akzent1 2" xfId="23283" hidden="1"/>
    <cellStyle name="Akzent1 2" xfId="23295" hidden="1"/>
    <cellStyle name="Akzent1 2" xfId="23303" hidden="1"/>
    <cellStyle name="Akzent1 2" xfId="23315" hidden="1"/>
    <cellStyle name="Akzent1 2" xfId="23129" hidden="1"/>
    <cellStyle name="Akzent1 2" xfId="23328" hidden="1"/>
    <cellStyle name="Akzent1 2" xfId="23336" hidden="1"/>
    <cellStyle name="Akzent1 2" xfId="23348" hidden="1"/>
    <cellStyle name="Akzent1 2" xfId="23356" hidden="1"/>
    <cellStyle name="Akzent1 2" xfId="23368" hidden="1"/>
    <cellStyle name="Akzent1 2" xfId="23376" hidden="1"/>
    <cellStyle name="Akzent1 2" xfId="23388" hidden="1"/>
    <cellStyle name="Akzent1 2" xfId="23396" hidden="1"/>
    <cellStyle name="Akzent1 2" xfId="23408" hidden="1"/>
    <cellStyle name="Akzent1 2" xfId="23416" hidden="1"/>
    <cellStyle name="Akzent1 2" xfId="23428" hidden="1"/>
    <cellStyle name="Akzent1 2" xfId="23436" hidden="1"/>
    <cellStyle name="Akzent1 2" xfId="23448" hidden="1"/>
    <cellStyle name="Akzent1 2" xfId="23456" hidden="1"/>
    <cellStyle name="Akzent1 2" xfId="23468" hidden="1"/>
    <cellStyle name="Akzent1 2" xfId="23476" hidden="1"/>
    <cellStyle name="Akzent1 2" xfId="23488" hidden="1"/>
    <cellStyle name="Akzent1 2" xfId="23496" hidden="1"/>
    <cellStyle name="Akzent1 2" xfId="23508" hidden="1"/>
    <cellStyle name="Akzent1 2" xfId="23528" hidden="1"/>
    <cellStyle name="Akzent1 2" xfId="23525" hidden="1"/>
    <cellStyle name="Akzent1 2" xfId="23564" hidden="1"/>
    <cellStyle name="Akzent1 2" xfId="23578" hidden="1"/>
    <cellStyle name="Akzent1 2" xfId="23586" hidden="1"/>
    <cellStyle name="Akzent1 2" xfId="23598" hidden="1"/>
    <cellStyle name="Akzent1 2" xfId="23606" hidden="1"/>
    <cellStyle name="Akzent1 2" xfId="23618" hidden="1"/>
    <cellStyle name="Akzent1 2" xfId="23626" hidden="1"/>
    <cellStyle name="Akzent1 2" xfId="23638" hidden="1"/>
    <cellStyle name="Akzent1 2" xfId="23646" hidden="1"/>
    <cellStyle name="Akzent1 2" xfId="23658" hidden="1"/>
    <cellStyle name="Akzent1 2" xfId="23552" hidden="1"/>
    <cellStyle name="Akzent1 2" xfId="23674" hidden="1"/>
    <cellStyle name="Akzent1 2" xfId="23682" hidden="1"/>
    <cellStyle name="Akzent1 2" xfId="23694" hidden="1"/>
    <cellStyle name="Akzent1 2" xfId="23702" hidden="1"/>
    <cellStyle name="Akzent1 2" xfId="23714" hidden="1"/>
    <cellStyle name="Akzent1 2" xfId="23722" hidden="1"/>
    <cellStyle name="Akzent1 2" xfId="23734" hidden="1"/>
    <cellStyle name="Akzent1 2" xfId="23742" hidden="1"/>
    <cellStyle name="Akzent1 2" xfId="23754" hidden="1"/>
    <cellStyle name="Akzent1 2" xfId="23799" hidden="1"/>
    <cellStyle name="Akzent1 2" xfId="23814" hidden="1"/>
    <cellStyle name="Akzent1 2" xfId="23826" hidden="1"/>
    <cellStyle name="Akzent1 2" xfId="23834" hidden="1"/>
    <cellStyle name="Akzent1 2" xfId="23846" hidden="1"/>
    <cellStyle name="Akzent1 2" xfId="23854" hidden="1"/>
    <cellStyle name="Akzent1 2" xfId="23866" hidden="1"/>
    <cellStyle name="Akzent1 2" xfId="23874" hidden="1"/>
    <cellStyle name="Akzent1 2" xfId="23886" hidden="1"/>
    <cellStyle name="Akzent1 2" xfId="23896" hidden="1"/>
    <cellStyle name="Akzent1 2" xfId="23912" hidden="1"/>
    <cellStyle name="Akzent1 2" xfId="23921" hidden="1"/>
    <cellStyle name="Akzent1 2" xfId="23933" hidden="1"/>
    <cellStyle name="Akzent1 2" xfId="23941" hidden="1"/>
    <cellStyle name="Akzent1 2" xfId="23953" hidden="1"/>
    <cellStyle name="Akzent1 2" xfId="23961" hidden="1"/>
    <cellStyle name="Akzent1 2" xfId="23973" hidden="1"/>
    <cellStyle name="Akzent1 2" xfId="23981" hidden="1"/>
    <cellStyle name="Akzent1 2" xfId="23993" hidden="1"/>
    <cellStyle name="Akzent1 2" xfId="23784" hidden="1"/>
    <cellStyle name="Akzent1 2" xfId="24007" hidden="1"/>
    <cellStyle name="Akzent1 2" xfId="24016" hidden="1"/>
    <cellStyle name="Akzent1 2" xfId="24028" hidden="1"/>
    <cellStyle name="Akzent1 2" xfId="24036" hidden="1"/>
    <cellStyle name="Akzent1 2" xfId="24048" hidden="1"/>
    <cellStyle name="Akzent1 2" xfId="24056" hidden="1"/>
    <cellStyle name="Akzent1 2" xfId="24068" hidden="1"/>
    <cellStyle name="Akzent1 2" xfId="24076" hidden="1"/>
    <cellStyle name="Akzent1 2" xfId="24088" hidden="1"/>
    <cellStyle name="Akzent1 2" xfId="23902" hidden="1"/>
    <cellStyle name="Akzent1 2" xfId="24101" hidden="1"/>
    <cellStyle name="Akzent1 2" xfId="24109" hidden="1"/>
    <cellStyle name="Akzent1 2" xfId="24121" hidden="1"/>
    <cellStyle name="Akzent1 2" xfId="24129" hidden="1"/>
    <cellStyle name="Akzent1 2" xfId="24141" hidden="1"/>
    <cellStyle name="Akzent1 2" xfId="24149" hidden="1"/>
    <cellStyle name="Akzent1 2" xfId="24161" hidden="1"/>
    <cellStyle name="Akzent1 2" xfId="24169" hidden="1"/>
    <cellStyle name="Akzent1 2" xfId="24181" hidden="1"/>
    <cellStyle name="Akzent1 2" xfId="24194" hidden="1"/>
    <cellStyle name="Akzent1 2" xfId="24212" hidden="1"/>
    <cellStyle name="Akzent1 2" xfId="24220" hidden="1"/>
    <cellStyle name="Akzent1 2" xfId="24232" hidden="1"/>
    <cellStyle name="Akzent1 2" xfId="24240" hidden="1"/>
    <cellStyle name="Akzent1 2" xfId="24252" hidden="1"/>
    <cellStyle name="Akzent1 2" xfId="24260" hidden="1"/>
    <cellStyle name="Akzent1 2" xfId="24272" hidden="1"/>
    <cellStyle name="Akzent1 2" xfId="24280" hidden="1"/>
    <cellStyle name="Akzent1 2" xfId="24292" hidden="1"/>
    <cellStyle name="Akzent1 2" xfId="24302" hidden="1"/>
    <cellStyle name="Akzent1 2" xfId="24318" hidden="1"/>
    <cellStyle name="Akzent1 2" xfId="24327" hidden="1"/>
    <cellStyle name="Akzent1 2" xfId="24339" hidden="1"/>
    <cellStyle name="Akzent1 2" xfId="24347" hidden="1"/>
    <cellStyle name="Akzent1 2" xfId="24359" hidden="1"/>
    <cellStyle name="Akzent1 2" xfId="24367" hidden="1"/>
    <cellStyle name="Akzent1 2" xfId="24379" hidden="1"/>
    <cellStyle name="Akzent1 2" xfId="24387" hidden="1"/>
    <cellStyle name="Akzent1 2" xfId="24399" hidden="1"/>
    <cellStyle name="Akzent1 2" xfId="24202" hidden="1"/>
    <cellStyle name="Akzent1 2" xfId="24413" hidden="1"/>
    <cellStyle name="Akzent1 2" xfId="24422" hidden="1"/>
    <cellStyle name="Akzent1 2" xfId="24434" hidden="1"/>
    <cellStyle name="Akzent1 2" xfId="24442" hidden="1"/>
    <cellStyle name="Akzent1 2" xfId="24454" hidden="1"/>
    <cellStyle name="Akzent1 2" xfId="24462" hidden="1"/>
    <cellStyle name="Akzent1 2" xfId="24474" hidden="1"/>
    <cellStyle name="Akzent1 2" xfId="24482" hidden="1"/>
    <cellStyle name="Akzent1 2" xfId="24494" hidden="1"/>
    <cellStyle name="Akzent1 2" xfId="24308" hidden="1"/>
    <cellStyle name="Akzent1 2" xfId="24507" hidden="1"/>
    <cellStyle name="Akzent1 2" xfId="24515" hidden="1"/>
    <cellStyle name="Akzent1 2" xfId="24527" hidden="1"/>
    <cellStyle name="Akzent1 2" xfId="24535" hidden="1"/>
    <cellStyle name="Akzent1 2" xfId="24547" hidden="1"/>
    <cellStyle name="Akzent1 2" xfId="24555" hidden="1"/>
    <cellStyle name="Akzent1 2" xfId="24567" hidden="1"/>
    <cellStyle name="Akzent1 2" xfId="24575" hidden="1"/>
    <cellStyle name="Akzent1 2" xfId="24587" hidden="1"/>
    <cellStyle name="Akzent1 2" xfId="24595" hidden="1"/>
    <cellStyle name="Akzent1 2" xfId="24607" hidden="1"/>
    <cellStyle name="Akzent1 2" xfId="24615" hidden="1"/>
    <cellStyle name="Akzent1 2" xfId="24627" hidden="1"/>
    <cellStyle name="Akzent1 2" xfId="24635" hidden="1"/>
    <cellStyle name="Akzent1 2" xfId="24647" hidden="1"/>
    <cellStyle name="Akzent1 2" xfId="24655" hidden="1"/>
    <cellStyle name="Akzent1 2" xfId="24667" hidden="1"/>
    <cellStyle name="Akzent1 2" xfId="24675" hidden="1"/>
    <cellStyle name="Akzent1 2" xfId="24687" hidden="1"/>
    <cellStyle name="Akzent1 2" xfId="24708" hidden="1"/>
    <cellStyle name="Akzent1 2" xfId="24705" hidden="1"/>
    <cellStyle name="Akzent1 2" xfId="24745" hidden="1"/>
    <cellStyle name="Akzent1 2" xfId="24759" hidden="1"/>
    <cellStyle name="Akzent1 2" xfId="24767" hidden="1"/>
    <cellStyle name="Akzent1 2" xfId="24779" hidden="1"/>
    <cellStyle name="Akzent1 2" xfId="24787" hidden="1"/>
    <cellStyle name="Akzent1 2" xfId="24799" hidden="1"/>
    <cellStyle name="Akzent1 2" xfId="24807" hidden="1"/>
    <cellStyle name="Akzent1 2" xfId="24819" hidden="1"/>
    <cellStyle name="Akzent1 2" xfId="24827" hidden="1"/>
    <cellStyle name="Akzent1 2" xfId="24839" hidden="1"/>
    <cellStyle name="Akzent1 2" xfId="24733" hidden="1"/>
    <cellStyle name="Akzent1 2" xfId="24855" hidden="1"/>
    <cellStyle name="Akzent1 2" xfId="24863" hidden="1"/>
    <cellStyle name="Akzent1 2" xfId="24875" hidden="1"/>
    <cellStyle name="Akzent1 2" xfId="24883" hidden="1"/>
    <cellStyle name="Akzent1 2" xfId="24895" hidden="1"/>
    <cellStyle name="Akzent1 2" xfId="24903" hidden="1"/>
    <cellStyle name="Akzent1 2" xfId="24915" hidden="1"/>
    <cellStyle name="Akzent1 2" xfId="24923" hidden="1"/>
    <cellStyle name="Akzent1 2" xfId="24935" hidden="1"/>
    <cellStyle name="Akzent1 2" xfId="24952" hidden="1"/>
    <cellStyle name="Akzent1 2" xfId="24991" hidden="1"/>
    <cellStyle name="Akzent1 2" xfId="25012" hidden="1"/>
    <cellStyle name="Akzent1 2" xfId="25028" hidden="1"/>
    <cellStyle name="Akzent1 2" xfId="25040" hidden="1"/>
    <cellStyle name="Akzent1 2" xfId="25048" hidden="1"/>
    <cellStyle name="Akzent1 2" xfId="25060" hidden="1"/>
    <cellStyle name="Akzent1 2" xfId="25068" hidden="1"/>
    <cellStyle name="Akzent1 2" xfId="25080" hidden="1"/>
    <cellStyle name="Akzent1 2" xfId="25088" hidden="1"/>
    <cellStyle name="Akzent1 2" xfId="25100" hidden="1"/>
    <cellStyle name="Akzent1 2" xfId="25109" hidden="1"/>
    <cellStyle name="Akzent1 2" xfId="25125" hidden="1"/>
    <cellStyle name="Akzent1 2" xfId="25134" hidden="1"/>
    <cellStyle name="Akzent1 2" xfId="25146" hidden="1"/>
    <cellStyle name="Akzent1 2" xfId="25154" hidden="1"/>
    <cellStyle name="Akzent1 2" xfId="25166" hidden="1"/>
    <cellStyle name="Akzent1 2" xfId="25174" hidden="1"/>
    <cellStyle name="Akzent1 2" xfId="25186" hidden="1"/>
    <cellStyle name="Akzent1 2" xfId="25194" hidden="1"/>
    <cellStyle name="Akzent1 2" xfId="25206" hidden="1"/>
    <cellStyle name="Akzent1 2" xfId="25002" hidden="1"/>
    <cellStyle name="Akzent1 2" xfId="25220" hidden="1"/>
    <cellStyle name="Akzent1 2" xfId="25229" hidden="1"/>
    <cellStyle name="Akzent1 2" xfId="25241" hidden="1"/>
    <cellStyle name="Akzent1 2" xfId="25249" hidden="1"/>
    <cellStyle name="Akzent1 2" xfId="25261" hidden="1"/>
    <cellStyle name="Akzent1 2" xfId="25269" hidden="1"/>
    <cellStyle name="Akzent1 2" xfId="25281" hidden="1"/>
    <cellStyle name="Akzent1 2" xfId="25289" hidden="1"/>
    <cellStyle name="Akzent1 2" xfId="25301" hidden="1"/>
    <cellStyle name="Akzent1 2" xfId="25115" hidden="1"/>
    <cellStyle name="Akzent1 2" xfId="25314" hidden="1"/>
    <cellStyle name="Akzent1 2" xfId="25322" hidden="1"/>
    <cellStyle name="Akzent1 2" xfId="25334" hidden="1"/>
    <cellStyle name="Akzent1 2" xfId="25342" hidden="1"/>
    <cellStyle name="Akzent1 2" xfId="25354" hidden="1"/>
    <cellStyle name="Akzent1 2" xfId="25362" hidden="1"/>
    <cellStyle name="Akzent1 2" xfId="25374" hidden="1"/>
    <cellStyle name="Akzent1 2" xfId="25382" hidden="1"/>
    <cellStyle name="Akzent1 2" xfId="25394" hidden="1"/>
    <cellStyle name="Akzent1 2" xfId="25406" hidden="1"/>
    <cellStyle name="Akzent1 2" xfId="25424" hidden="1"/>
    <cellStyle name="Akzent1 2" xfId="25432" hidden="1"/>
    <cellStyle name="Akzent1 2" xfId="25444" hidden="1"/>
    <cellStyle name="Akzent1 2" xfId="25452" hidden="1"/>
    <cellStyle name="Akzent1 2" xfId="25464" hidden="1"/>
    <cellStyle name="Akzent1 2" xfId="25472" hidden="1"/>
    <cellStyle name="Akzent1 2" xfId="25484" hidden="1"/>
    <cellStyle name="Akzent1 2" xfId="25492" hidden="1"/>
    <cellStyle name="Akzent1 2" xfId="25504" hidden="1"/>
    <cellStyle name="Akzent1 2" xfId="25513" hidden="1"/>
    <cellStyle name="Akzent1 2" xfId="25529" hidden="1"/>
    <cellStyle name="Akzent1 2" xfId="25538" hidden="1"/>
    <cellStyle name="Akzent1 2" xfId="25550" hidden="1"/>
    <cellStyle name="Akzent1 2" xfId="25558" hidden="1"/>
    <cellStyle name="Akzent1 2" xfId="25570" hidden="1"/>
    <cellStyle name="Akzent1 2" xfId="25578" hidden="1"/>
    <cellStyle name="Akzent1 2" xfId="25590" hidden="1"/>
    <cellStyle name="Akzent1 2" xfId="25598" hidden="1"/>
    <cellStyle name="Akzent1 2" xfId="25610" hidden="1"/>
    <cellStyle name="Akzent1 2" xfId="25414" hidden="1"/>
    <cellStyle name="Akzent1 2" xfId="25624" hidden="1"/>
    <cellStyle name="Akzent1 2" xfId="25633" hidden="1"/>
    <cellStyle name="Akzent1 2" xfId="25645" hidden="1"/>
    <cellStyle name="Akzent1 2" xfId="25653" hidden="1"/>
    <cellStyle name="Akzent1 2" xfId="25665" hidden="1"/>
    <cellStyle name="Akzent1 2" xfId="25673" hidden="1"/>
    <cellStyle name="Akzent1 2" xfId="25685" hidden="1"/>
    <cellStyle name="Akzent1 2" xfId="25693" hidden="1"/>
    <cellStyle name="Akzent1 2" xfId="25705" hidden="1"/>
    <cellStyle name="Akzent1 2" xfId="25519" hidden="1"/>
    <cellStyle name="Akzent1 2" xfId="25718" hidden="1"/>
    <cellStyle name="Akzent1 2" xfId="25726" hidden="1"/>
    <cellStyle name="Akzent1 2" xfId="25738" hidden="1"/>
    <cellStyle name="Akzent1 2" xfId="25746" hidden="1"/>
    <cellStyle name="Akzent1 2" xfId="25758" hidden="1"/>
    <cellStyle name="Akzent1 2" xfId="25766" hidden="1"/>
    <cellStyle name="Akzent1 2" xfId="25778" hidden="1"/>
    <cellStyle name="Akzent1 2" xfId="25786" hidden="1"/>
    <cellStyle name="Akzent1 2" xfId="25798" hidden="1"/>
    <cellStyle name="Akzent1 2" xfId="25806" hidden="1"/>
    <cellStyle name="Akzent1 2" xfId="25818" hidden="1"/>
    <cellStyle name="Akzent1 2" xfId="25826" hidden="1"/>
    <cellStyle name="Akzent1 2" xfId="25838" hidden="1"/>
    <cellStyle name="Akzent1 2" xfId="25846" hidden="1"/>
    <cellStyle name="Akzent1 2" xfId="25858" hidden="1"/>
    <cellStyle name="Akzent1 2" xfId="25866" hidden="1"/>
    <cellStyle name="Akzent1 2" xfId="25878" hidden="1"/>
    <cellStyle name="Akzent1 2" xfId="25886" hidden="1"/>
    <cellStyle name="Akzent1 2" xfId="25898" hidden="1"/>
    <cellStyle name="Akzent1 2" xfId="25918" hidden="1"/>
    <cellStyle name="Akzent1 2" xfId="25915" hidden="1"/>
    <cellStyle name="Akzent1 2" xfId="25954" hidden="1"/>
    <cellStyle name="Akzent1 2" xfId="25968" hidden="1"/>
    <cellStyle name="Akzent1 2" xfId="25976" hidden="1"/>
    <cellStyle name="Akzent1 2" xfId="25988" hidden="1"/>
    <cellStyle name="Akzent1 2" xfId="25996" hidden="1"/>
    <cellStyle name="Akzent1 2" xfId="26008" hidden="1"/>
    <cellStyle name="Akzent1 2" xfId="26016" hidden="1"/>
    <cellStyle name="Akzent1 2" xfId="26028" hidden="1"/>
    <cellStyle name="Akzent1 2" xfId="26036" hidden="1"/>
    <cellStyle name="Akzent1 2" xfId="26048" hidden="1"/>
    <cellStyle name="Akzent1 2" xfId="25942" hidden="1"/>
    <cellStyle name="Akzent1 2" xfId="26063" hidden="1"/>
    <cellStyle name="Akzent1 2" xfId="26071" hidden="1"/>
    <cellStyle name="Akzent1 2" xfId="26083" hidden="1"/>
    <cellStyle name="Akzent1 2" xfId="26091" hidden="1"/>
    <cellStyle name="Akzent1 2" xfId="26103" hidden="1"/>
    <cellStyle name="Akzent1 2" xfId="26111" hidden="1"/>
    <cellStyle name="Akzent1 2" xfId="26123" hidden="1"/>
    <cellStyle name="Akzent1 2" xfId="26131" hidden="1"/>
    <cellStyle name="Akzent1 2" xfId="26143" hidden="1"/>
    <cellStyle name="Akzent1 2" xfId="21308" hidden="1"/>
    <cellStyle name="Akzent1 2" xfId="21371" hidden="1"/>
    <cellStyle name="Akzent1 2" xfId="21372" hidden="1"/>
    <cellStyle name="Akzent1 2" xfId="21337" hidden="1"/>
    <cellStyle name="Akzent1 2" xfId="21374" hidden="1"/>
    <cellStyle name="Akzent1 2" xfId="21353" hidden="1"/>
    <cellStyle name="Akzent1 2" xfId="26160" hidden="1"/>
    <cellStyle name="Akzent1 2" xfId="26168" hidden="1"/>
    <cellStyle name="Akzent1 2" xfId="26180" hidden="1"/>
    <cellStyle name="Akzent1 2" xfId="26190" hidden="1"/>
    <cellStyle name="Akzent1 2" xfId="26206" hidden="1"/>
    <cellStyle name="Akzent1 2" xfId="26215" hidden="1"/>
    <cellStyle name="Akzent1 2" xfId="26227" hidden="1"/>
    <cellStyle name="Akzent1 2" xfId="26235" hidden="1"/>
    <cellStyle name="Akzent1 2" xfId="26247" hidden="1"/>
    <cellStyle name="Akzent1 2" xfId="26255" hidden="1"/>
    <cellStyle name="Akzent1 2" xfId="26267" hidden="1"/>
    <cellStyle name="Akzent1 2" xfId="26275" hidden="1"/>
    <cellStyle name="Akzent1 2" xfId="26287" hidden="1"/>
    <cellStyle name="Akzent1 2" xfId="21306" hidden="1"/>
    <cellStyle name="Akzent1 2" xfId="26301" hidden="1"/>
    <cellStyle name="Akzent1 2" xfId="26310" hidden="1"/>
    <cellStyle name="Akzent1 2" xfId="26322" hidden="1"/>
    <cellStyle name="Akzent1 2" xfId="26330" hidden="1"/>
    <cellStyle name="Akzent1 2" xfId="26342" hidden="1"/>
    <cellStyle name="Akzent1 2" xfId="26350" hidden="1"/>
    <cellStyle name="Akzent1 2" xfId="26362" hidden="1"/>
    <cellStyle name="Akzent1 2" xfId="26370" hidden="1"/>
    <cellStyle name="Akzent1 2" xfId="26382" hidden="1"/>
    <cellStyle name="Akzent1 2" xfId="26196" hidden="1"/>
    <cellStyle name="Akzent1 2" xfId="26395" hidden="1"/>
    <cellStyle name="Akzent1 2" xfId="26403" hidden="1"/>
    <cellStyle name="Akzent1 2" xfId="26415" hidden="1"/>
    <cellStyle name="Akzent1 2" xfId="26423" hidden="1"/>
    <cellStyle name="Akzent1 2" xfId="26435" hidden="1"/>
    <cellStyle name="Akzent1 2" xfId="26443" hidden="1"/>
    <cellStyle name="Akzent1 2" xfId="26455" hidden="1"/>
    <cellStyle name="Akzent1 2" xfId="26463" hidden="1"/>
    <cellStyle name="Akzent1 2" xfId="26475" hidden="1"/>
    <cellStyle name="Akzent1 2" xfId="26488" hidden="1"/>
    <cellStyle name="Akzent1 2" xfId="26505" hidden="1"/>
    <cellStyle name="Akzent1 2" xfId="26513" hidden="1"/>
    <cellStyle name="Akzent1 2" xfId="26525" hidden="1"/>
    <cellStyle name="Akzent1 2" xfId="26533" hidden="1"/>
    <cellStyle name="Akzent1 2" xfId="26545" hidden="1"/>
    <cellStyle name="Akzent1 2" xfId="26553" hidden="1"/>
    <cellStyle name="Akzent1 2" xfId="26565" hidden="1"/>
    <cellStyle name="Akzent1 2" xfId="26573" hidden="1"/>
    <cellStyle name="Akzent1 2" xfId="26585" hidden="1"/>
    <cellStyle name="Akzent1 2" xfId="26594" hidden="1"/>
    <cellStyle name="Akzent1 2" xfId="26610" hidden="1"/>
    <cellStyle name="Akzent1 2" xfId="26619" hidden="1"/>
    <cellStyle name="Akzent1 2" xfId="26631" hidden="1"/>
    <cellStyle name="Akzent1 2" xfId="26639" hidden="1"/>
    <cellStyle name="Akzent1 2" xfId="26651" hidden="1"/>
    <cellStyle name="Akzent1 2" xfId="26659" hidden="1"/>
    <cellStyle name="Akzent1 2" xfId="26671" hidden="1"/>
    <cellStyle name="Akzent1 2" xfId="26679" hidden="1"/>
    <cellStyle name="Akzent1 2" xfId="26691" hidden="1"/>
    <cellStyle name="Akzent1 2" xfId="26495" hidden="1"/>
    <cellStyle name="Akzent1 2" xfId="26705" hidden="1"/>
    <cellStyle name="Akzent1 2" xfId="26714" hidden="1"/>
    <cellStyle name="Akzent1 2" xfId="26726" hidden="1"/>
    <cellStyle name="Akzent1 2" xfId="26734" hidden="1"/>
    <cellStyle name="Akzent1 2" xfId="26746" hidden="1"/>
    <cellStyle name="Akzent1 2" xfId="26754" hidden="1"/>
    <cellStyle name="Akzent1 2" xfId="26766" hidden="1"/>
    <cellStyle name="Akzent1 2" xfId="26774" hidden="1"/>
    <cellStyle name="Akzent1 2" xfId="26786" hidden="1"/>
    <cellStyle name="Akzent1 2" xfId="26600" hidden="1"/>
    <cellStyle name="Akzent1 2" xfId="26799" hidden="1"/>
    <cellStyle name="Akzent1 2" xfId="26807" hidden="1"/>
    <cellStyle name="Akzent1 2" xfId="26819" hidden="1"/>
    <cellStyle name="Akzent1 2" xfId="26827" hidden="1"/>
    <cellStyle name="Akzent1 2" xfId="26839" hidden="1"/>
    <cellStyle name="Akzent1 2" xfId="26847" hidden="1"/>
    <cellStyle name="Akzent1 2" xfId="26859" hidden="1"/>
    <cellStyle name="Akzent1 2" xfId="26867" hidden="1"/>
    <cellStyle name="Akzent1 2" xfId="26879" hidden="1"/>
    <cellStyle name="Akzent1 2" xfId="26887" hidden="1"/>
    <cellStyle name="Akzent1 2" xfId="26899" hidden="1"/>
    <cellStyle name="Akzent1 2" xfId="26907" hidden="1"/>
    <cellStyle name="Akzent1 2" xfId="26919" hidden="1"/>
    <cellStyle name="Akzent1 2" xfId="26927" hidden="1"/>
    <cellStyle name="Akzent1 2" xfId="26939" hidden="1"/>
    <cellStyle name="Akzent1 2" xfId="26947" hidden="1"/>
    <cellStyle name="Akzent1 2" xfId="26959" hidden="1"/>
    <cellStyle name="Akzent1 2" xfId="26967" hidden="1"/>
    <cellStyle name="Akzent1 2" xfId="26979" hidden="1"/>
    <cellStyle name="Akzent1 2" xfId="26998" hidden="1"/>
    <cellStyle name="Akzent1 2" xfId="26995" hidden="1"/>
    <cellStyle name="Akzent1 2" xfId="27035" hidden="1"/>
    <cellStyle name="Akzent1 2" xfId="27049" hidden="1"/>
    <cellStyle name="Akzent1 2" xfId="27057" hidden="1"/>
    <cellStyle name="Akzent1 2" xfId="27069" hidden="1"/>
    <cellStyle name="Akzent1 2" xfId="27077" hidden="1"/>
    <cellStyle name="Akzent1 2" xfId="27089" hidden="1"/>
    <cellStyle name="Akzent1 2" xfId="27097" hidden="1"/>
    <cellStyle name="Akzent1 2" xfId="27109" hidden="1"/>
    <cellStyle name="Akzent1 2" xfId="27117" hidden="1"/>
    <cellStyle name="Akzent1 2" xfId="27129" hidden="1"/>
    <cellStyle name="Akzent1 2" xfId="27023" hidden="1"/>
    <cellStyle name="Akzent1 2" xfId="27143" hidden="1"/>
    <cellStyle name="Akzent1 2" xfId="27151" hidden="1"/>
    <cellStyle name="Akzent1 2" xfId="27163" hidden="1"/>
    <cellStyle name="Akzent1 2" xfId="27171" hidden="1"/>
    <cellStyle name="Akzent1 2" xfId="27183" hidden="1"/>
    <cellStyle name="Akzent1 2" xfId="27191" hidden="1"/>
    <cellStyle name="Akzent1 2" xfId="27203" hidden="1"/>
    <cellStyle name="Akzent1 2" xfId="27211" hidden="1"/>
    <cellStyle name="Akzent1 2" xfId="27223" hidden="1"/>
    <cellStyle name="Akzent1 2" xfId="27240" hidden="1"/>
    <cellStyle name="Akzent1 2" xfId="27278" hidden="1"/>
    <cellStyle name="Akzent1 2" xfId="27299" hidden="1"/>
    <cellStyle name="Akzent1 2" xfId="27315" hidden="1"/>
    <cellStyle name="Akzent1 2" xfId="27327" hidden="1"/>
    <cellStyle name="Akzent1 2" xfId="27335" hidden="1"/>
    <cellStyle name="Akzent1 2" xfId="27347" hidden="1"/>
    <cellStyle name="Akzent1 2" xfId="27355" hidden="1"/>
    <cellStyle name="Akzent1 2" xfId="27367" hidden="1"/>
    <cellStyle name="Akzent1 2" xfId="27375" hidden="1"/>
    <cellStyle name="Akzent1 2" xfId="27387" hidden="1"/>
    <cellStyle name="Akzent1 2" xfId="27397" hidden="1"/>
    <cellStyle name="Akzent1 2" xfId="27413" hidden="1"/>
    <cellStyle name="Akzent1 2" xfId="27422" hidden="1"/>
    <cellStyle name="Akzent1 2" xfId="27434" hidden="1"/>
    <cellStyle name="Akzent1 2" xfId="27442" hidden="1"/>
    <cellStyle name="Akzent1 2" xfId="27454" hidden="1"/>
    <cellStyle name="Akzent1 2" xfId="27462" hidden="1"/>
    <cellStyle name="Akzent1 2" xfId="27474" hidden="1"/>
    <cellStyle name="Akzent1 2" xfId="27482" hidden="1"/>
    <cellStyle name="Akzent1 2" xfId="27494" hidden="1"/>
    <cellStyle name="Akzent1 2" xfId="27289" hidden="1"/>
    <cellStyle name="Akzent1 2" xfId="27508" hidden="1"/>
    <cellStyle name="Akzent1 2" xfId="27517" hidden="1"/>
    <cellStyle name="Akzent1 2" xfId="27529" hidden="1"/>
    <cellStyle name="Akzent1 2" xfId="27537" hidden="1"/>
    <cellStyle name="Akzent1 2" xfId="27549" hidden="1"/>
    <cellStyle name="Akzent1 2" xfId="27557" hidden="1"/>
    <cellStyle name="Akzent1 2" xfId="27569" hidden="1"/>
    <cellStyle name="Akzent1 2" xfId="27577" hidden="1"/>
    <cellStyle name="Akzent1 2" xfId="27589" hidden="1"/>
    <cellStyle name="Akzent1 2" xfId="27403" hidden="1"/>
    <cellStyle name="Akzent1 2" xfId="27602" hidden="1"/>
    <cellStyle name="Akzent1 2" xfId="27610" hidden="1"/>
    <cellStyle name="Akzent1 2" xfId="27622" hidden="1"/>
    <cellStyle name="Akzent1 2" xfId="27630" hidden="1"/>
    <cellStyle name="Akzent1 2" xfId="27642" hidden="1"/>
    <cellStyle name="Akzent1 2" xfId="27650" hidden="1"/>
    <cellStyle name="Akzent1 2" xfId="27662" hidden="1"/>
    <cellStyle name="Akzent1 2" xfId="27670" hidden="1"/>
    <cellStyle name="Akzent1 2" xfId="27682" hidden="1"/>
    <cellStyle name="Akzent1 2" xfId="27694" hidden="1"/>
    <cellStyle name="Akzent1 2" xfId="27712" hidden="1"/>
    <cellStyle name="Akzent1 2" xfId="27720" hidden="1"/>
    <cellStyle name="Akzent1 2" xfId="27732" hidden="1"/>
    <cellStyle name="Akzent1 2" xfId="27740" hidden="1"/>
    <cellStyle name="Akzent1 2" xfId="27752" hidden="1"/>
    <cellStyle name="Akzent1 2" xfId="27760" hidden="1"/>
    <cellStyle name="Akzent1 2" xfId="27772" hidden="1"/>
    <cellStyle name="Akzent1 2" xfId="27780" hidden="1"/>
    <cellStyle name="Akzent1 2" xfId="27792" hidden="1"/>
    <cellStyle name="Akzent1 2" xfId="27801" hidden="1"/>
    <cellStyle name="Akzent1 2" xfId="27817" hidden="1"/>
    <cellStyle name="Akzent1 2" xfId="27826" hidden="1"/>
    <cellStyle name="Akzent1 2" xfId="27838" hidden="1"/>
    <cellStyle name="Akzent1 2" xfId="27846" hidden="1"/>
    <cellStyle name="Akzent1 2" xfId="27858" hidden="1"/>
    <cellStyle name="Akzent1 2" xfId="27866" hidden="1"/>
    <cellStyle name="Akzent1 2" xfId="27878" hidden="1"/>
    <cellStyle name="Akzent1 2" xfId="27886" hidden="1"/>
    <cellStyle name="Akzent1 2" xfId="27898" hidden="1"/>
    <cellStyle name="Akzent1 2" xfId="27702" hidden="1"/>
    <cellStyle name="Akzent1 2" xfId="27912" hidden="1"/>
    <cellStyle name="Akzent1 2" xfId="27921" hidden="1"/>
    <cellStyle name="Akzent1 2" xfId="27933" hidden="1"/>
    <cellStyle name="Akzent1 2" xfId="27941" hidden="1"/>
    <cellStyle name="Akzent1 2" xfId="27953" hidden="1"/>
    <cellStyle name="Akzent1 2" xfId="27961" hidden="1"/>
    <cellStyle name="Akzent1 2" xfId="27973" hidden="1"/>
    <cellStyle name="Akzent1 2" xfId="27981" hidden="1"/>
    <cellStyle name="Akzent1 2" xfId="27993" hidden="1"/>
    <cellStyle name="Akzent1 2" xfId="27807" hidden="1"/>
    <cellStyle name="Akzent1 2" xfId="28006" hidden="1"/>
    <cellStyle name="Akzent1 2" xfId="28014" hidden="1"/>
    <cellStyle name="Akzent1 2" xfId="28026" hidden="1"/>
    <cellStyle name="Akzent1 2" xfId="28034" hidden="1"/>
    <cellStyle name="Akzent1 2" xfId="28046" hidden="1"/>
    <cellStyle name="Akzent1 2" xfId="28054" hidden="1"/>
    <cellStyle name="Akzent1 2" xfId="28066" hidden="1"/>
    <cellStyle name="Akzent1 2" xfId="28074" hidden="1"/>
    <cellStyle name="Akzent1 2" xfId="28086" hidden="1"/>
    <cellStyle name="Akzent1 2" xfId="28094" hidden="1"/>
    <cellStyle name="Akzent1 2" xfId="28106" hidden="1"/>
    <cellStyle name="Akzent1 2" xfId="28114" hidden="1"/>
    <cellStyle name="Akzent1 2" xfId="28126" hidden="1"/>
    <cellStyle name="Akzent1 2" xfId="28134" hidden="1"/>
    <cellStyle name="Akzent1 2" xfId="28146" hidden="1"/>
    <cellStyle name="Akzent1 2" xfId="28154" hidden="1"/>
    <cellStyle name="Akzent1 2" xfId="28166" hidden="1"/>
    <cellStyle name="Akzent1 2" xfId="28174" hidden="1"/>
    <cellStyle name="Akzent1 2" xfId="28186" hidden="1"/>
    <cellStyle name="Akzent1 2" xfId="28204" hidden="1"/>
    <cellStyle name="Akzent1 2" xfId="28201" hidden="1"/>
    <cellStyle name="Akzent1 2" xfId="28240" hidden="1"/>
    <cellStyle name="Akzent1 2" xfId="28254" hidden="1"/>
    <cellStyle name="Akzent1 2" xfId="28262" hidden="1"/>
    <cellStyle name="Akzent1 2" xfId="28274" hidden="1"/>
    <cellStyle name="Akzent1 2" xfId="28282" hidden="1"/>
    <cellStyle name="Akzent1 2" xfId="28294" hidden="1"/>
    <cellStyle name="Akzent1 2" xfId="28302" hidden="1"/>
    <cellStyle name="Akzent1 2" xfId="28314" hidden="1"/>
    <cellStyle name="Akzent1 2" xfId="28322" hidden="1"/>
    <cellStyle name="Akzent1 2" xfId="28334" hidden="1"/>
    <cellStyle name="Akzent1 2" xfId="28228" hidden="1"/>
    <cellStyle name="Akzent1 2" xfId="28349" hidden="1"/>
    <cellStyle name="Akzent1 2" xfId="28357" hidden="1"/>
    <cellStyle name="Akzent1 2" xfId="28369" hidden="1"/>
    <cellStyle name="Akzent1 2" xfId="28377" hidden="1"/>
    <cellStyle name="Akzent1 2" xfId="28389" hidden="1"/>
    <cellStyle name="Akzent1 2" xfId="28397" hidden="1"/>
    <cellStyle name="Akzent1 2" xfId="28409" hidden="1"/>
    <cellStyle name="Akzent1 2" xfId="28417" hidden="1"/>
    <cellStyle name="Akzent1 2" xfId="28429" hidden="1"/>
    <cellStyle name="Akzent1 2" xfId="21318" hidden="1"/>
    <cellStyle name="Akzent1 2" xfId="23787" hidden="1"/>
    <cellStyle name="Akzent1 2" xfId="21255" hidden="1"/>
    <cellStyle name="Akzent1 2" xfId="24975" hidden="1"/>
    <cellStyle name="Akzent1 2" xfId="21376" hidden="1"/>
    <cellStyle name="Akzent1 2" xfId="21288" hidden="1"/>
    <cellStyle name="Akzent1 2" xfId="28448" hidden="1"/>
    <cellStyle name="Akzent1 2" xfId="28456" hidden="1"/>
    <cellStyle name="Akzent1 2" xfId="28468" hidden="1"/>
    <cellStyle name="Akzent1 2" xfId="28477" hidden="1"/>
    <cellStyle name="Akzent1 2" xfId="28493" hidden="1"/>
    <cellStyle name="Akzent1 2" xfId="28502" hidden="1"/>
    <cellStyle name="Akzent1 2" xfId="28514" hidden="1"/>
    <cellStyle name="Akzent1 2" xfId="28522" hidden="1"/>
    <cellStyle name="Akzent1 2" xfId="28534" hidden="1"/>
    <cellStyle name="Akzent1 2" xfId="28542" hidden="1"/>
    <cellStyle name="Akzent1 2" xfId="28554" hidden="1"/>
    <cellStyle name="Akzent1 2" xfId="28562" hidden="1"/>
    <cellStyle name="Akzent1 2" xfId="28574" hidden="1"/>
    <cellStyle name="Akzent1 2" xfId="26156" hidden="1"/>
    <cellStyle name="Akzent1 2" xfId="28588" hidden="1"/>
    <cellStyle name="Akzent1 2" xfId="28597" hidden="1"/>
    <cellStyle name="Akzent1 2" xfId="28609" hidden="1"/>
    <cellStyle name="Akzent1 2" xfId="28617" hidden="1"/>
    <cellStyle name="Akzent1 2" xfId="28629" hidden="1"/>
    <cellStyle name="Akzent1 2" xfId="28637" hidden="1"/>
    <cellStyle name="Akzent1 2" xfId="28649" hidden="1"/>
    <cellStyle name="Akzent1 2" xfId="28657" hidden="1"/>
    <cellStyle name="Akzent1 2" xfId="28669" hidden="1"/>
    <cellStyle name="Akzent1 2" xfId="28483" hidden="1"/>
    <cellStyle name="Akzent1 2" xfId="28682" hidden="1"/>
    <cellStyle name="Akzent1 2" xfId="28690" hidden="1"/>
    <cellStyle name="Akzent1 2" xfId="28702" hidden="1"/>
    <cellStyle name="Akzent1 2" xfId="28710" hidden="1"/>
    <cellStyle name="Akzent1 2" xfId="28722" hidden="1"/>
    <cellStyle name="Akzent1 2" xfId="28730" hidden="1"/>
    <cellStyle name="Akzent1 2" xfId="28742" hidden="1"/>
    <cellStyle name="Akzent1 2" xfId="28750" hidden="1"/>
    <cellStyle name="Akzent1 2" xfId="28762" hidden="1"/>
    <cellStyle name="Akzent1 2" xfId="28775" hidden="1"/>
    <cellStyle name="Akzent1 2" xfId="28791" hidden="1"/>
    <cellStyle name="Akzent1 2" xfId="28799" hidden="1"/>
    <cellStyle name="Akzent1 2" xfId="28811" hidden="1"/>
    <cellStyle name="Akzent1 2" xfId="28819" hidden="1"/>
    <cellStyle name="Akzent1 2" xfId="28831" hidden="1"/>
    <cellStyle name="Akzent1 2" xfId="28839" hidden="1"/>
    <cellStyle name="Akzent1 2" xfId="28851" hidden="1"/>
    <cellStyle name="Akzent1 2" xfId="28859" hidden="1"/>
    <cellStyle name="Akzent1 2" xfId="28871" hidden="1"/>
    <cellStyle name="Akzent1 2" xfId="28879" hidden="1"/>
    <cellStyle name="Akzent1 2" xfId="28895" hidden="1"/>
    <cellStyle name="Akzent1 2" xfId="28904" hidden="1"/>
    <cellStyle name="Akzent1 2" xfId="28916" hidden="1"/>
    <cellStyle name="Akzent1 2" xfId="28924" hidden="1"/>
    <cellStyle name="Akzent1 2" xfId="28936" hidden="1"/>
    <cellStyle name="Akzent1 2" xfId="28944" hidden="1"/>
    <cellStyle name="Akzent1 2" xfId="28956" hidden="1"/>
    <cellStyle name="Akzent1 2" xfId="28964" hidden="1"/>
    <cellStyle name="Akzent1 2" xfId="28976" hidden="1"/>
    <cellStyle name="Akzent1 2" xfId="28781" hidden="1"/>
    <cellStyle name="Akzent1 2" xfId="28990" hidden="1"/>
    <cellStyle name="Akzent1 2" xfId="28999" hidden="1"/>
    <cellStyle name="Akzent1 2" xfId="29011" hidden="1"/>
    <cellStyle name="Akzent1 2" xfId="29019" hidden="1"/>
    <cellStyle name="Akzent1 2" xfId="29031" hidden="1"/>
    <cellStyle name="Akzent1 2" xfId="29039" hidden="1"/>
    <cellStyle name="Akzent1 2" xfId="29051" hidden="1"/>
    <cellStyle name="Akzent1 2" xfId="29059" hidden="1"/>
    <cellStyle name="Akzent1 2" xfId="29071" hidden="1"/>
    <cellStyle name="Akzent1 2" xfId="28885" hidden="1"/>
    <cellStyle name="Akzent1 2" xfId="29084" hidden="1"/>
    <cellStyle name="Akzent1 2" xfId="29092" hidden="1"/>
    <cellStyle name="Akzent1 2" xfId="29104" hidden="1"/>
    <cellStyle name="Akzent1 2" xfId="29112" hidden="1"/>
    <cellStyle name="Akzent1 2" xfId="29124" hidden="1"/>
    <cellStyle name="Akzent1 2" xfId="29132" hidden="1"/>
    <cellStyle name="Akzent1 2" xfId="29144" hidden="1"/>
    <cellStyle name="Akzent1 2" xfId="29152" hidden="1"/>
    <cellStyle name="Akzent1 2" xfId="29164" hidden="1"/>
    <cellStyle name="Akzent1 2" xfId="29172" hidden="1"/>
    <cellStyle name="Akzent1 2" xfId="29184" hidden="1"/>
    <cellStyle name="Akzent1 2" xfId="29192" hidden="1"/>
    <cellStyle name="Akzent1 2" xfId="29204" hidden="1"/>
    <cellStyle name="Akzent1 2" xfId="29212" hidden="1"/>
    <cellStyle name="Akzent1 2" xfId="29224" hidden="1"/>
    <cellStyle name="Akzent1 2" xfId="29232" hidden="1"/>
    <cellStyle name="Akzent1 2" xfId="29244" hidden="1"/>
    <cellStyle name="Akzent1 2" xfId="29252" hidden="1"/>
    <cellStyle name="Akzent1 2" xfId="29264" hidden="1"/>
    <cellStyle name="Akzent1 2" xfId="29283" hidden="1"/>
    <cellStyle name="Akzent1 2" xfId="29280" hidden="1"/>
    <cellStyle name="Akzent1 2" xfId="29320" hidden="1"/>
    <cellStyle name="Akzent1 2" xfId="29333" hidden="1"/>
    <cellStyle name="Akzent1 2" xfId="29341" hidden="1"/>
    <cellStyle name="Akzent1 2" xfId="29353" hidden="1"/>
    <cellStyle name="Akzent1 2" xfId="29361" hidden="1"/>
    <cellStyle name="Akzent1 2" xfId="29373" hidden="1"/>
    <cellStyle name="Akzent1 2" xfId="29381" hidden="1"/>
    <cellStyle name="Akzent1 2" xfId="29393" hidden="1"/>
    <cellStyle name="Akzent1 2" xfId="29401" hidden="1"/>
    <cellStyle name="Akzent1 2" xfId="29413" hidden="1"/>
    <cellStyle name="Akzent1 2" xfId="29308" hidden="1"/>
    <cellStyle name="Akzent1 2" xfId="29428" hidden="1"/>
    <cellStyle name="Akzent1 2" xfId="29436" hidden="1"/>
    <cellStyle name="Akzent1 2" xfId="29448" hidden="1"/>
    <cellStyle name="Akzent1 2" xfId="29456" hidden="1"/>
    <cellStyle name="Akzent1 2" xfId="29468" hidden="1"/>
    <cellStyle name="Akzent1 2" xfId="29476" hidden="1"/>
    <cellStyle name="Akzent1 2" xfId="29488" hidden="1"/>
    <cellStyle name="Akzent1 2" xfId="29496" hidden="1"/>
    <cellStyle name="Akzent1 2" xfId="29508" hidden="1"/>
    <cellStyle name="Akzent1 2" xfId="29524" hidden="1"/>
    <cellStyle name="Akzent1 2" xfId="29561" hidden="1"/>
    <cellStyle name="Akzent1 2" xfId="29581" hidden="1"/>
    <cellStyle name="Akzent1 2" xfId="29597" hidden="1"/>
    <cellStyle name="Akzent1 2" xfId="29609" hidden="1"/>
    <cellStyle name="Akzent1 2" xfId="29617" hidden="1"/>
    <cellStyle name="Akzent1 2" xfId="29629" hidden="1"/>
    <cellStyle name="Akzent1 2" xfId="29637" hidden="1"/>
    <cellStyle name="Akzent1 2" xfId="29649" hidden="1"/>
    <cellStyle name="Akzent1 2" xfId="29657" hidden="1"/>
    <cellStyle name="Akzent1 2" xfId="29669" hidden="1"/>
    <cellStyle name="Akzent1 2" xfId="29678" hidden="1"/>
    <cellStyle name="Akzent1 2" xfId="29694" hidden="1"/>
    <cellStyle name="Akzent1 2" xfId="29703" hidden="1"/>
    <cellStyle name="Akzent1 2" xfId="29715" hidden="1"/>
    <cellStyle name="Akzent1 2" xfId="29723" hidden="1"/>
    <cellStyle name="Akzent1 2" xfId="29735" hidden="1"/>
    <cellStyle name="Akzent1 2" xfId="29743" hidden="1"/>
    <cellStyle name="Akzent1 2" xfId="29755" hidden="1"/>
    <cellStyle name="Akzent1 2" xfId="29763" hidden="1"/>
    <cellStyle name="Akzent1 2" xfId="29775" hidden="1"/>
    <cellStyle name="Akzent1 2" xfId="29571" hidden="1"/>
    <cellStyle name="Akzent1 2" xfId="29789" hidden="1"/>
    <cellStyle name="Akzent1 2" xfId="29798" hidden="1"/>
    <cellStyle name="Akzent1 2" xfId="29810" hidden="1"/>
    <cellStyle name="Akzent1 2" xfId="29818" hidden="1"/>
    <cellStyle name="Akzent1 2" xfId="29830" hidden="1"/>
    <cellStyle name="Akzent1 2" xfId="29838" hidden="1"/>
    <cellStyle name="Akzent1 2" xfId="29850" hidden="1"/>
    <cellStyle name="Akzent1 2" xfId="29858" hidden="1"/>
    <cellStyle name="Akzent1 2" xfId="29870" hidden="1"/>
    <cellStyle name="Akzent1 2" xfId="29684" hidden="1"/>
    <cellStyle name="Akzent1 2" xfId="29883" hidden="1"/>
    <cellStyle name="Akzent1 2" xfId="29891" hidden="1"/>
    <cellStyle name="Akzent1 2" xfId="29903" hidden="1"/>
    <cellStyle name="Akzent1 2" xfId="29911" hidden="1"/>
    <cellStyle name="Akzent1 2" xfId="29923" hidden="1"/>
    <cellStyle name="Akzent1 2" xfId="29931" hidden="1"/>
    <cellStyle name="Akzent1 2" xfId="29943" hidden="1"/>
    <cellStyle name="Akzent1 2" xfId="29951" hidden="1"/>
    <cellStyle name="Akzent1 2" xfId="29963" hidden="1"/>
    <cellStyle name="Akzent1 2" xfId="29974" hidden="1"/>
    <cellStyle name="Akzent1 2" xfId="29991" hidden="1"/>
    <cellStyle name="Akzent1 2" xfId="29999" hidden="1"/>
    <cellStyle name="Akzent1 2" xfId="30011" hidden="1"/>
    <cellStyle name="Akzent1 2" xfId="30019" hidden="1"/>
    <cellStyle name="Akzent1 2" xfId="30031" hidden="1"/>
    <cellStyle name="Akzent1 2" xfId="30039" hidden="1"/>
    <cellStyle name="Akzent1 2" xfId="30051" hidden="1"/>
    <cellStyle name="Akzent1 2" xfId="30059" hidden="1"/>
    <cellStyle name="Akzent1 2" xfId="30071" hidden="1"/>
    <cellStyle name="Akzent1 2" xfId="30079" hidden="1"/>
    <cellStyle name="Akzent1 2" xfId="30095" hidden="1"/>
    <cellStyle name="Akzent1 2" xfId="30104" hidden="1"/>
    <cellStyle name="Akzent1 2" xfId="30116" hidden="1"/>
    <cellStyle name="Akzent1 2" xfId="30124" hidden="1"/>
    <cellStyle name="Akzent1 2" xfId="30136" hidden="1"/>
    <cellStyle name="Akzent1 2" xfId="30144" hidden="1"/>
    <cellStyle name="Akzent1 2" xfId="30156" hidden="1"/>
    <cellStyle name="Akzent1 2" xfId="30164" hidden="1"/>
    <cellStyle name="Akzent1 2" xfId="30176" hidden="1"/>
    <cellStyle name="Akzent1 2" xfId="29981" hidden="1"/>
    <cellStyle name="Akzent1 2" xfId="30190" hidden="1"/>
    <cellStyle name="Akzent1 2" xfId="30199" hidden="1"/>
    <cellStyle name="Akzent1 2" xfId="30211" hidden="1"/>
    <cellStyle name="Akzent1 2" xfId="30219" hidden="1"/>
    <cellStyle name="Akzent1 2" xfId="30231" hidden="1"/>
    <cellStyle name="Akzent1 2" xfId="30239" hidden="1"/>
    <cellStyle name="Akzent1 2" xfId="30251" hidden="1"/>
    <cellStyle name="Akzent1 2" xfId="30259" hidden="1"/>
    <cellStyle name="Akzent1 2" xfId="30271" hidden="1"/>
    <cellStyle name="Akzent1 2" xfId="30085" hidden="1"/>
    <cellStyle name="Akzent1 2" xfId="30284" hidden="1"/>
    <cellStyle name="Akzent1 2" xfId="30292" hidden="1"/>
    <cellStyle name="Akzent1 2" xfId="30304" hidden="1"/>
    <cellStyle name="Akzent1 2" xfId="30312" hidden="1"/>
    <cellStyle name="Akzent1 2" xfId="30324" hidden="1"/>
    <cellStyle name="Akzent1 2" xfId="30332" hidden="1"/>
    <cellStyle name="Akzent1 2" xfId="30344" hidden="1"/>
    <cellStyle name="Akzent1 2" xfId="30352" hidden="1"/>
    <cellStyle name="Akzent1 2" xfId="30364" hidden="1"/>
    <cellStyle name="Akzent1 2" xfId="30372" hidden="1"/>
    <cellStyle name="Akzent1 2" xfId="30384" hidden="1"/>
    <cellStyle name="Akzent1 2" xfId="30392" hidden="1"/>
    <cellStyle name="Akzent1 2" xfId="30404" hidden="1"/>
    <cellStyle name="Akzent1 2" xfId="30412" hidden="1"/>
    <cellStyle name="Akzent1 2" xfId="30424" hidden="1"/>
    <cellStyle name="Akzent1 2" xfId="30432" hidden="1"/>
    <cellStyle name="Akzent1 2" xfId="30444" hidden="1"/>
    <cellStyle name="Akzent1 2" xfId="30452" hidden="1"/>
    <cellStyle name="Akzent1 2" xfId="30464" hidden="1"/>
    <cellStyle name="Akzent1 2" xfId="30481" hidden="1"/>
    <cellStyle name="Akzent1 2" xfId="30478" hidden="1"/>
    <cellStyle name="Akzent1 2" xfId="30517" hidden="1"/>
    <cellStyle name="Akzent1 2" xfId="30530" hidden="1"/>
    <cellStyle name="Akzent1 2" xfId="30538" hidden="1"/>
    <cellStyle name="Akzent1 2" xfId="30550" hidden="1"/>
    <cellStyle name="Akzent1 2" xfId="30558" hidden="1"/>
    <cellStyle name="Akzent1 2" xfId="30570" hidden="1"/>
    <cellStyle name="Akzent1 2" xfId="30578" hidden="1"/>
    <cellStyle name="Akzent1 2" xfId="30590" hidden="1"/>
    <cellStyle name="Akzent1 2" xfId="30598" hidden="1"/>
    <cellStyle name="Akzent1 2" xfId="30610" hidden="1"/>
    <cellStyle name="Akzent1 2" xfId="30505" hidden="1"/>
    <cellStyle name="Akzent1 2" xfId="30624" hidden="1"/>
    <cellStyle name="Akzent1 2" xfId="30632" hidden="1"/>
    <cellStyle name="Akzent1 2" xfId="30644" hidden="1"/>
    <cellStyle name="Akzent1 2" xfId="30652" hidden="1"/>
    <cellStyle name="Akzent1 2" xfId="30664" hidden="1"/>
    <cellStyle name="Akzent1 2" xfId="30672" hidden="1"/>
    <cellStyle name="Akzent1 2" xfId="30684" hidden="1"/>
    <cellStyle name="Akzent1 2" xfId="30692" hidden="1"/>
    <cellStyle name="Akzent1 2" xfId="30704" hidden="1"/>
    <cellStyle name="Akzent1 2" xfId="21266" hidden="1"/>
    <cellStyle name="Akzent1 2" xfId="26991" hidden="1"/>
    <cellStyle name="Akzent1 2" xfId="21384" hidden="1"/>
    <cellStyle name="Akzent1 2" xfId="27241" hidden="1"/>
    <cellStyle name="Akzent1 2" xfId="25408" hidden="1"/>
    <cellStyle name="Akzent1 2" xfId="28215" hidden="1"/>
    <cellStyle name="Akzent1 2" xfId="30715" hidden="1"/>
    <cellStyle name="Akzent1 2" xfId="30723" hidden="1"/>
    <cellStyle name="Akzent1 2" xfId="30735" hidden="1"/>
    <cellStyle name="Akzent1 2" xfId="30743" hidden="1"/>
    <cellStyle name="Akzent1 2" xfId="30759" hidden="1"/>
    <cellStyle name="Akzent1 2" xfId="30768" hidden="1"/>
    <cellStyle name="Akzent1 2" xfId="30780" hidden="1"/>
    <cellStyle name="Akzent1 2" xfId="30788" hidden="1"/>
    <cellStyle name="Akzent1 2" xfId="30800" hidden="1"/>
    <cellStyle name="Akzent1 2" xfId="30808" hidden="1"/>
    <cellStyle name="Akzent1 2" xfId="30820" hidden="1"/>
    <cellStyle name="Akzent1 2" xfId="30828" hidden="1"/>
    <cellStyle name="Akzent1 2" xfId="30840" hidden="1"/>
    <cellStyle name="Akzent1 2" xfId="26479" hidden="1"/>
    <cellStyle name="Akzent1 2" xfId="30854" hidden="1"/>
    <cellStyle name="Akzent1 2" xfId="30863" hidden="1"/>
    <cellStyle name="Akzent1 2" xfId="30875" hidden="1"/>
    <cellStyle name="Akzent1 2" xfId="30883" hidden="1"/>
    <cellStyle name="Akzent1 2" xfId="30895" hidden="1"/>
    <cellStyle name="Akzent1 2" xfId="30903" hidden="1"/>
    <cellStyle name="Akzent1 2" xfId="30915" hidden="1"/>
    <cellStyle name="Akzent1 2" xfId="30923" hidden="1"/>
    <cellStyle name="Akzent1 2" xfId="30935" hidden="1"/>
    <cellStyle name="Akzent1 2" xfId="30749" hidden="1"/>
    <cellStyle name="Akzent1 2" xfId="30948" hidden="1"/>
    <cellStyle name="Akzent1 2" xfId="30956" hidden="1"/>
    <cellStyle name="Akzent1 2" xfId="30968" hidden="1"/>
    <cellStyle name="Akzent1 2" xfId="30976" hidden="1"/>
    <cellStyle name="Akzent1 2" xfId="30988" hidden="1"/>
    <cellStyle name="Akzent1 2" xfId="30996" hidden="1"/>
    <cellStyle name="Akzent1 2" xfId="31008" hidden="1"/>
    <cellStyle name="Akzent1 2" xfId="31016" hidden="1"/>
    <cellStyle name="Akzent1 2" xfId="31028" hidden="1"/>
    <cellStyle name="Akzent1 2" xfId="31039" hidden="1"/>
    <cellStyle name="Akzent1 2" xfId="31055" hidden="1"/>
    <cellStyle name="Akzent1 2" xfId="31063" hidden="1"/>
    <cellStyle name="Akzent1 2" xfId="31075" hidden="1"/>
    <cellStyle name="Akzent1 2" xfId="31083" hidden="1"/>
    <cellStyle name="Akzent1 2" xfId="31095" hidden="1"/>
    <cellStyle name="Akzent1 2" xfId="31103" hidden="1"/>
    <cellStyle name="Akzent1 2" xfId="31115" hidden="1"/>
    <cellStyle name="Akzent1 2" xfId="31123" hidden="1"/>
    <cellStyle name="Akzent1 2" xfId="31135" hidden="1"/>
    <cellStyle name="Akzent1 2" xfId="31143" hidden="1"/>
    <cellStyle name="Akzent1 2" xfId="31159" hidden="1"/>
    <cellStyle name="Akzent1 2" xfId="31168" hidden="1"/>
    <cellStyle name="Akzent1 2" xfId="31180" hidden="1"/>
    <cellStyle name="Akzent1 2" xfId="31188" hidden="1"/>
    <cellStyle name="Akzent1 2" xfId="31200" hidden="1"/>
    <cellStyle name="Akzent1 2" xfId="31208" hidden="1"/>
    <cellStyle name="Akzent1 2" xfId="31220" hidden="1"/>
    <cellStyle name="Akzent1 2" xfId="31228" hidden="1"/>
    <cellStyle name="Akzent1 2" xfId="31240" hidden="1"/>
    <cellStyle name="Akzent1 2" xfId="31045" hidden="1"/>
    <cellStyle name="Akzent1 2" xfId="31254" hidden="1"/>
    <cellStyle name="Akzent1 2" xfId="31263" hidden="1"/>
    <cellStyle name="Akzent1 2" xfId="31275" hidden="1"/>
    <cellStyle name="Akzent1 2" xfId="31283" hidden="1"/>
    <cellStyle name="Akzent1 2" xfId="31295" hidden="1"/>
    <cellStyle name="Akzent1 2" xfId="31303" hidden="1"/>
    <cellStyle name="Akzent1 2" xfId="31315" hidden="1"/>
    <cellStyle name="Akzent1 2" xfId="31323" hidden="1"/>
    <cellStyle name="Akzent1 2" xfId="31335" hidden="1"/>
    <cellStyle name="Akzent1 2" xfId="31149" hidden="1"/>
    <cellStyle name="Akzent1 2" xfId="31348" hidden="1"/>
    <cellStyle name="Akzent1 2" xfId="31356" hidden="1"/>
    <cellStyle name="Akzent1 2" xfId="31368" hidden="1"/>
    <cellStyle name="Akzent1 2" xfId="31376" hidden="1"/>
    <cellStyle name="Akzent1 2" xfId="31388" hidden="1"/>
    <cellStyle name="Akzent1 2" xfId="31396" hidden="1"/>
    <cellStyle name="Akzent1 2" xfId="31408" hidden="1"/>
    <cellStyle name="Akzent1 2" xfId="31416" hidden="1"/>
    <cellStyle name="Akzent1 2" xfId="31428" hidden="1"/>
    <cellStyle name="Akzent1 2" xfId="31436" hidden="1"/>
    <cellStyle name="Akzent1 2" xfId="31448" hidden="1"/>
    <cellStyle name="Akzent1 2" xfId="31456" hidden="1"/>
    <cellStyle name="Akzent1 2" xfId="31468" hidden="1"/>
    <cellStyle name="Akzent1 2" xfId="31476" hidden="1"/>
    <cellStyle name="Akzent1 2" xfId="31488" hidden="1"/>
    <cellStyle name="Akzent1 2" xfId="31496" hidden="1"/>
    <cellStyle name="Akzent1 2" xfId="31508" hidden="1"/>
    <cellStyle name="Akzent1 2" xfId="31516" hidden="1"/>
    <cellStyle name="Akzent1 2" xfId="31528" hidden="1"/>
    <cellStyle name="Akzent1 2" xfId="31544" hidden="1"/>
    <cellStyle name="Akzent1 2" xfId="31541" hidden="1"/>
    <cellStyle name="Akzent1 2" xfId="31578" hidden="1"/>
    <cellStyle name="Akzent1 2" xfId="31590" hidden="1"/>
    <cellStyle name="Akzent1 2" xfId="31598" hidden="1"/>
    <cellStyle name="Akzent1 2" xfId="31610" hidden="1"/>
    <cellStyle name="Akzent1 2" xfId="31618" hidden="1"/>
    <cellStyle name="Akzent1 2" xfId="31630" hidden="1"/>
    <cellStyle name="Akzent1 2" xfId="31638" hidden="1"/>
    <cellStyle name="Akzent1 2" xfId="31650" hidden="1"/>
    <cellStyle name="Akzent1 2" xfId="31658" hidden="1"/>
    <cellStyle name="Akzent1 2" xfId="31670" hidden="1"/>
    <cellStyle name="Akzent1 2" xfId="31567" hidden="1"/>
    <cellStyle name="Akzent1 2" xfId="31684" hidden="1"/>
    <cellStyle name="Akzent1 2" xfId="31692" hidden="1"/>
    <cellStyle name="Akzent1 2" xfId="31704" hidden="1"/>
    <cellStyle name="Akzent1 2" xfId="31712" hidden="1"/>
    <cellStyle name="Akzent1 2" xfId="31724" hidden="1"/>
    <cellStyle name="Akzent1 2" xfId="31732" hidden="1"/>
    <cellStyle name="Akzent1 2" xfId="31744" hidden="1"/>
    <cellStyle name="Akzent1 2" xfId="31752" hidden="1"/>
    <cellStyle name="Akzent1 2" xfId="31764" hidden="1"/>
    <cellStyle name="Akzent1 2" xfId="31777" hidden="1"/>
    <cellStyle name="Akzent1 2" xfId="31813" hidden="1"/>
    <cellStyle name="Akzent1 2" xfId="31832" hidden="1"/>
    <cellStyle name="Akzent1 2" xfId="31848" hidden="1"/>
    <cellStyle name="Akzent1 2" xfId="31860" hidden="1"/>
    <cellStyle name="Akzent1 2" xfId="31868" hidden="1"/>
    <cellStyle name="Akzent1 2" xfId="31880" hidden="1"/>
    <cellStyle name="Akzent1 2" xfId="31888" hidden="1"/>
    <cellStyle name="Akzent1 2" xfId="31900" hidden="1"/>
    <cellStyle name="Akzent1 2" xfId="31908" hidden="1"/>
    <cellStyle name="Akzent1 2" xfId="31920" hidden="1"/>
    <cellStyle name="Akzent1 2" xfId="31928" hidden="1"/>
    <cellStyle name="Akzent1 2" xfId="31944" hidden="1"/>
    <cellStyle name="Akzent1 2" xfId="31953" hidden="1"/>
    <cellStyle name="Akzent1 2" xfId="31965" hidden="1"/>
    <cellStyle name="Akzent1 2" xfId="31973" hidden="1"/>
    <cellStyle name="Akzent1 2" xfId="31985" hidden="1"/>
    <cellStyle name="Akzent1 2" xfId="31993" hidden="1"/>
    <cellStyle name="Akzent1 2" xfId="32005" hidden="1"/>
    <cellStyle name="Akzent1 2" xfId="32013" hidden="1"/>
    <cellStyle name="Akzent1 2" xfId="32025" hidden="1"/>
    <cellStyle name="Akzent1 2" xfId="31822" hidden="1"/>
    <cellStyle name="Akzent1 2" xfId="32039" hidden="1"/>
    <cellStyle name="Akzent1 2" xfId="32048" hidden="1"/>
    <cellStyle name="Akzent1 2" xfId="32060" hidden="1"/>
    <cellStyle name="Akzent1 2" xfId="32068" hidden="1"/>
    <cellStyle name="Akzent1 2" xfId="32080" hidden="1"/>
    <cellStyle name="Akzent1 2" xfId="32088" hidden="1"/>
    <cellStyle name="Akzent1 2" xfId="32100" hidden="1"/>
    <cellStyle name="Akzent1 2" xfId="32108" hidden="1"/>
    <cellStyle name="Akzent1 2" xfId="32120" hidden="1"/>
    <cellStyle name="Akzent1 2" xfId="31934" hidden="1"/>
    <cellStyle name="Akzent1 2" xfId="32133" hidden="1"/>
    <cellStyle name="Akzent1 2" xfId="32141" hidden="1"/>
    <cellStyle name="Akzent1 2" xfId="32153" hidden="1"/>
    <cellStyle name="Akzent1 2" xfId="32161" hidden="1"/>
    <cellStyle name="Akzent1 2" xfId="32173" hidden="1"/>
    <cellStyle name="Akzent1 2" xfId="32181" hidden="1"/>
    <cellStyle name="Akzent1 2" xfId="32193" hidden="1"/>
    <cellStyle name="Akzent1 2" xfId="32201" hidden="1"/>
    <cellStyle name="Akzent1 2" xfId="32213" hidden="1"/>
    <cellStyle name="Akzent1 2" xfId="32224" hidden="1"/>
    <cellStyle name="Akzent1 2" xfId="32240" hidden="1"/>
    <cellStyle name="Akzent1 2" xfId="32248" hidden="1"/>
    <cellStyle name="Akzent1 2" xfId="32260" hidden="1"/>
    <cellStyle name="Akzent1 2" xfId="32268" hidden="1"/>
    <cellStyle name="Akzent1 2" xfId="32280" hidden="1"/>
    <cellStyle name="Akzent1 2" xfId="32288" hidden="1"/>
    <cellStyle name="Akzent1 2" xfId="32300" hidden="1"/>
    <cellStyle name="Akzent1 2" xfId="32308" hidden="1"/>
    <cellStyle name="Akzent1 2" xfId="32320" hidden="1"/>
    <cellStyle name="Akzent1 2" xfId="32328" hidden="1"/>
    <cellStyle name="Akzent1 2" xfId="32344" hidden="1"/>
    <cellStyle name="Akzent1 2" xfId="32353" hidden="1"/>
    <cellStyle name="Akzent1 2" xfId="32365" hidden="1"/>
    <cellStyle name="Akzent1 2" xfId="32373" hidden="1"/>
    <cellStyle name="Akzent1 2" xfId="32385" hidden="1"/>
    <cellStyle name="Akzent1 2" xfId="32393" hidden="1"/>
    <cellStyle name="Akzent1 2" xfId="32405" hidden="1"/>
    <cellStyle name="Akzent1 2" xfId="32413" hidden="1"/>
    <cellStyle name="Akzent1 2" xfId="32425" hidden="1"/>
    <cellStyle name="Akzent1 2" xfId="32230" hidden="1"/>
    <cellStyle name="Akzent1 2" xfId="32439" hidden="1"/>
    <cellStyle name="Akzent1 2" xfId="32448" hidden="1"/>
    <cellStyle name="Akzent1 2" xfId="32460" hidden="1"/>
    <cellStyle name="Akzent1 2" xfId="32468" hidden="1"/>
    <cellStyle name="Akzent1 2" xfId="32480" hidden="1"/>
    <cellStyle name="Akzent1 2" xfId="32488" hidden="1"/>
    <cellStyle name="Akzent1 2" xfId="32500" hidden="1"/>
    <cellStyle name="Akzent1 2" xfId="32508" hidden="1"/>
    <cellStyle name="Akzent1 2" xfId="32520" hidden="1"/>
    <cellStyle name="Akzent1 2" xfId="32334" hidden="1"/>
    <cellStyle name="Akzent1 2" xfId="32533" hidden="1"/>
    <cellStyle name="Akzent1 2" xfId="32541" hidden="1"/>
    <cellStyle name="Akzent1 2" xfId="32553" hidden="1"/>
    <cellStyle name="Akzent1 2" xfId="32561" hidden="1"/>
    <cellStyle name="Akzent1 2" xfId="32573" hidden="1"/>
    <cellStyle name="Akzent1 2" xfId="32581" hidden="1"/>
    <cellStyle name="Akzent1 2" xfId="32593" hidden="1"/>
    <cellStyle name="Akzent1 2" xfId="32601" hidden="1"/>
    <cellStyle name="Akzent1 2" xfId="32613" hidden="1"/>
    <cellStyle name="Akzent1 2" xfId="32621" hidden="1"/>
    <cellStyle name="Akzent1 2" xfId="32633" hidden="1"/>
    <cellStyle name="Akzent1 2" xfId="32641" hidden="1"/>
    <cellStyle name="Akzent1 2" xfId="32653" hidden="1"/>
    <cellStyle name="Akzent1 2" xfId="32661" hidden="1"/>
    <cellStyle name="Akzent1 2" xfId="32673" hidden="1"/>
    <cellStyle name="Akzent1 2" xfId="32681" hidden="1"/>
    <cellStyle name="Akzent1 2" xfId="32693" hidden="1"/>
    <cellStyle name="Akzent1 2" xfId="32701" hidden="1"/>
    <cellStyle name="Akzent1 2" xfId="32713" hidden="1"/>
    <cellStyle name="Akzent1 2" xfId="32729" hidden="1"/>
    <cellStyle name="Akzent1 2" xfId="32726" hidden="1"/>
    <cellStyle name="Akzent1 2" xfId="32763" hidden="1"/>
    <cellStyle name="Akzent1 2" xfId="32775" hidden="1"/>
    <cellStyle name="Akzent1 2" xfId="32783" hidden="1"/>
    <cellStyle name="Akzent1 2" xfId="32795" hidden="1"/>
    <cellStyle name="Akzent1 2" xfId="32803" hidden="1"/>
    <cellStyle name="Akzent1 2" xfId="32815" hidden="1"/>
    <cellStyle name="Akzent1 2" xfId="32823" hidden="1"/>
    <cellStyle name="Akzent1 2" xfId="32835" hidden="1"/>
    <cellStyle name="Akzent1 2" xfId="32843" hidden="1"/>
    <cellStyle name="Akzent1 2" xfId="32855" hidden="1"/>
    <cellStyle name="Akzent1 2" xfId="32752" hidden="1"/>
    <cellStyle name="Akzent1 2" xfId="32869" hidden="1"/>
    <cellStyle name="Akzent1 2" xfId="32877" hidden="1"/>
    <cellStyle name="Akzent1 2" xfId="32889" hidden="1"/>
    <cellStyle name="Akzent1 2" xfId="32897" hidden="1"/>
    <cellStyle name="Akzent1 2" xfId="32909" hidden="1"/>
    <cellStyle name="Akzent1 2" xfId="32917" hidden="1"/>
    <cellStyle name="Akzent1 2" xfId="32929" hidden="1"/>
    <cellStyle name="Akzent1 2" xfId="32937" hidden="1"/>
    <cellStyle name="Akzent1 2" xfId="32949" hidden="1"/>
    <cellStyle name="Akzent1 2" xfId="29267" hidden="1"/>
    <cellStyle name="Akzent1 2" xfId="30712" hidden="1"/>
    <cellStyle name="Akzent1 2" xfId="30476" hidden="1"/>
    <cellStyle name="Akzent1 2" xfId="30711" hidden="1"/>
    <cellStyle name="Akzent1 2" xfId="27696" hidden="1"/>
    <cellStyle name="Akzent1 2" xfId="30707" hidden="1"/>
    <cellStyle name="Akzent1 2" xfId="32952" hidden="1"/>
    <cellStyle name="Akzent1 2" xfId="32960" hidden="1"/>
    <cellStyle name="Akzent1 2" xfId="32972" hidden="1"/>
    <cellStyle name="Akzent1 2" xfId="32980" hidden="1"/>
    <cellStyle name="Akzent1 2" xfId="32996" hidden="1"/>
    <cellStyle name="Akzent1 2" xfId="33005" hidden="1"/>
    <cellStyle name="Akzent1 2" xfId="33017" hidden="1"/>
    <cellStyle name="Akzent1 2" xfId="33025" hidden="1"/>
    <cellStyle name="Akzent1 2" xfId="33037" hidden="1"/>
    <cellStyle name="Akzent1 2" xfId="33045" hidden="1"/>
    <cellStyle name="Akzent1 2" xfId="33057" hidden="1"/>
    <cellStyle name="Akzent1 2" xfId="33065" hidden="1"/>
    <cellStyle name="Akzent1 2" xfId="33077" hidden="1"/>
    <cellStyle name="Akzent1 2" xfId="29672" hidden="1"/>
    <cellStyle name="Akzent1 2" xfId="33091" hidden="1"/>
    <cellStyle name="Akzent1 2" xfId="33100" hidden="1"/>
    <cellStyle name="Akzent1 2" xfId="33112" hidden="1"/>
    <cellStyle name="Akzent1 2" xfId="33120" hidden="1"/>
    <cellStyle name="Akzent1 2" xfId="33132" hidden="1"/>
    <cellStyle name="Akzent1 2" xfId="33140" hidden="1"/>
    <cellStyle name="Akzent1 2" xfId="33152" hidden="1"/>
    <cellStyle name="Akzent1 2" xfId="33160" hidden="1"/>
    <cellStyle name="Akzent1 2" xfId="33172" hidden="1"/>
    <cellStyle name="Akzent1 2" xfId="32986" hidden="1"/>
    <cellStyle name="Akzent1 2" xfId="33185" hidden="1"/>
    <cellStyle name="Akzent1 2" xfId="33193" hidden="1"/>
    <cellStyle name="Akzent1 2" xfId="33205" hidden="1"/>
    <cellStyle name="Akzent1 2" xfId="33213" hidden="1"/>
    <cellStyle name="Akzent1 2" xfId="33225" hidden="1"/>
    <cellStyle name="Akzent1 2" xfId="33233" hidden="1"/>
    <cellStyle name="Akzent1 2" xfId="33245" hidden="1"/>
    <cellStyle name="Akzent1 2" xfId="33253" hidden="1"/>
    <cellStyle name="Akzent1 2" xfId="33265" hidden="1"/>
    <cellStyle name="Akzent1 2" xfId="33276" hidden="1"/>
    <cellStyle name="Akzent1 2" xfId="33292" hidden="1"/>
    <cellStyle name="Akzent1 2" xfId="33300" hidden="1"/>
    <cellStyle name="Akzent1 2" xfId="33312" hidden="1"/>
    <cellStyle name="Akzent1 2" xfId="33320" hidden="1"/>
    <cellStyle name="Akzent1 2" xfId="33332" hidden="1"/>
    <cellStyle name="Akzent1 2" xfId="33340" hidden="1"/>
    <cellStyle name="Akzent1 2" xfId="33352" hidden="1"/>
    <cellStyle name="Akzent1 2" xfId="33360" hidden="1"/>
    <cellStyle name="Akzent1 2" xfId="33372" hidden="1"/>
    <cellStyle name="Akzent1 2" xfId="33380" hidden="1"/>
    <cellStyle name="Akzent1 2" xfId="33396" hidden="1"/>
    <cellStyle name="Akzent1 2" xfId="33405" hidden="1"/>
    <cellStyle name="Akzent1 2" xfId="33417" hidden="1"/>
    <cellStyle name="Akzent1 2" xfId="33425" hidden="1"/>
    <cellStyle name="Akzent1 2" xfId="33437" hidden="1"/>
    <cellStyle name="Akzent1 2" xfId="33445" hidden="1"/>
    <cellStyle name="Akzent1 2" xfId="33457" hidden="1"/>
    <cellStyle name="Akzent1 2" xfId="33465" hidden="1"/>
    <cellStyle name="Akzent1 2" xfId="33477" hidden="1"/>
    <cellStyle name="Akzent1 2" xfId="33282" hidden="1"/>
    <cellStyle name="Akzent1 2" xfId="33491" hidden="1"/>
    <cellStyle name="Akzent1 2" xfId="33500" hidden="1"/>
    <cellStyle name="Akzent1 2" xfId="33512" hidden="1"/>
    <cellStyle name="Akzent1 2" xfId="33520" hidden="1"/>
    <cellStyle name="Akzent1 2" xfId="33532" hidden="1"/>
    <cellStyle name="Akzent1 2" xfId="33540" hidden="1"/>
    <cellStyle name="Akzent1 2" xfId="33552" hidden="1"/>
    <cellStyle name="Akzent1 2" xfId="33560" hidden="1"/>
    <cellStyle name="Akzent1 2" xfId="33572" hidden="1"/>
    <cellStyle name="Akzent1 2" xfId="33386" hidden="1"/>
    <cellStyle name="Akzent1 2" xfId="33585" hidden="1"/>
    <cellStyle name="Akzent1 2" xfId="33593" hidden="1"/>
    <cellStyle name="Akzent1 2" xfId="33605" hidden="1"/>
    <cellStyle name="Akzent1 2" xfId="33613" hidden="1"/>
    <cellStyle name="Akzent1 2" xfId="33625" hidden="1"/>
    <cellStyle name="Akzent1 2" xfId="33633" hidden="1"/>
    <cellStyle name="Akzent1 2" xfId="33645" hidden="1"/>
    <cellStyle name="Akzent1 2" xfId="33653" hidden="1"/>
    <cellStyle name="Akzent1 2" xfId="33665" hidden="1"/>
    <cellStyle name="Akzent1 2" xfId="33673" hidden="1"/>
    <cellStyle name="Akzent1 2" xfId="33685" hidden="1"/>
    <cellStyle name="Akzent1 2" xfId="33693" hidden="1"/>
    <cellStyle name="Akzent1 2" xfId="33705" hidden="1"/>
    <cellStyle name="Akzent1 2" xfId="33713" hidden="1"/>
    <cellStyle name="Akzent1 2" xfId="33725" hidden="1"/>
    <cellStyle name="Akzent1 2" xfId="33733" hidden="1"/>
    <cellStyle name="Akzent1 2" xfId="33745" hidden="1"/>
    <cellStyle name="Akzent1 2" xfId="33753" hidden="1"/>
    <cellStyle name="Akzent1 2" xfId="33765" hidden="1"/>
    <cellStyle name="Akzent1 2" xfId="33781" hidden="1"/>
    <cellStyle name="Akzent1 2" xfId="33778" hidden="1"/>
    <cellStyle name="Akzent1 2" xfId="33815" hidden="1"/>
    <cellStyle name="Akzent1 2" xfId="33827" hidden="1"/>
    <cellStyle name="Akzent1 2" xfId="33835" hidden="1"/>
    <cellStyle name="Akzent1 2" xfId="33847" hidden="1"/>
    <cellStyle name="Akzent1 2" xfId="33855" hidden="1"/>
    <cellStyle name="Akzent1 2" xfId="33867" hidden="1"/>
    <cellStyle name="Akzent1 2" xfId="33875" hidden="1"/>
    <cellStyle name="Akzent1 2" xfId="33887" hidden="1"/>
    <cellStyle name="Akzent1 2" xfId="33895" hidden="1"/>
    <cellStyle name="Akzent1 2" xfId="33907" hidden="1"/>
    <cellStyle name="Akzent1 2" xfId="33804" hidden="1"/>
    <cellStyle name="Akzent1 2" xfId="33921" hidden="1"/>
    <cellStyle name="Akzent1 2" xfId="33929" hidden="1"/>
    <cellStyle name="Akzent1 2" xfId="33941" hidden="1"/>
    <cellStyle name="Akzent1 2" xfId="33949" hidden="1"/>
    <cellStyle name="Akzent1 2" xfId="33961" hidden="1"/>
    <cellStyle name="Akzent1 2" xfId="33969" hidden="1"/>
    <cellStyle name="Akzent1 2" xfId="33981" hidden="1"/>
    <cellStyle name="Akzent1 2" xfId="33989" hidden="1"/>
    <cellStyle name="Akzent1 2" xfId="34001" hidden="1"/>
    <cellStyle name="Akzent1 2" xfId="34014" hidden="1"/>
    <cellStyle name="Akzent1 2" xfId="34049" hidden="1"/>
    <cellStyle name="Akzent1 2" xfId="34068" hidden="1"/>
    <cellStyle name="Akzent1 2" xfId="34084" hidden="1"/>
    <cellStyle name="Akzent1 2" xfId="34096" hidden="1"/>
    <cellStyle name="Akzent1 2" xfId="34104" hidden="1"/>
    <cellStyle name="Akzent1 2" xfId="34116" hidden="1"/>
    <cellStyle name="Akzent1 2" xfId="34124" hidden="1"/>
    <cellStyle name="Akzent1 2" xfId="34136" hidden="1"/>
    <cellStyle name="Akzent1 2" xfId="34144" hidden="1"/>
    <cellStyle name="Akzent1 2" xfId="34156" hidden="1"/>
    <cellStyle name="Akzent1 2" xfId="34164" hidden="1"/>
    <cellStyle name="Akzent1 2" xfId="34180" hidden="1"/>
    <cellStyle name="Akzent1 2" xfId="34189" hidden="1"/>
    <cellStyle name="Akzent1 2" xfId="34201" hidden="1"/>
    <cellStyle name="Akzent1 2" xfId="34209" hidden="1"/>
    <cellStyle name="Akzent1 2" xfId="34221" hidden="1"/>
    <cellStyle name="Akzent1 2" xfId="34229" hidden="1"/>
    <cellStyle name="Akzent1 2" xfId="34241" hidden="1"/>
    <cellStyle name="Akzent1 2" xfId="34249" hidden="1"/>
    <cellStyle name="Akzent1 2" xfId="34261" hidden="1"/>
    <cellStyle name="Akzent1 2" xfId="34058" hidden="1"/>
    <cellStyle name="Akzent1 2" xfId="34275" hidden="1"/>
    <cellStyle name="Akzent1 2" xfId="34284" hidden="1"/>
    <cellStyle name="Akzent1 2" xfId="34296" hidden="1"/>
    <cellStyle name="Akzent1 2" xfId="34304" hidden="1"/>
    <cellStyle name="Akzent1 2" xfId="34316" hidden="1"/>
    <cellStyle name="Akzent1 2" xfId="34324" hidden="1"/>
    <cellStyle name="Akzent1 2" xfId="34336" hidden="1"/>
    <cellStyle name="Akzent1 2" xfId="34344" hidden="1"/>
    <cellStyle name="Akzent1 2" xfId="34356" hidden="1"/>
    <cellStyle name="Akzent1 2" xfId="34170" hidden="1"/>
    <cellStyle name="Akzent1 2" xfId="34369" hidden="1"/>
    <cellStyle name="Akzent1 2" xfId="34377" hidden="1"/>
    <cellStyle name="Akzent1 2" xfId="34389" hidden="1"/>
    <cellStyle name="Akzent1 2" xfId="34397" hidden="1"/>
    <cellStyle name="Akzent1 2" xfId="34409" hidden="1"/>
    <cellStyle name="Akzent1 2" xfId="34417" hidden="1"/>
    <cellStyle name="Akzent1 2" xfId="34429" hidden="1"/>
    <cellStyle name="Akzent1 2" xfId="34437" hidden="1"/>
    <cellStyle name="Akzent1 2" xfId="34449" hidden="1"/>
    <cellStyle name="Akzent1 2" xfId="34460" hidden="1"/>
    <cellStyle name="Akzent1 2" xfId="34476" hidden="1"/>
    <cellStyle name="Akzent1 2" xfId="34484" hidden="1"/>
    <cellStyle name="Akzent1 2" xfId="34496" hidden="1"/>
    <cellStyle name="Akzent1 2" xfId="34504" hidden="1"/>
    <cellStyle name="Akzent1 2" xfId="34516" hidden="1"/>
    <cellStyle name="Akzent1 2" xfId="34524" hidden="1"/>
    <cellStyle name="Akzent1 2" xfId="34536" hidden="1"/>
    <cellStyle name="Akzent1 2" xfId="34544" hidden="1"/>
    <cellStyle name="Akzent1 2" xfId="34556" hidden="1"/>
    <cellStyle name="Akzent1 2" xfId="34564" hidden="1"/>
    <cellStyle name="Akzent1 2" xfId="34580" hidden="1"/>
    <cellStyle name="Akzent1 2" xfId="34589" hidden="1"/>
    <cellStyle name="Akzent1 2" xfId="34601" hidden="1"/>
    <cellStyle name="Akzent1 2" xfId="34609" hidden="1"/>
    <cellStyle name="Akzent1 2" xfId="34621" hidden="1"/>
    <cellStyle name="Akzent1 2" xfId="34629" hidden="1"/>
    <cellStyle name="Akzent1 2" xfId="34641" hidden="1"/>
    <cellStyle name="Akzent1 2" xfId="34649" hidden="1"/>
    <cellStyle name="Akzent1 2" xfId="34661" hidden="1"/>
    <cellStyle name="Akzent1 2" xfId="34466" hidden="1"/>
    <cellStyle name="Akzent1 2" xfId="34675" hidden="1"/>
    <cellStyle name="Akzent1 2" xfId="34684" hidden="1"/>
    <cellStyle name="Akzent1 2" xfId="34696" hidden="1"/>
    <cellStyle name="Akzent1 2" xfId="34704" hidden="1"/>
    <cellStyle name="Akzent1 2" xfId="34716" hidden="1"/>
    <cellStyle name="Akzent1 2" xfId="34724" hidden="1"/>
    <cellStyle name="Akzent1 2" xfId="34736" hidden="1"/>
    <cellStyle name="Akzent1 2" xfId="34744" hidden="1"/>
    <cellStyle name="Akzent1 2" xfId="34756" hidden="1"/>
    <cellStyle name="Akzent1 2" xfId="34570" hidden="1"/>
    <cellStyle name="Akzent1 2" xfId="34769" hidden="1"/>
    <cellStyle name="Akzent1 2" xfId="34777" hidden="1"/>
    <cellStyle name="Akzent1 2" xfId="34789" hidden="1"/>
    <cellStyle name="Akzent1 2" xfId="34797" hidden="1"/>
    <cellStyle name="Akzent1 2" xfId="34809" hidden="1"/>
    <cellStyle name="Akzent1 2" xfId="34817" hidden="1"/>
    <cellStyle name="Akzent1 2" xfId="34829" hidden="1"/>
    <cellStyle name="Akzent1 2" xfId="34837" hidden="1"/>
    <cellStyle name="Akzent1 2" xfId="34849" hidden="1"/>
    <cellStyle name="Akzent1 2" xfId="34857" hidden="1"/>
    <cellStyle name="Akzent1 2" xfId="34869" hidden="1"/>
    <cellStyle name="Akzent1 2" xfId="34877" hidden="1"/>
    <cellStyle name="Akzent1 2" xfId="34889" hidden="1"/>
    <cellStyle name="Akzent1 2" xfId="34897" hidden="1"/>
    <cellStyle name="Akzent1 2" xfId="34909" hidden="1"/>
    <cellStyle name="Akzent1 2" xfId="34917" hidden="1"/>
    <cellStyle name="Akzent1 2" xfId="34929" hidden="1"/>
    <cellStyle name="Akzent1 2" xfId="34937" hidden="1"/>
    <cellStyle name="Akzent1 2" xfId="34949" hidden="1"/>
    <cellStyle name="Akzent1 2" xfId="34965" hidden="1"/>
    <cellStyle name="Akzent1 2" xfId="34962" hidden="1"/>
    <cellStyle name="Akzent1 2" xfId="34999" hidden="1"/>
    <cellStyle name="Akzent1 2" xfId="35011" hidden="1"/>
    <cellStyle name="Akzent1 2" xfId="35019" hidden="1"/>
    <cellStyle name="Akzent1 2" xfId="35031" hidden="1"/>
    <cellStyle name="Akzent1 2" xfId="35039" hidden="1"/>
    <cellStyle name="Akzent1 2" xfId="35051" hidden="1"/>
    <cellStyle name="Akzent1 2" xfId="35059" hidden="1"/>
    <cellStyle name="Akzent1 2" xfId="35071" hidden="1"/>
    <cellStyle name="Akzent1 2" xfId="35079" hidden="1"/>
    <cellStyle name="Akzent1 2" xfId="35091" hidden="1"/>
    <cellStyle name="Akzent1 2" xfId="34988" hidden="1"/>
    <cellStyle name="Akzent1 2" xfId="35105" hidden="1"/>
    <cellStyle name="Akzent1 2" xfId="35113" hidden="1"/>
    <cellStyle name="Akzent1 2" xfId="35125" hidden="1"/>
    <cellStyle name="Akzent1 2" xfId="35133" hidden="1"/>
    <cellStyle name="Akzent1 2" xfId="35145" hidden="1"/>
    <cellStyle name="Akzent1 2" xfId="35153" hidden="1"/>
    <cellStyle name="Akzent1 2" xfId="35165" hidden="1"/>
    <cellStyle name="Akzent1 2" xfId="35173" hidden="1"/>
    <cellStyle name="Akzent1 2" xfId="35185"/>
    <cellStyle name="Akzent1 3" xfId="342" hidden="1"/>
    <cellStyle name="Akzent1 3" xfId="5127" hidden="1"/>
    <cellStyle name="Akzent1 3" xfId="6499" hidden="1"/>
    <cellStyle name="Akzent1 3" xfId="11400" hidden="1"/>
    <cellStyle name="Akzent1 3" xfId="7171" hidden="1"/>
    <cellStyle name="Akzent1 3" xfId="5643" hidden="1"/>
    <cellStyle name="Akzent1 3" xfId="579" hidden="1"/>
    <cellStyle name="Akzent1 3" xfId="7614" hidden="1"/>
    <cellStyle name="Akzent1 3" xfId="5977" hidden="1"/>
    <cellStyle name="Akzent1 3" xfId="592" hidden="1"/>
    <cellStyle name="Akzent1 3" xfId="8047" hidden="1"/>
    <cellStyle name="Akzent1 3" xfId="6384" hidden="1"/>
    <cellStyle name="Akzent1 3" xfId="656" hidden="1"/>
    <cellStyle name="Akzent1 3" xfId="8501" hidden="1"/>
    <cellStyle name="Akzent1 3" xfId="6784" hidden="1"/>
    <cellStyle name="Akzent1 3" xfId="725" hidden="1"/>
    <cellStyle name="Akzent1 3" xfId="8987" hidden="1"/>
    <cellStyle name="Akzent1 3" xfId="7235" hidden="1"/>
    <cellStyle name="Akzent1 3" xfId="771" hidden="1"/>
    <cellStyle name="Akzent1 3" xfId="15993" hidden="1"/>
    <cellStyle name="Akzent1 3" xfId="16551" hidden="1"/>
    <cellStyle name="Akzent1 3" xfId="18322" hidden="1"/>
    <cellStyle name="Akzent1 3" xfId="16795" hidden="1"/>
    <cellStyle name="Akzent1 3" xfId="16205" hidden="1"/>
    <cellStyle name="Akzent1 3" xfId="14317" hidden="1"/>
    <cellStyle name="Akzent1 3" xfId="19803" hidden="1"/>
    <cellStyle name="Akzent1 3" xfId="20099" hidden="1"/>
    <cellStyle name="Akzent1 3" xfId="21014" hidden="1"/>
    <cellStyle name="Akzent1 3" xfId="22327" hidden="1"/>
    <cellStyle name="Akzent1 3" xfId="22624" hidden="1"/>
    <cellStyle name="Akzent1 3" xfId="23540" hidden="1"/>
    <cellStyle name="Akzent1 3" xfId="24721" hidden="1"/>
    <cellStyle name="Akzent1 3" xfId="25017" hidden="1"/>
    <cellStyle name="Akzent1 3" xfId="25930" hidden="1"/>
    <cellStyle name="Akzent1 3" xfId="27011" hidden="1"/>
    <cellStyle name="Akzent1 3" xfId="27304" hidden="1"/>
    <cellStyle name="Akzent1 3" xfId="28216" hidden="1"/>
    <cellStyle name="Akzent1 3" xfId="29296" hidden="1"/>
    <cellStyle name="Akzent1 3" xfId="29586" hidden="1"/>
    <cellStyle name="Akzent1 3" xfId="30493" hidden="1"/>
    <cellStyle name="Akzent1 3" xfId="31555" hidden="1"/>
    <cellStyle name="Akzent1 3" xfId="31837" hidden="1"/>
    <cellStyle name="Akzent1 3" xfId="32740" hidden="1"/>
    <cellStyle name="Akzent1 3" xfId="33792" hidden="1"/>
    <cellStyle name="Akzent1 3" xfId="34073" hidden="1"/>
    <cellStyle name="Akzent1 3" xfId="34976"/>
    <cellStyle name="Akzent1 4" xfId="181" hidden="1"/>
    <cellStyle name="Akzent1 4" xfId="6355" hidden="1"/>
    <cellStyle name="Akzent1 4" xfId="6314" hidden="1"/>
    <cellStyle name="Akzent1 4" xfId="5797" hidden="1"/>
    <cellStyle name="Akzent1 4" xfId="5826" hidden="1"/>
    <cellStyle name="Akzent1 4" xfId="6142" hidden="1"/>
    <cellStyle name="Akzent1 4" xfId="6180" hidden="1"/>
    <cellStyle name="Akzent1 4" xfId="6574" hidden="1"/>
    <cellStyle name="Akzent1 4" xfId="6611" hidden="1"/>
    <cellStyle name="Akzent1 4" xfId="6960" hidden="1"/>
    <cellStyle name="Akzent1 4" xfId="7023" hidden="1"/>
    <cellStyle name="Akzent1 4" xfId="7426" hidden="1"/>
    <cellStyle name="Akzent1 4" xfId="7464" hidden="1"/>
    <cellStyle name="Akzent1 4" xfId="16489" hidden="1"/>
    <cellStyle name="Akzent1 4" xfId="16468" hidden="1"/>
    <cellStyle name="Akzent1 4" xfId="16266" hidden="1"/>
    <cellStyle name="Akzent1 4" xfId="16279" hidden="1"/>
    <cellStyle name="Akzent1 4" xfId="20059" hidden="1"/>
    <cellStyle name="Akzent1 4" xfId="20044" hidden="1"/>
    <cellStyle name="Akzent1 4" xfId="22584" hidden="1"/>
    <cellStyle name="Akzent1 4" xfId="22569" hidden="1"/>
    <cellStyle name="Akzent1 4" xfId="24977" hidden="1"/>
    <cellStyle name="Akzent1 4" xfId="24962" hidden="1"/>
    <cellStyle name="Akzent1 4" xfId="27264" hidden="1"/>
    <cellStyle name="Akzent1 4" xfId="27249" hidden="1"/>
    <cellStyle name="Akzent1 4" xfId="29547" hidden="1"/>
    <cellStyle name="Akzent1 4" xfId="29533" hidden="1"/>
    <cellStyle name="Akzent1 4" xfId="31799" hidden="1"/>
    <cellStyle name="Akzent1 4" xfId="31785" hidden="1"/>
    <cellStyle name="Akzent1 4" xfId="34035" hidden="1"/>
    <cellStyle name="Akzent1 4" xfId="34022"/>
    <cellStyle name="Akzent1 5" xfId="21290"/>
    <cellStyle name="Akzent2" xfId="71" hidden="1"/>
    <cellStyle name="Akzent2" xfId="95"/>
    <cellStyle name="Akzent2 2" xfId="221" hidden="1"/>
    <cellStyle name="Akzent2 2" xfId="257" hidden="1"/>
    <cellStyle name="Akzent2 2" xfId="364" hidden="1"/>
    <cellStyle name="Akzent2 2" xfId="374" hidden="1"/>
    <cellStyle name="Akzent2 2" xfId="471" hidden="1"/>
    <cellStyle name="Akzent2 2" xfId="481" hidden="1"/>
    <cellStyle name="Akzent2 2" xfId="611" hidden="1"/>
    <cellStyle name="Akzent2 2" xfId="628" hidden="1"/>
    <cellStyle name="Akzent2 2" xfId="799" hidden="1"/>
    <cellStyle name="Akzent2 2" xfId="808" hidden="1"/>
    <cellStyle name="Akzent2 2" xfId="893" hidden="1"/>
    <cellStyle name="Akzent2 2" xfId="916" hidden="1"/>
    <cellStyle name="Akzent2 2" xfId="1028" hidden="1"/>
    <cellStyle name="Akzent2 2" xfId="1036" hidden="1"/>
    <cellStyle name="Akzent2 2" xfId="1134" hidden="1"/>
    <cellStyle name="Akzent2 2" xfId="1142" hidden="1"/>
    <cellStyle name="Akzent2 2" xfId="1237" hidden="1"/>
    <cellStyle name="Akzent2 2" xfId="1241" hidden="1"/>
    <cellStyle name="Akzent2 2" xfId="1332" hidden="1"/>
    <cellStyle name="Akzent2 2" xfId="1345" hidden="1"/>
    <cellStyle name="Akzent2 2" xfId="238" hidden="1"/>
    <cellStyle name="Akzent2 2" xfId="1430" hidden="1"/>
    <cellStyle name="Akzent2 2" xfId="1532" hidden="1"/>
    <cellStyle name="Akzent2 2" xfId="1537" hidden="1"/>
    <cellStyle name="Akzent2 2" xfId="1639" hidden="1"/>
    <cellStyle name="Akzent2 2" xfId="1646" hidden="1"/>
    <cellStyle name="Akzent2 2" xfId="1741" hidden="1"/>
    <cellStyle name="Akzent2 2" xfId="1750" hidden="1"/>
    <cellStyle name="Akzent2 2" xfId="1841" hidden="1"/>
    <cellStyle name="Akzent2 2" xfId="1849" hidden="1"/>
    <cellStyle name="Akzent2 2" xfId="907" hidden="1"/>
    <cellStyle name="Akzent2 2" xfId="1927" hidden="1"/>
    <cellStyle name="Akzent2 2" xfId="2024" hidden="1"/>
    <cellStyle name="Akzent2 2" xfId="2029" hidden="1"/>
    <cellStyle name="Akzent2 2" xfId="2131" hidden="1"/>
    <cellStyle name="Akzent2 2" xfId="2136" hidden="1"/>
    <cellStyle name="Akzent2 2" xfId="2238" hidden="1"/>
    <cellStyle name="Akzent2 2" xfId="2248" hidden="1"/>
    <cellStyle name="Akzent2 2" xfId="2334" hidden="1"/>
    <cellStyle name="Akzent2 2" xfId="2345" hidden="1"/>
    <cellStyle name="Akzent2 2" xfId="2452" hidden="1"/>
    <cellStyle name="Akzent2 2" xfId="2494" hidden="1"/>
    <cellStyle name="Akzent2 2" xfId="2588" hidden="1"/>
    <cellStyle name="Akzent2 2" xfId="2594" hidden="1"/>
    <cellStyle name="Akzent2 2" xfId="2690" hidden="1"/>
    <cellStyle name="Akzent2 2" xfId="2698" hidden="1"/>
    <cellStyle name="Akzent2 2" xfId="2778" hidden="1"/>
    <cellStyle name="Akzent2 2" xfId="2792" hidden="1"/>
    <cellStyle name="Akzent2 2" xfId="2877" hidden="1"/>
    <cellStyle name="Akzent2 2" xfId="2889" hidden="1"/>
    <cellStyle name="Akzent2 2" xfId="2986" hidden="1"/>
    <cellStyle name="Akzent2 2" xfId="3009" hidden="1"/>
    <cellStyle name="Akzent2 2" xfId="3116" hidden="1"/>
    <cellStyle name="Akzent2 2" xfId="3125" hidden="1"/>
    <cellStyle name="Akzent2 2" xfId="3224" hidden="1"/>
    <cellStyle name="Akzent2 2" xfId="3235" hidden="1"/>
    <cellStyle name="Akzent2 2" xfId="3326" hidden="1"/>
    <cellStyle name="Akzent2 2" xfId="3331" hidden="1"/>
    <cellStyle name="Akzent2 2" xfId="3436" hidden="1"/>
    <cellStyle name="Akzent2 2" xfId="3445" hidden="1"/>
    <cellStyle name="Akzent2 2" xfId="2442" hidden="1"/>
    <cellStyle name="Akzent2 2" xfId="3533" hidden="1"/>
    <cellStyle name="Akzent2 2" xfId="3634" hidden="1"/>
    <cellStyle name="Akzent2 2" xfId="3641" hidden="1"/>
    <cellStyle name="Akzent2 2" xfId="3747" hidden="1"/>
    <cellStyle name="Akzent2 2" xfId="3753" hidden="1"/>
    <cellStyle name="Akzent2 2" xfId="3846" hidden="1"/>
    <cellStyle name="Akzent2 2" xfId="3857" hidden="1"/>
    <cellStyle name="Akzent2 2" xfId="3946" hidden="1"/>
    <cellStyle name="Akzent2 2" xfId="3954" hidden="1"/>
    <cellStyle name="Akzent2 2" xfId="3003" hidden="1"/>
    <cellStyle name="Akzent2 2" xfId="4042" hidden="1"/>
    <cellStyle name="Akzent2 2" xfId="4141" hidden="1"/>
    <cellStyle name="Akzent2 2" xfId="4154" hidden="1"/>
    <cellStyle name="Akzent2 2" xfId="4251" hidden="1"/>
    <cellStyle name="Akzent2 2" xfId="4260" hidden="1"/>
    <cellStyle name="Akzent2 2" xfId="4350" hidden="1"/>
    <cellStyle name="Akzent2 2" xfId="4356" hidden="1"/>
    <cellStyle name="Akzent2 2" xfId="4451" hidden="1"/>
    <cellStyle name="Akzent2 2" xfId="4459" hidden="1"/>
    <cellStyle name="Akzent2 2" xfId="4549" hidden="1"/>
    <cellStyle name="Akzent2 2" xfId="4563" hidden="1"/>
    <cellStyle name="Akzent2 2" xfId="4662" hidden="1"/>
    <cellStyle name="Akzent2 2" xfId="4670" hidden="1"/>
    <cellStyle name="Akzent2 2" xfId="4760" hidden="1"/>
    <cellStyle name="Akzent2 2" xfId="4776" hidden="1"/>
    <cellStyle name="Akzent2 2" xfId="4864" hidden="1"/>
    <cellStyle name="Akzent2 2" xfId="4874" hidden="1"/>
    <cellStyle name="Akzent2 2" xfId="4973" hidden="1"/>
    <cellStyle name="Akzent2 2" xfId="4981" hidden="1"/>
    <cellStyle name="Akzent2 2" xfId="5120" hidden="1"/>
    <cellStyle name="Akzent2 2" xfId="5124" hidden="1"/>
    <cellStyle name="Akzent2 2" xfId="5164" hidden="1"/>
    <cellStyle name="Akzent2 2" xfId="5179" hidden="1"/>
    <cellStyle name="Akzent2 2" xfId="5297" hidden="1"/>
    <cellStyle name="Akzent2 2" xfId="5305" hidden="1"/>
    <cellStyle name="Akzent2 2" xfId="5404" hidden="1"/>
    <cellStyle name="Akzent2 2" xfId="5408" hidden="1"/>
    <cellStyle name="Akzent2 2" xfId="5500" hidden="1"/>
    <cellStyle name="Akzent2 2" xfId="5518" hidden="1"/>
    <cellStyle name="Akzent2 2" xfId="5603" hidden="1"/>
    <cellStyle name="Akzent2 2" xfId="5613" hidden="1"/>
    <cellStyle name="Akzent2 2" xfId="5140" hidden="1"/>
    <cellStyle name="Akzent2 2" xfId="5700" hidden="1"/>
    <cellStyle name="Akzent2 2" xfId="5833" hidden="1"/>
    <cellStyle name="Akzent2 2" xfId="5844" hidden="1"/>
    <cellStyle name="Akzent2 2" xfId="5947" hidden="1"/>
    <cellStyle name="Akzent2 2" xfId="5958" hidden="1"/>
    <cellStyle name="Akzent2 2" xfId="6048" hidden="1"/>
    <cellStyle name="Akzent2 2" xfId="6058" hidden="1"/>
    <cellStyle name="Akzent2 2" xfId="6191" hidden="1"/>
    <cellStyle name="Akzent2 2" xfId="6199" hidden="1"/>
    <cellStyle name="Akzent2 2" xfId="6273" hidden="1"/>
    <cellStyle name="Akzent2 2" xfId="6398" hidden="1"/>
    <cellStyle name="Akzent2 2" xfId="6412" hidden="1"/>
    <cellStyle name="Akzent2 2" xfId="6523" hidden="1"/>
    <cellStyle name="Akzent2 2" xfId="6537" hidden="1"/>
    <cellStyle name="Akzent2 2" xfId="6661" hidden="1"/>
    <cellStyle name="Akzent2 2" xfId="6666" hidden="1"/>
    <cellStyle name="Akzent2 2" xfId="6775" hidden="1"/>
    <cellStyle name="Akzent2 2" xfId="6787" hidden="1"/>
    <cellStyle name="Akzent2 2" xfId="6876" hidden="1"/>
    <cellStyle name="Akzent2 2" xfId="6886" hidden="1"/>
    <cellStyle name="Akzent2 2" xfId="6982" hidden="1"/>
    <cellStyle name="Akzent2 2" xfId="7013" hidden="1"/>
    <cellStyle name="Akzent2 2" xfId="7118" hidden="1"/>
    <cellStyle name="Akzent2 2" xfId="7131" hidden="1"/>
    <cellStyle name="Akzent2 2" xfId="7254" hidden="1"/>
    <cellStyle name="Akzent2 2" xfId="7264" hidden="1"/>
    <cellStyle name="Akzent2 2" xfId="7358" hidden="1"/>
    <cellStyle name="Akzent2 2" xfId="7370" hidden="1"/>
    <cellStyle name="Akzent2 2" xfId="7499" hidden="1"/>
    <cellStyle name="Akzent2 2" xfId="7506" hidden="1"/>
    <cellStyle name="Akzent2 2" xfId="6409" hidden="1"/>
    <cellStyle name="Akzent2 2" xfId="7599" hidden="1"/>
    <cellStyle name="Akzent2 2" xfId="7708" hidden="1"/>
    <cellStyle name="Akzent2 2" xfId="7724" hidden="1"/>
    <cellStyle name="Akzent2 2" xfId="7812" hidden="1"/>
    <cellStyle name="Akzent2 2" xfId="7818" hidden="1"/>
    <cellStyle name="Akzent2 2" xfId="7922" hidden="1"/>
    <cellStyle name="Akzent2 2" xfId="7932" hidden="1"/>
    <cellStyle name="Akzent2 2" xfId="8036" hidden="1"/>
    <cellStyle name="Akzent2 2" xfId="8052" hidden="1"/>
    <cellStyle name="Akzent2 2" xfId="6994" hidden="1"/>
    <cellStyle name="Akzent2 2" xfId="8139" hidden="1"/>
    <cellStyle name="Akzent2 2" xfId="8232" hidden="1"/>
    <cellStyle name="Akzent2 2" xfId="8244" hidden="1"/>
    <cellStyle name="Akzent2 2" xfId="8351" hidden="1"/>
    <cellStyle name="Akzent2 2" xfId="8357" hidden="1"/>
    <cellStyle name="Akzent2 2" xfId="8442" hidden="1"/>
    <cellStyle name="Akzent2 2" xfId="8461" hidden="1"/>
    <cellStyle name="Akzent2 2" xfId="8567" hidden="1"/>
    <cellStyle name="Akzent2 2" xfId="8579" hidden="1"/>
    <cellStyle name="Akzent2 2" xfId="8696" hidden="1"/>
    <cellStyle name="Akzent2 2" xfId="8719" hidden="1"/>
    <cellStyle name="Akzent2 2" xfId="8824" hidden="1"/>
    <cellStyle name="Akzent2 2" xfId="8833" hidden="1"/>
    <cellStyle name="Akzent2 2" xfId="8922" hidden="1"/>
    <cellStyle name="Akzent2 2" xfId="8936" hidden="1"/>
    <cellStyle name="Akzent2 2" xfId="9054" hidden="1"/>
    <cellStyle name="Akzent2 2" xfId="9058" hidden="1"/>
    <cellStyle name="Akzent2 2" xfId="9155" hidden="1"/>
    <cellStyle name="Akzent2 2" xfId="9163" hidden="1"/>
    <cellStyle name="Akzent2 2" xfId="9259" hidden="1"/>
    <cellStyle name="Akzent2 2" xfId="9284" hidden="1"/>
    <cellStyle name="Akzent2 2" xfId="9386" hidden="1"/>
    <cellStyle name="Akzent2 2" xfId="9392" hidden="1"/>
    <cellStyle name="Akzent2 2" xfId="9485" hidden="1"/>
    <cellStyle name="Akzent2 2" xfId="9499" hidden="1"/>
    <cellStyle name="Akzent2 2" xfId="9591" hidden="1"/>
    <cellStyle name="Akzent2 2" xfId="9600" hidden="1"/>
    <cellStyle name="Akzent2 2" xfId="9691" hidden="1"/>
    <cellStyle name="Akzent2 2" xfId="9698" hidden="1"/>
    <cellStyle name="Akzent2 2" xfId="8685" hidden="1"/>
    <cellStyle name="Akzent2 2" xfId="9791" hidden="1"/>
    <cellStyle name="Akzent2 2" xfId="9894" hidden="1"/>
    <cellStyle name="Akzent2 2" xfId="9901" hidden="1"/>
    <cellStyle name="Akzent2 2" xfId="9994" hidden="1"/>
    <cellStyle name="Akzent2 2" xfId="10000" hidden="1"/>
    <cellStyle name="Akzent2 2" xfId="10094" hidden="1"/>
    <cellStyle name="Akzent2 2" xfId="10101" hidden="1"/>
    <cellStyle name="Akzent2 2" xfId="10196" hidden="1"/>
    <cellStyle name="Akzent2 2" xfId="10205" hidden="1"/>
    <cellStyle name="Akzent2 2" xfId="9276" hidden="1"/>
    <cellStyle name="Akzent2 2" xfId="10298" hidden="1"/>
    <cellStyle name="Akzent2 2" xfId="10398" hidden="1"/>
    <cellStyle name="Akzent2 2" xfId="10406" hidden="1"/>
    <cellStyle name="Akzent2 2" xfId="10496" hidden="1"/>
    <cellStyle name="Akzent2 2" xfId="10503" hidden="1"/>
    <cellStyle name="Akzent2 2" xfId="10597" hidden="1"/>
    <cellStyle name="Akzent2 2" xfId="10603" hidden="1"/>
    <cellStyle name="Akzent2 2" xfId="10698" hidden="1"/>
    <cellStyle name="Akzent2 2" xfId="10708" hidden="1"/>
    <cellStyle name="Akzent2 2" xfId="10810" hidden="1"/>
    <cellStyle name="Akzent2 2" xfId="10821" hidden="1"/>
    <cellStyle name="Akzent2 2" xfId="10920" hidden="1"/>
    <cellStyle name="Akzent2 2" xfId="10932" hidden="1"/>
    <cellStyle name="Akzent2 2" xfId="11033" hidden="1"/>
    <cellStyle name="Akzent2 2" xfId="11042" hidden="1"/>
    <cellStyle name="Akzent2 2" xfId="11129" hidden="1"/>
    <cellStyle name="Akzent2 2" xfId="11138" hidden="1"/>
    <cellStyle name="Akzent2 2" xfId="11238" hidden="1"/>
    <cellStyle name="Akzent2 2" xfId="11242" hidden="1"/>
    <cellStyle name="Akzent2 2" xfId="11380" hidden="1"/>
    <cellStyle name="Akzent2 2" xfId="11393" hidden="1"/>
    <cellStyle name="Akzent2 2" xfId="11433" hidden="1"/>
    <cellStyle name="Akzent2 2" xfId="11439" hidden="1"/>
    <cellStyle name="Akzent2 2" xfId="11550" hidden="1"/>
    <cellStyle name="Akzent2 2" xfId="11559" hidden="1"/>
    <cellStyle name="Akzent2 2" xfId="11661" hidden="1"/>
    <cellStyle name="Akzent2 2" xfId="11673" hidden="1"/>
    <cellStyle name="Akzent2 2" xfId="11760" hidden="1"/>
    <cellStyle name="Akzent2 2" xfId="11768" hidden="1"/>
    <cellStyle name="Akzent2 2" xfId="11861" hidden="1"/>
    <cellStyle name="Akzent2 2" xfId="11870" hidden="1"/>
    <cellStyle name="Akzent2 2" xfId="11413" hidden="1"/>
    <cellStyle name="Akzent2 2" xfId="11962" hidden="1"/>
    <cellStyle name="Akzent2 2" xfId="12058" hidden="1"/>
    <cellStyle name="Akzent2 2" xfId="12068" hidden="1"/>
    <cellStyle name="Akzent2 2" xfId="12172" hidden="1"/>
    <cellStyle name="Akzent2 2" xfId="12177" hidden="1"/>
    <cellStyle name="Akzent2 2" xfId="12275" hidden="1"/>
    <cellStyle name="Akzent2 2" xfId="12285" hidden="1"/>
    <cellStyle name="Akzent2 2" xfId="12381" hidden="1"/>
    <cellStyle name="Akzent2 2" xfId="12389" hidden="1"/>
    <cellStyle name="Akzent2 2" xfId="12343" hidden="1"/>
    <cellStyle name="Akzent2 2" xfId="12243" hidden="1"/>
    <cellStyle name="Akzent2 2" xfId="12233" hidden="1"/>
    <cellStyle name="Akzent2 2" xfId="12124" hidden="1"/>
    <cellStyle name="Akzent2 2" xfId="12119" hidden="1"/>
    <cellStyle name="Akzent2 2" xfId="12016" hidden="1"/>
    <cellStyle name="Akzent2 2" xfId="12001" hidden="1"/>
    <cellStyle name="Akzent2 2" xfId="11908" hidden="1"/>
    <cellStyle name="Akzent2 2" xfId="11900" hidden="1"/>
    <cellStyle name="Akzent2 2" xfId="11814" hidden="1"/>
    <cellStyle name="Akzent2 2" xfId="11788" hidden="1"/>
    <cellStyle name="Akzent2 2" xfId="11680" hidden="1"/>
    <cellStyle name="Akzent2 2" xfId="11674" hidden="1"/>
    <cellStyle name="Akzent2 2" xfId="11564" hidden="1"/>
    <cellStyle name="Akzent2 2" xfId="11552" hidden="1"/>
    <cellStyle name="Akzent2 2" xfId="11451" hidden="1"/>
    <cellStyle name="Akzent2 2" xfId="11440" hidden="1"/>
    <cellStyle name="Akzent2 2" xfId="11306" hidden="1"/>
    <cellStyle name="Akzent2 2" xfId="11300" hidden="1"/>
    <cellStyle name="Akzent2 2" xfId="12353" hidden="1"/>
    <cellStyle name="Akzent2 2" xfId="11204" hidden="1"/>
    <cellStyle name="Akzent2 2" xfId="11100" hidden="1"/>
    <cellStyle name="Akzent2 2" xfId="11093" hidden="1"/>
    <cellStyle name="Akzent2 2" xfId="10991" hidden="1"/>
    <cellStyle name="Akzent2 2" xfId="10986" hidden="1"/>
    <cellStyle name="Akzent2 2" xfId="10880" hidden="1"/>
    <cellStyle name="Akzent2 2" xfId="10871" hidden="1"/>
    <cellStyle name="Akzent2 2" xfId="10774" hidden="1"/>
    <cellStyle name="Akzent2 2" xfId="10770" hidden="1"/>
    <cellStyle name="Akzent2 2" xfId="11794" hidden="1"/>
    <cellStyle name="Akzent2 2" xfId="10677" hidden="1"/>
    <cellStyle name="Akzent2 2" xfId="10563" hidden="1"/>
    <cellStyle name="Akzent2 2" xfId="10555" hidden="1"/>
    <cellStyle name="Akzent2 2" xfId="10449" hidden="1"/>
    <cellStyle name="Akzent2 2" xfId="10444" hidden="1"/>
    <cellStyle name="Akzent2 2" xfId="10353" hidden="1"/>
    <cellStyle name="Akzent2 2" xfId="10343" hidden="1"/>
    <cellStyle name="Akzent2 2" xfId="10250" hidden="1"/>
    <cellStyle name="Akzent2 2" xfId="10238" hidden="1"/>
    <cellStyle name="Akzent2 2" xfId="10112" hidden="1"/>
    <cellStyle name="Akzent2 2" xfId="10083" hidden="1"/>
    <cellStyle name="Akzent2 2" xfId="9968" hidden="1"/>
    <cellStyle name="Akzent2 2" xfId="9962" hidden="1"/>
    <cellStyle name="Akzent2 2" xfId="9865" hidden="1"/>
    <cellStyle name="Akzent2 2" xfId="9855" hidden="1"/>
    <cellStyle name="Akzent2 2" xfId="9774" hidden="1"/>
    <cellStyle name="Akzent2 2" xfId="9763" hidden="1"/>
    <cellStyle name="Akzent2 2" xfId="9659" hidden="1"/>
    <cellStyle name="Akzent2 2" xfId="9655" hidden="1"/>
    <cellStyle name="Akzent2 2" xfId="9546" hidden="1"/>
    <cellStyle name="Akzent2 2" xfId="9528" hidden="1"/>
    <cellStyle name="Akzent2 2" xfId="9416" hidden="1"/>
    <cellStyle name="Akzent2 2" xfId="9410" hidden="1"/>
    <cellStyle name="Akzent2 2" xfId="9308" hidden="1"/>
    <cellStyle name="Akzent2 2" xfId="9300" hidden="1"/>
    <cellStyle name="Akzent2 2" xfId="9199" hidden="1"/>
    <cellStyle name="Akzent2 2" xfId="9191" hidden="1"/>
    <cellStyle name="Akzent2 2" xfId="9092" hidden="1"/>
    <cellStyle name="Akzent2 2" xfId="9086" hidden="1"/>
    <cellStyle name="Akzent2 2" xfId="10123" hidden="1"/>
    <cellStyle name="Akzent2 2" xfId="8973" hidden="1"/>
    <cellStyle name="Akzent2 2" xfId="8855" hidden="1"/>
    <cellStyle name="Akzent2 2" xfId="8850" hidden="1"/>
    <cellStyle name="Akzent2 2" xfId="8746" hidden="1"/>
    <cellStyle name="Akzent2 2" xfId="8737" hidden="1"/>
    <cellStyle name="Akzent2 2" xfId="8636" hidden="1"/>
    <cellStyle name="Akzent2 2" xfId="8630" hidden="1"/>
    <cellStyle name="Akzent2 2" xfId="8531" hidden="1"/>
    <cellStyle name="Akzent2 2" xfId="8519" hidden="1"/>
    <cellStyle name="Akzent2 2" xfId="9539" hidden="1"/>
    <cellStyle name="Akzent2 2" xfId="8398" hidden="1"/>
    <cellStyle name="Akzent2 2" xfId="8299" hidden="1"/>
    <cellStyle name="Akzent2 2" xfId="8289" hidden="1"/>
    <cellStyle name="Akzent2 2" xfId="8191" hidden="1"/>
    <cellStyle name="Akzent2 2" xfId="8179" hidden="1"/>
    <cellStyle name="Akzent2 2" xfId="8082" hidden="1"/>
    <cellStyle name="Akzent2 2" xfId="8073" hidden="1"/>
    <cellStyle name="Akzent2 2" xfId="7946" hidden="1"/>
    <cellStyle name="Akzent2 2" xfId="7937" hidden="1"/>
    <cellStyle name="Akzent2 2" xfId="7829" hidden="1"/>
    <cellStyle name="Akzent2 2" xfId="7816" hidden="1"/>
    <cellStyle name="Akzent2 2" xfId="7707" hidden="1"/>
    <cellStyle name="Akzent2 2" xfId="7695" hidden="1"/>
    <cellStyle name="Akzent2 2" xfId="7583" hidden="1"/>
    <cellStyle name="Akzent2 2" xfId="7576" hidden="1"/>
    <cellStyle name="Akzent2 2" xfId="7474" hidden="1"/>
    <cellStyle name="Akzent2 2" xfId="7458" hidden="1"/>
    <cellStyle name="Akzent2 2" xfId="7339" hidden="1"/>
    <cellStyle name="Akzent2 2" xfId="7331" hidden="1"/>
    <cellStyle name="Akzent2 2" xfId="7180" hidden="1"/>
    <cellStyle name="Akzent2 2" xfId="7175" hidden="1"/>
    <cellStyle name="Akzent2 2" xfId="7116" hidden="1"/>
    <cellStyle name="Akzent2 2" xfId="7104" hidden="1"/>
    <cellStyle name="Akzent2 2" xfId="6977" hidden="1"/>
    <cellStyle name="Akzent2 2" xfId="6966" hidden="1"/>
    <cellStyle name="Akzent2 2" xfId="6852" hidden="1"/>
    <cellStyle name="Akzent2 2" xfId="6839" hidden="1"/>
    <cellStyle name="Akzent2 2" xfId="6739" hidden="1"/>
    <cellStyle name="Akzent2 2" xfId="6725" hidden="1"/>
    <cellStyle name="Akzent2 2" xfId="6627" hidden="1"/>
    <cellStyle name="Akzent2 2" xfId="6618" hidden="1"/>
    <cellStyle name="Akzent2 2" xfId="7155" hidden="1"/>
    <cellStyle name="Akzent2 2" xfId="6486" hidden="1"/>
    <cellStyle name="Akzent2 2" xfId="6373" hidden="1"/>
    <cellStyle name="Akzent2 2" xfId="6351" hidden="1"/>
    <cellStyle name="Akzent2 2" xfId="6218" hidden="1"/>
    <cellStyle name="Akzent2 2" xfId="6201" hidden="1"/>
    <cellStyle name="Akzent2 2" xfId="6070" hidden="1"/>
    <cellStyle name="Akzent2 2" xfId="6057" hidden="1"/>
    <cellStyle name="Akzent2 2" xfId="5963" hidden="1"/>
    <cellStyle name="Akzent2 2" xfId="5952" hidden="1"/>
    <cellStyle name="Akzent2 2" xfId="5870" hidden="1"/>
    <cellStyle name="Akzent2 2" xfId="5764" hidden="1"/>
    <cellStyle name="Akzent2 2" xfId="5723" hidden="1"/>
    <cellStyle name="Akzent2 2" xfId="5618" hidden="1"/>
    <cellStyle name="Akzent2 2" xfId="5609" hidden="1"/>
    <cellStyle name="Akzent2 2" xfId="5494" hidden="1"/>
    <cellStyle name="Akzent2 2" xfId="5488" hidden="1"/>
    <cellStyle name="Akzent2 2" xfId="5387" hidden="1"/>
    <cellStyle name="Akzent2 2" xfId="5380" hidden="1"/>
    <cellStyle name="Akzent2 2" xfId="5282" hidden="1"/>
    <cellStyle name="Akzent2 2" xfId="5277" hidden="1"/>
    <cellStyle name="Akzent2 2" xfId="5185" hidden="1"/>
    <cellStyle name="Akzent2 2" xfId="5155" hidden="1"/>
    <cellStyle name="Akzent2 2" xfId="5014" hidden="1"/>
    <cellStyle name="Akzent2 2" xfId="5000" hidden="1"/>
    <cellStyle name="Akzent2 2" xfId="4906" hidden="1"/>
    <cellStyle name="Akzent2 2" xfId="4892" hidden="1"/>
    <cellStyle name="Akzent2 2" xfId="4796" hidden="1"/>
    <cellStyle name="Akzent2 2" xfId="4788" hidden="1"/>
    <cellStyle name="Akzent2 2" xfId="4702" hidden="1"/>
    <cellStyle name="Akzent2 2" xfId="4690" hidden="1"/>
    <cellStyle name="Akzent2 2" xfId="5744" hidden="1"/>
    <cellStyle name="Akzent2 2" xfId="4615" hidden="1"/>
    <cellStyle name="Akzent2 2" xfId="4501" hidden="1"/>
    <cellStyle name="Akzent2 2" xfId="4493" hidden="1"/>
    <cellStyle name="Akzent2 2" xfId="4387" hidden="1"/>
    <cellStyle name="Akzent2 2" xfId="4380" hidden="1"/>
    <cellStyle name="Akzent2 2" xfId="4273" hidden="1"/>
    <cellStyle name="Akzent2 2" xfId="4262" hidden="1"/>
    <cellStyle name="Akzent2 2" xfId="4173" hidden="1"/>
    <cellStyle name="Akzent2 2" xfId="4158" hidden="1"/>
    <cellStyle name="Akzent2 2" xfId="5173" hidden="1"/>
    <cellStyle name="Akzent2 2" xfId="4071" hidden="1"/>
    <cellStyle name="Akzent2 2" xfId="3965" hidden="1"/>
    <cellStyle name="Akzent2 2" xfId="3955" hidden="1"/>
    <cellStyle name="Akzent2 2" xfId="3848" hidden="1"/>
    <cellStyle name="Akzent2 2" xfId="3831" hidden="1"/>
    <cellStyle name="Akzent2 2" xfId="3738" hidden="1"/>
    <cellStyle name="Akzent2 2" xfId="3734" hidden="1"/>
    <cellStyle name="Akzent2 2" xfId="3623" hidden="1"/>
    <cellStyle name="Akzent2 2" xfId="3617" hidden="1"/>
    <cellStyle name="Akzent2 2" xfId="3506" hidden="1"/>
    <cellStyle name="Akzent2 2" xfId="3487" hidden="1"/>
    <cellStyle name="Akzent2 2" xfId="3371" hidden="1"/>
    <cellStyle name="Akzent2 2" xfId="3365" hidden="1"/>
    <cellStyle name="Akzent2 2" xfId="3264" hidden="1"/>
    <cellStyle name="Akzent2 2" xfId="3247" hidden="1"/>
    <cellStyle name="Akzent2 2" xfId="3149" hidden="1"/>
    <cellStyle name="Akzent2 2" xfId="3136" hidden="1"/>
    <cellStyle name="Akzent2 2" xfId="3034" hidden="1"/>
    <cellStyle name="Akzent2 2" xfId="3025" hidden="1"/>
    <cellStyle name="Akzent2 2" xfId="2927" hidden="1"/>
    <cellStyle name="Akzent2 2" xfId="2894" hidden="1"/>
    <cellStyle name="Akzent2 2" xfId="2790" hidden="1"/>
    <cellStyle name="Akzent2 2" xfId="2773" hidden="1"/>
    <cellStyle name="Akzent2 2" xfId="2673" hidden="1"/>
    <cellStyle name="Akzent2 2" xfId="2661" hidden="1"/>
    <cellStyle name="Akzent2 2" xfId="2571" hidden="1"/>
    <cellStyle name="Akzent2 2" xfId="2559" hidden="1"/>
    <cellStyle name="Akzent2 2" xfId="2482" hidden="1"/>
    <cellStyle name="Akzent2 2" xfId="2466" hidden="1"/>
    <cellStyle name="Akzent2 2" xfId="3517" hidden="1"/>
    <cellStyle name="Akzent2 2" xfId="2376" hidden="1"/>
    <cellStyle name="Akzent2 2" xfId="2257" hidden="1"/>
    <cellStyle name="Akzent2 2" xfId="2249" hidden="1"/>
    <cellStyle name="Akzent2 2" xfId="2140" hidden="1"/>
    <cellStyle name="Akzent2 2" xfId="2135" hidden="1"/>
    <cellStyle name="Akzent2 2" xfId="2034" hidden="1"/>
    <cellStyle name="Akzent2 2" xfId="2028" hidden="1"/>
    <cellStyle name="Akzent2 2" xfId="1938" hidden="1"/>
    <cellStyle name="Akzent2 2" xfId="1928" hidden="1"/>
    <cellStyle name="Akzent2 2" xfId="2907" hidden="1"/>
    <cellStyle name="Akzent2 2" xfId="1848" hidden="1"/>
    <cellStyle name="Akzent2 2" xfId="1733" hidden="1"/>
    <cellStyle name="Akzent2 2" xfId="1726" hidden="1"/>
    <cellStyle name="Akzent2 2" xfId="1617" hidden="1"/>
    <cellStyle name="Akzent2 2" xfId="1608" hidden="1"/>
    <cellStyle name="Akzent2 2" xfId="1507" hidden="1"/>
    <cellStyle name="Akzent2 2" xfId="1499" hidden="1"/>
    <cellStyle name="Akzent2 2" xfId="1421" hidden="1"/>
    <cellStyle name="Akzent2 2" xfId="1408" hidden="1"/>
    <cellStyle name="Akzent2 2" xfId="1303" hidden="1"/>
    <cellStyle name="Akzent2 2" xfId="1299" hidden="1"/>
    <cellStyle name="Akzent2 2" xfId="1188" hidden="1"/>
    <cellStyle name="Akzent2 2" xfId="1174" hidden="1"/>
    <cellStyle name="Akzent2 2" xfId="1066" hidden="1"/>
    <cellStyle name="Akzent2 2" xfId="1058" hidden="1"/>
    <cellStyle name="Akzent2 2" xfId="957" hidden="1"/>
    <cellStyle name="Akzent2 2" xfId="952" hidden="1"/>
    <cellStyle name="Akzent2 2" xfId="848" hidden="1"/>
    <cellStyle name="Akzent2 2" xfId="837" hidden="1"/>
    <cellStyle name="Akzent2 2" xfId="603" hidden="1"/>
    <cellStyle name="Akzent2 2" xfId="597" hidden="1"/>
    <cellStyle name="Akzent2 2" xfId="536" hidden="1"/>
    <cellStyle name="Akzent2 2" xfId="524" hidden="1"/>
    <cellStyle name="Akzent2 2" xfId="423" hidden="1"/>
    <cellStyle name="Akzent2 2" xfId="410" hidden="1"/>
    <cellStyle name="Akzent2 2" xfId="311" hidden="1"/>
    <cellStyle name="Akzent2 2" xfId="300" hidden="1"/>
    <cellStyle name="Akzent2 2" xfId="124" hidden="1"/>
    <cellStyle name="Akzent2 2" xfId="121" hidden="1"/>
    <cellStyle name="Akzent2 2" xfId="12547" hidden="1"/>
    <cellStyle name="Akzent2 2" xfId="12555" hidden="1"/>
    <cellStyle name="Akzent2 2" xfId="565" hidden="1"/>
    <cellStyle name="Akzent2 2" xfId="12619" hidden="1"/>
    <cellStyle name="Akzent2 2" xfId="12713" hidden="1"/>
    <cellStyle name="Akzent2 2" xfId="12720" hidden="1"/>
    <cellStyle name="Akzent2 2" xfId="12802" hidden="1"/>
    <cellStyle name="Akzent2 2" xfId="12807" hidden="1"/>
    <cellStyle name="Akzent2 2" xfId="12897" hidden="1"/>
    <cellStyle name="Akzent2 2" xfId="12905" hidden="1"/>
    <cellStyle name="Akzent2 2" xfId="12982" hidden="1"/>
    <cellStyle name="Akzent2 2" xfId="12992" hidden="1"/>
    <cellStyle name="Akzent2 2" xfId="12958" hidden="1"/>
    <cellStyle name="Akzent2 2" xfId="12864" hidden="1"/>
    <cellStyle name="Akzent2 2" xfId="12860" hidden="1"/>
    <cellStyle name="Akzent2 2" xfId="12770" hidden="1"/>
    <cellStyle name="Akzent2 2" xfId="12761" hidden="1"/>
    <cellStyle name="Akzent2 2" xfId="12678" hidden="1"/>
    <cellStyle name="Akzent2 2" xfId="12668" hidden="1"/>
    <cellStyle name="Akzent2 2" xfId="12578" hidden="1"/>
    <cellStyle name="Akzent2 2" xfId="12574" hidden="1"/>
    <cellStyle name="Akzent2 2" xfId="12505" hidden="1"/>
    <cellStyle name="Akzent2 2" xfId="12477" hidden="1"/>
    <cellStyle name="Akzent2 2" xfId="12312" hidden="1"/>
    <cellStyle name="Akzent2 2" xfId="12300" hidden="1"/>
    <cellStyle name="Akzent2 2" xfId="12181" hidden="1"/>
    <cellStyle name="Akzent2 2" xfId="12176" hidden="1"/>
    <cellStyle name="Akzent2 2" xfId="12069" hidden="1"/>
    <cellStyle name="Akzent2 2" xfId="12055" hidden="1"/>
    <cellStyle name="Akzent2 2" xfId="11959" hidden="1"/>
    <cellStyle name="Akzent2 2" xfId="11946" hidden="1"/>
    <cellStyle name="Akzent2 2" xfId="12965" hidden="1"/>
    <cellStyle name="Akzent2 2" xfId="11848" hidden="1"/>
    <cellStyle name="Akzent2 2" xfId="11732" hidden="1"/>
    <cellStyle name="Akzent2 2" xfId="11728" hidden="1"/>
    <cellStyle name="Akzent2 2" xfId="11616" hidden="1"/>
    <cellStyle name="Akzent2 2" xfId="11609" hidden="1"/>
    <cellStyle name="Akzent2 2" xfId="11502" hidden="1"/>
    <cellStyle name="Akzent2 2" xfId="11491" hidden="1"/>
    <cellStyle name="Akzent2 2" xfId="11353" hidden="1"/>
    <cellStyle name="Akzent2 2" xfId="11332" hidden="1"/>
    <cellStyle name="Akzent2 2" xfId="12489" hidden="1"/>
    <cellStyle name="Akzent2 2" xfId="11246" hidden="1"/>
    <cellStyle name="Akzent2 2" xfId="11121" hidden="1"/>
    <cellStyle name="Akzent2 2" xfId="11116" hidden="1"/>
    <cellStyle name="Akzent2 2" xfId="11009" hidden="1"/>
    <cellStyle name="Akzent2 2" xfId="11005" hidden="1"/>
    <cellStyle name="Akzent2 2" xfId="10900" hidden="1"/>
    <cellStyle name="Akzent2 2" xfId="10890" hidden="1"/>
    <cellStyle name="Akzent2 2" xfId="10788" hidden="1"/>
    <cellStyle name="Akzent2 2" xfId="10778" hidden="1"/>
    <cellStyle name="Akzent2 2" xfId="10653" hidden="1"/>
    <cellStyle name="Akzent2 2" xfId="10626" hidden="1"/>
    <cellStyle name="Akzent2 2" xfId="10504" hidden="1"/>
    <cellStyle name="Akzent2 2" xfId="10494" hidden="1"/>
    <cellStyle name="Akzent2 2" xfId="10386" hidden="1"/>
    <cellStyle name="Akzent2 2" xfId="10377" hidden="1"/>
    <cellStyle name="Akzent2 2" xfId="10285" hidden="1"/>
    <cellStyle name="Akzent2 2" xfId="10277" hidden="1"/>
    <cellStyle name="Akzent2 2" xfId="10176" hidden="1"/>
    <cellStyle name="Akzent2 2" xfId="10170" hidden="1"/>
    <cellStyle name="Akzent2 2" xfId="10053" hidden="1"/>
    <cellStyle name="Akzent2 2" xfId="10027" hidden="1"/>
    <cellStyle name="Akzent2 2" xfId="9916" hidden="1"/>
    <cellStyle name="Akzent2 2" xfId="9911" hidden="1"/>
    <cellStyle name="Akzent2 2" xfId="9800" hidden="1"/>
    <cellStyle name="Akzent2 2" xfId="9792" hidden="1"/>
    <cellStyle name="Akzent2 2" xfId="9687" hidden="1"/>
    <cellStyle name="Akzent2 2" xfId="9677" hidden="1"/>
    <cellStyle name="Akzent2 2" xfId="9575" hidden="1"/>
    <cellStyle name="Akzent2 2" xfId="9562" hidden="1"/>
    <cellStyle name="Akzent2 2" xfId="10663" hidden="1"/>
    <cellStyle name="Akzent2 2" xfId="9464" hidden="1"/>
    <cellStyle name="Akzent2 2" xfId="9352" hidden="1"/>
    <cellStyle name="Akzent2 2" xfId="9347" hidden="1"/>
    <cellStyle name="Akzent2 2" xfId="9232" hidden="1"/>
    <cellStyle name="Akzent2 2" xfId="9226" hidden="1"/>
    <cellStyle name="Akzent2 2" xfId="9124" hidden="1"/>
    <cellStyle name="Akzent2 2" xfId="9120" hidden="1"/>
    <cellStyle name="Akzent2 2" xfId="9001" hidden="1"/>
    <cellStyle name="Akzent2 2" xfId="8989" hidden="1"/>
    <cellStyle name="Akzent2 2" xfId="10044" hidden="1"/>
    <cellStyle name="Akzent2 2" xfId="8886" hidden="1"/>
    <cellStyle name="Akzent2 2" xfId="8771" hidden="1"/>
    <cellStyle name="Akzent2 2" xfId="8759" hidden="1"/>
    <cellStyle name="Akzent2 2" xfId="8647" hidden="1"/>
    <cellStyle name="Akzent2 2" xfId="8631" hidden="1"/>
    <cellStyle name="Akzent2 2" xfId="8526" hidden="1"/>
    <cellStyle name="Akzent2 2" xfId="8510" hidden="1"/>
    <cellStyle name="Akzent2 2" xfId="8383" hidden="1"/>
    <cellStyle name="Akzent2 2" xfId="8375" hidden="1"/>
    <cellStyle name="Akzent2 2" xfId="8263" hidden="1"/>
    <cellStyle name="Akzent2 2" xfId="8253" hidden="1"/>
    <cellStyle name="Akzent2 2" xfId="8144" hidden="1"/>
    <cellStyle name="Akzent2 2" xfId="8135" hidden="1"/>
    <cellStyle name="Akzent2 2" xfId="8003" hidden="1"/>
    <cellStyle name="Akzent2 2" xfId="7992" hidden="1"/>
    <cellStyle name="Akzent2 2" xfId="7894" hidden="1"/>
    <cellStyle name="Akzent2 2" xfId="7881" hidden="1"/>
    <cellStyle name="Akzent2 2" xfId="7783" hidden="1"/>
    <cellStyle name="Akzent2 2" xfId="7772" hidden="1"/>
    <cellStyle name="Akzent2 2" xfId="7631" hidden="1"/>
    <cellStyle name="Akzent2 2" xfId="7623" hidden="1"/>
    <cellStyle name="Akzent2 2" xfId="7569" hidden="1"/>
    <cellStyle name="Akzent2 2" xfId="7544" hidden="1"/>
    <cellStyle name="Akzent2 2" xfId="7414" hidden="1"/>
    <cellStyle name="Akzent2 2" xfId="7396" hidden="1"/>
    <cellStyle name="Akzent2 2" xfId="7279" hidden="1"/>
    <cellStyle name="Akzent2 2" xfId="7271" hidden="1"/>
    <cellStyle name="Akzent2 2" xfId="7129" hidden="1"/>
    <cellStyle name="Akzent2 2" xfId="7109" hidden="1"/>
    <cellStyle name="Akzent2 2" xfId="7010" hidden="1"/>
    <cellStyle name="Akzent2 2" xfId="6999" hidden="1"/>
    <cellStyle name="Akzent2 2" xfId="7601" hidden="1"/>
    <cellStyle name="Akzent2 2" xfId="6875" hidden="1"/>
    <cellStyle name="Akzent2 2" xfId="6754" hidden="1"/>
    <cellStyle name="Akzent2 2" xfId="6745" hidden="1"/>
    <cellStyle name="Akzent2 2" xfId="6634" hidden="1"/>
    <cellStyle name="Akzent2 2" xfId="6620" hidden="1"/>
    <cellStyle name="Akzent2 2" xfId="6476" hidden="1"/>
    <cellStyle name="Akzent2 2" xfId="6467" hidden="1"/>
    <cellStyle name="Akzent2 2" xfId="6342" hidden="1"/>
    <cellStyle name="Akzent2 2" xfId="6331" hidden="1"/>
    <cellStyle name="Akzent2 2" xfId="6230" hidden="1"/>
    <cellStyle name="Akzent2 2" xfId="6107" hidden="1"/>
    <cellStyle name="Akzent2 2" xfId="6081" hidden="1"/>
    <cellStyle name="Akzent2 2" xfId="5951" hidden="1"/>
    <cellStyle name="Akzent2 2" xfId="5935" hidden="1"/>
    <cellStyle name="Akzent2 2" xfId="5806" hidden="1"/>
    <cellStyle name="Akzent2 2" xfId="5796" hidden="1"/>
    <cellStyle name="Akzent2 2" xfId="5676" hidden="1"/>
    <cellStyle name="Akzent2 2" xfId="5668" hidden="1"/>
    <cellStyle name="Akzent2 2" xfId="5561" hidden="1"/>
    <cellStyle name="Akzent2 2" xfId="5550" hidden="1"/>
    <cellStyle name="Akzent2 2" xfId="5448" hidden="1"/>
    <cellStyle name="Akzent2 2" xfId="5426" hidden="1"/>
    <cellStyle name="Akzent2 2" xfId="5310" hidden="1"/>
    <cellStyle name="Akzent2 2" xfId="5306" hidden="1"/>
    <cellStyle name="Akzent2 2" xfId="5184" hidden="1"/>
    <cellStyle name="Akzent2 2" xfId="5174" hidden="1"/>
    <cellStyle name="Akzent2 2" xfId="5041" hidden="1"/>
    <cellStyle name="Akzent2 2" xfId="5029" hidden="1"/>
    <cellStyle name="Akzent2 2" xfId="4928" hidden="1"/>
    <cellStyle name="Akzent2 2" xfId="4923" hidden="1"/>
    <cellStyle name="Akzent2 2" xfId="6085" hidden="1"/>
    <cellStyle name="Akzent2 2" xfId="4825" hidden="1"/>
    <cellStyle name="Akzent2 2" xfId="4719" hidden="1"/>
    <cellStyle name="Akzent2 2" xfId="4705" hidden="1"/>
    <cellStyle name="Akzent2 2" xfId="4596" hidden="1"/>
    <cellStyle name="Akzent2 2" xfId="4585" hidden="1"/>
    <cellStyle name="Akzent2 2" xfId="4489" hidden="1"/>
    <cellStyle name="Akzent2 2" xfId="4480" hidden="1"/>
    <cellStyle name="Akzent2 2" xfId="4371" hidden="1"/>
    <cellStyle name="Akzent2 2" xfId="4361" hidden="1"/>
    <cellStyle name="Akzent2 2" xfId="5429" hidden="1"/>
    <cellStyle name="Akzent2 2" xfId="4261" hidden="1"/>
    <cellStyle name="Akzent2 2" xfId="4152" hidden="1"/>
    <cellStyle name="Akzent2 2" xfId="4135" hidden="1"/>
    <cellStyle name="Akzent2 2" xfId="4037" hidden="1"/>
    <cellStyle name="Akzent2 2" xfId="4022" hidden="1"/>
    <cellStyle name="Akzent2 2" xfId="3925" hidden="1"/>
    <cellStyle name="Akzent2 2" xfId="3910" hidden="1"/>
    <cellStyle name="Akzent2 2" xfId="3810" hidden="1"/>
    <cellStyle name="Akzent2 2" xfId="3800" hidden="1"/>
    <cellStyle name="Akzent2 2" xfId="3675" hidden="1"/>
    <cellStyle name="Akzent2 2" xfId="3647" hidden="1"/>
    <cellStyle name="Akzent2 2" xfId="3534" hidden="1"/>
    <cellStyle name="Akzent2 2" xfId="3523" hidden="1"/>
    <cellStyle name="Akzent2 2" xfId="3409" hidden="1"/>
    <cellStyle name="Akzent2 2" xfId="3400" hidden="1"/>
    <cellStyle name="Akzent2 2" xfId="3296" hidden="1"/>
    <cellStyle name="Akzent2 2" xfId="3290" hidden="1"/>
    <cellStyle name="Akzent2 2" xfId="3175" hidden="1"/>
    <cellStyle name="Akzent2 2" xfId="3171" hidden="1"/>
    <cellStyle name="Akzent2 2" xfId="3064" hidden="1"/>
    <cellStyle name="Akzent2 2" xfId="3039" hidden="1"/>
    <cellStyle name="Akzent2 2" xfId="2916" hidden="1"/>
    <cellStyle name="Akzent2 2" xfId="2899" hidden="1"/>
    <cellStyle name="Akzent2 2" xfId="2799" hidden="1"/>
    <cellStyle name="Akzent2 2" xfId="2781" hidden="1"/>
    <cellStyle name="Akzent2 2" xfId="2689" hidden="1"/>
    <cellStyle name="Akzent2 2" xfId="2669" hidden="1"/>
    <cellStyle name="Akzent2 2" xfId="2572" hidden="1"/>
    <cellStyle name="Akzent2 2" xfId="2558" hidden="1"/>
    <cellStyle name="Akzent2 2" xfId="3682" hidden="1"/>
    <cellStyle name="Akzent2 2" xfId="2484" hidden="1"/>
    <cellStyle name="Akzent2 2" xfId="2361" hidden="1"/>
    <cellStyle name="Akzent2 2" xfId="2351" hidden="1"/>
    <cellStyle name="Akzent2 2" xfId="2231" hidden="1"/>
    <cellStyle name="Akzent2 2" xfId="2221" hidden="1"/>
    <cellStyle name="Akzent2 2" xfId="2118" hidden="1"/>
    <cellStyle name="Akzent2 2" xfId="2112" hidden="1"/>
    <cellStyle name="Akzent2 2" xfId="2004" hidden="1"/>
    <cellStyle name="Akzent2 2" xfId="1999" hidden="1"/>
    <cellStyle name="Akzent2 2" xfId="3056" hidden="1"/>
    <cellStyle name="Akzent2 2" xfId="1908" hidden="1"/>
    <cellStyle name="Akzent2 2" xfId="1806" hidden="1"/>
    <cellStyle name="Akzent2 2" xfId="1793" hidden="1"/>
    <cellStyle name="Akzent2 2" xfId="1684" hidden="1"/>
    <cellStyle name="Akzent2 2" xfId="1672" hidden="1"/>
    <cellStyle name="Akzent2 2" xfId="1566" hidden="1"/>
    <cellStyle name="Akzent2 2" xfId="1562" hidden="1"/>
    <cellStyle name="Akzent2 2" xfId="1451" hidden="1"/>
    <cellStyle name="Akzent2 2" xfId="1446" hidden="1"/>
    <cellStyle name="Akzent2 2" xfId="1347" hidden="1"/>
    <cellStyle name="Akzent2 2" xfId="1323" hidden="1"/>
    <cellStyle name="Akzent2 2" xfId="1217" hidden="1"/>
    <cellStyle name="Akzent2 2" xfId="1213" hidden="1"/>
    <cellStyle name="Akzent2 2" xfId="1102" hidden="1"/>
    <cellStyle name="Akzent2 2" xfId="1093" hidden="1"/>
    <cellStyle name="Akzent2 2" xfId="988" hidden="1"/>
    <cellStyle name="Akzent2 2" xfId="980" hidden="1"/>
    <cellStyle name="Akzent2 2" xfId="870" hidden="1"/>
    <cellStyle name="Akzent2 2" xfId="866" hidden="1"/>
    <cellStyle name="Akzent2 2" xfId="620" hidden="1"/>
    <cellStyle name="Akzent2 2" xfId="601" hidden="1"/>
    <cellStyle name="Akzent2 2" xfId="529" hidden="1"/>
    <cellStyle name="Akzent2 2" xfId="514" hidden="1"/>
    <cellStyle name="Akzent2 2" xfId="406" hidden="1"/>
    <cellStyle name="Akzent2 2" xfId="398" hidden="1"/>
    <cellStyle name="Akzent2 2" xfId="284" hidden="1"/>
    <cellStyle name="Akzent2 2" xfId="265" hidden="1"/>
    <cellStyle name="Akzent2 2" xfId="7172" hidden="1"/>
    <cellStyle name="Akzent2 2" xfId="13053" hidden="1"/>
    <cellStyle name="Akzent2 2" xfId="13072" hidden="1"/>
    <cellStyle name="Akzent2 2" xfId="13081" hidden="1"/>
    <cellStyle name="Akzent2 2" xfId="564" hidden="1"/>
    <cellStyle name="Akzent2 2" xfId="13137" hidden="1"/>
    <cellStyle name="Akzent2 2" xfId="13212" hidden="1"/>
    <cellStyle name="Akzent2 2" xfId="13219" hidden="1"/>
    <cellStyle name="Akzent2 2" xfId="13287" hidden="1"/>
    <cellStyle name="Akzent2 2" xfId="13292" hidden="1"/>
    <cellStyle name="Akzent2 2" xfId="13363" hidden="1"/>
    <cellStyle name="Akzent2 2" xfId="13368" hidden="1"/>
    <cellStyle name="Akzent2 2" xfId="13431" hidden="1"/>
    <cellStyle name="Akzent2 2" xfId="13438" hidden="1"/>
    <cellStyle name="Akzent2 2" xfId="13417" hidden="1"/>
    <cellStyle name="Akzent2 2" xfId="13338" hidden="1"/>
    <cellStyle name="Akzent2 2" xfId="13334" hidden="1"/>
    <cellStyle name="Akzent2 2" xfId="13258" hidden="1"/>
    <cellStyle name="Akzent2 2" xfId="13254" hidden="1"/>
    <cellStyle name="Akzent2 2" xfId="13183" hidden="1"/>
    <cellStyle name="Akzent2 2" xfId="13171" hidden="1"/>
    <cellStyle name="Akzent2 2" xfId="13103" hidden="1"/>
    <cellStyle name="Akzent2 2" xfId="13095" hidden="1"/>
    <cellStyle name="Akzent2 2" xfId="13031" hidden="1"/>
    <cellStyle name="Akzent2 2" xfId="12993" hidden="1"/>
    <cellStyle name="Akzent2 2" xfId="12888" hidden="1"/>
    <cellStyle name="Akzent2 2" xfId="12884" hidden="1"/>
    <cellStyle name="Akzent2 2" xfId="12787" hidden="1"/>
    <cellStyle name="Akzent2 2" xfId="12783" hidden="1"/>
    <cellStyle name="Akzent2 2" xfId="12687" hidden="1"/>
    <cellStyle name="Akzent2 2" xfId="12683" hidden="1"/>
    <cellStyle name="Akzent2 2" xfId="12597" hidden="1"/>
    <cellStyle name="Akzent2 2" xfId="12589" hidden="1"/>
    <cellStyle name="Akzent2 2" xfId="13420" hidden="1"/>
    <cellStyle name="Akzent2 2" xfId="12510" hidden="1"/>
    <cellStyle name="Akzent2 2" xfId="12372" hidden="1"/>
    <cellStyle name="Akzent2 2" xfId="12364" hidden="1"/>
    <cellStyle name="Akzent2 2" xfId="12254" hidden="1"/>
    <cellStyle name="Akzent2 2" xfId="12248" hidden="1"/>
    <cellStyle name="Akzent2 2" xfId="12133" hidden="1"/>
    <cellStyle name="Akzent2 2" xfId="12123" hidden="1"/>
    <cellStyle name="Akzent2 2" xfId="12009" hidden="1"/>
    <cellStyle name="Akzent2 2" xfId="11994" hidden="1"/>
    <cellStyle name="Akzent2 2" xfId="13005" hidden="1"/>
    <cellStyle name="Akzent2 2" xfId="11896" hidden="1"/>
    <cellStyle name="Akzent2 2" xfId="11769" hidden="1"/>
    <cellStyle name="Akzent2 2" xfId="11759" hidden="1"/>
    <cellStyle name="Akzent2 2" xfId="11641" hidden="1"/>
    <cellStyle name="Akzent2 2" xfId="11637" hidden="1"/>
    <cellStyle name="Akzent2 2" xfId="11530" hidden="1"/>
    <cellStyle name="Akzent2 2" xfId="11516" hidden="1"/>
    <cellStyle name="Akzent2 2" xfId="11381" hidden="1"/>
    <cellStyle name="Akzent2 2" xfId="11368" hidden="1"/>
    <cellStyle name="Akzent2 2" xfId="11223" hidden="1"/>
    <cellStyle name="Akzent2 2" xfId="11202" hidden="1"/>
    <cellStyle name="Akzent2 2" xfId="11077" hidden="1"/>
    <cellStyle name="Akzent2 2" xfId="11062" hidden="1"/>
    <cellStyle name="Akzent2 2" xfId="10951" hidden="1"/>
    <cellStyle name="Akzent2 2" xfId="10938" hidden="1"/>
    <cellStyle name="Akzent2 2" xfId="10829" hidden="1"/>
    <cellStyle name="Akzent2 2" xfId="10822" hidden="1"/>
    <cellStyle name="Akzent2 2" xfId="10712" hidden="1"/>
    <cellStyle name="Akzent2 2" xfId="10704" hidden="1"/>
    <cellStyle name="Akzent2 2" xfId="10588" hidden="1"/>
    <cellStyle name="Akzent2 2" xfId="10568" hidden="1"/>
    <cellStyle name="Akzent2 2" xfId="10455" hidden="1"/>
    <cellStyle name="Akzent2 2" xfId="10445" hidden="1"/>
    <cellStyle name="Akzent2 2" xfId="10328" hidden="1"/>
    <cellStyle name="Akzent2 2" xfId="10319" hidden="1"/>
    <cellStyle name="Akzent2 2" xfId="10211" hidden="1"/>
    <cellStyle name="Akzent2 2" xfId="10203" hidden="1"/>
    <cellStyle name="Akzent2 2" xfId="10081" hidden="1"/>
    <cellStyle name="Akzent2 2" xfId="10074" hidden="1"/>
    <cellStyle name="Akzent2 2" xfId="11236" hidden="1"/>
    <cellStyle name="Akzent2 2" xfId="9964" hidden="1"/>
    <cellStyle name="Akzent2 2" xfId="9851" hidden="1"/>
    <cellStyle name="Akzent2 2" xfId="9846" hidden="1"/>
    <cellStyle name="Akzent2 2" xfId="9730" hidden="1"/>
    <cellStyle name="Akzent2 2" xfId="9726" hidden="1"/>
    <cellStyle name="Akzent2 2" xfId="9621" hidden="1"/>
    <cellStyle name="Akzent2 2" xfId="9605" hidden="1"/>
    <cellStyle name="Akzent2 2" xfId="9495" hidden="1"/>
    <cellStyle name="Akzent2 2" xfId="9475" hidden="1"/>
    <cellStyle name="Akzent2 2" xfId="10582" hidden="1"/>
    <cellStyle name="Akzent2 2" xfId="9387" hidden="1"/>
    <cellStyle name="Akzent2 2" xfId="9261" hidden="1"/>
    <cellStyle name="Akzent2 2" xfId="9251" hidden="1"/>
    <cellStyle name="Akzent2 2" xfId="9133" hidden="1"/>
    <cellStyle name="Akzent2 2" xfId="9129" hidden="1"/>
    <cellStyle name="Akzent2 2" xfId="9013" hidden="1"/>
    <cellStyle name="Akzent2 2" xfId="8996" hidden="1"/>
    <cellStyle name="Akzent2 2" xfId="8879" hidden="1"/>
    <cellStyle name="Akzent2 2" xfId="8860" hidden="1"/>
    <cellStyle name="Akzent2 2" xfId="8752" hidden="1"/>
    <cellStyle name="Akzent2 2" xfId="8735" hidden="1"/>
    <cellStyle name="Akzent2 2" xfId="8604" hidden="1"/>
    <cellStyle name="Akzent2 2" xfId="8599" hidden="1"/>
    <cellStyle name="Akzent2 2" xfId="8452" hidden="1"/>
    <cellStyle name="Akzent2 2" xfId="8430" hidden="1"/>
    <cellStyle name="Akzent2 2" xfId="8328" hidden="1"/>
    <cellStyle name="Akzent2 2" xfId="8323" hidden="1"/>
    <cellStyle name="Akzent2 2" xfId="8220" hidden="1"/>
    <cellStyle name="Akzent2 2" xfId="8211" hidden="1"/>
    <cellStyle name="Akzent2 2" xfId="8065" hidden="1"/>
    <cellStyle name="Akzent2 2" xfId="8061" hidden="1"/>
    <cellStyle name="Akzent2 2" xfId="7994" hidden="1"/>
    <cellStyle name="Akzent2 2" xfId="7975" hidden="1"/>
    <cellStyle name="Akzent2 2" xfId="7858" hidden="1"/>
    <cellStyle name="Akzent2 2" xfId="7848" hidden="1"/>
    <cellStyle name="Akzent2 2" xfId="7736" hidden="1"/>
    <cellStyle name="Akzent2 2" xfId="7727" hidden="1"/>
    <cellStyle name="Akzent2 2" xfId="7587" hidden="1"/>
    <cellStyle name="Akzent2 2" xfId="7575" hidden="1"/>
    <cellStyle name="Akzent2 2" xfId="7451" hidden="1"/>
    <cellStyle name="Akzent2 2" xfId="7440" hidden="1"/>
    <cellStyle name="Akzent2 2" xfId="8028" hidden="1"/>
    <cellStyle name="Akzent2 2" xfId="7319" hidden="1"/>
    <cellStyle name="Akzent2 2" xfId="7188" hidden="1"/>
    <cellStyle name="Akzent2 2" xfId="7174" hidden="1"/>
    <cellStyle name="Akzent2 2" xfId="7043" hidden="1"/>
    <cellStyle name="Akzent2 2" xfId="7029" hidden="1"/>
    <cellStyle name="Akzent2 2" xfId="6881" hidden="1"/>
    <cellStyle name="Akzent2 2" xfId="6867" hidden="1"/>
    <cellStyle name="Akzent2 2" xfId="6753" hidden="1"/>
    <cellStyle name="Akzent2 2" xfId="6744" hidden="1"/>
    <cellStyle name="Akzent2 2" xfId="6653" hidden="1"/>
    <cellStyle name="Akzent2 2" xfId="6520" hidden="1"/>
    <cellStyle name="Akzent2 2" xfId="6491" hidden="1"/>
    <cellStyle name="Akzent2 2" xfId="6356" hidden="1"/>
    <cellStyle name="Akzent2 2" xfId="6332" hidden="1"/>
    <cellStyle name="Akzent2 2" xfId="6169" hidden="1"/>
    <cellStyle name="Akzent2 2" xfId="6159" hidden="1"/>
    <cellStyle name="Akzent2 2" xfId="6015" hidden="1"/>
    <cellStyle name="Akzent2 2" xfId="6011" hidden="1"/>
    <cellStyle name="Akzent2 2" xfId="5892" hidden="1"/>
    <cellStyle name="Akzent2 2" xfId="5885" hidden="1"/>
    <cellStyle name="Akzent2 2" xfId="5749" hidden="1"/>
    <cellStyle name="Akzent2 2" xfId="5722" hidden="1"/>
    <cellStyle name="Akzent2 2" xfId="5589" hidden="1"/>
    <cellStyle name="Akzent2 2" xfId="5584" hidden="1"/>
    <cellStyle name="Akzent2 2" xfId="5466" hidden="1"/>
    <cellStyle name="Akzent2 2" xfId="5462" hidden="1"/>
    <cellStyle name="Akzent2 2" xfId="5348" hidden="1"/>
    <cellStyle name="Akzent2 2" xfId="5334" hidden="1"/>
    <cellStyle name="Akzent2 2" xfId="5221" hidden="1"/>
    <cellStyle name="Akzent2 2" xfId="5216" hidden="1"/>
    <cellStyle name="Akzent2 2" xfId="6496" hidden="1"/>
    <cellStyle name="Akzent2 2" xfId="5065" hidden="1"/>
    <cellStyle name="Akzent2 2" xfId="4951" hidden="1"/>
    <cellStyle name="Akzent2 2" xfId="4943" hidden="1"/>
    <cellStyle name="Akzent2 2" xfId="4831" hidden="1"/>
    <cellStyle name="Akzent2 2" xfId="4824" hidden="1"/>
    <cellStyle name="Akzent2 2" xfId="4731" hidden="1"/>
    <cellStyle name="Akzent2 2" xfId="4709" hidden="1"/>
    <cellStyle name="Akzent2 2" xfId="4609" hidden="1"/>
    <cellStyle name="Akzent2 2" xfId="4588" hidden="1"/>
    <cellStyle name="Akzent2 2" xfId="5729" hidden="1"/>
    <cellStyle name="Akzent2 2" xfId="4495" hidden="1"/>
    <cellStyle name="Akzent2 2" xfId="4365" hidden="1"/>
    <cellStyle name="Akzent2 2" xfId="4355" hidden="1"/>
    <cellStyle name="Akzent2 2" xfId="4232" hidden="1"/>
    <cellStyle name="Akzent2 2" xfId="4228" hidden="1"/>
    <cellStyle name="Akzent2 2" xfId="4117" hidden="1"/>
    <cellStyle name="Akzent2 2" xfId="4107" hidden="1"/>
    <cellStyle name="Akzent2 2" xfId="4012" hidden="1"/>
    <cellStyle name="Akzent2 2" xfId="4007" hidden="1"/>
    <cellStyle name="Akzent2 2" xfId="3871" hidden="1"/>
    <cellStyle name="Akzent2 2" xfId="3834" hidden="1"/>
    <cellStyle name="Akzent2 2" xfId="3717" hidden="1"/>
    <cellStyle name="Akzent2 2" xfId="3705" hidden="1"/>
    <cellStyle name="Akzent2 2" xfId="3582" hidden="1"/>
    <cellStyle name="Akzent2 2" xfId="3574" hidden="1"/>
    <cellStyle name="Akzent2 2" xfId="3460" hidden="1"/>
    <cellStyle name="Akzent2 2" xfId="3454" hidden="1"/>
    <cellStyle name="Akzent2 2" xfId="3336" hidden="1"/>
    <cellStyle name="Akzent2 2" xfId="3330" hidden="1"/>
    <cellStyle name="Akzent2 2" xfId="3217" hidden="1"/>
    <cellStyle name="Akzent2 2" xfId="3191" hidden="1"/>
    <cellStyle name="Akzent2 2" xfId="3078" hidden="1"/>
    <cellStyle name="Akzent2 2" xfId="3068" hidden="1"/>
    <cellStyle name="Akzent2 2" xfId="2950" hidden="1"/>
    <cellStyle name="Akzent2 2" xfId="2941" hidden="1"/>
    <cellStyle name="Akzent2 2" xfId="2829" hidden="1"/>
    <cellStyle name="Akzent2 2" xfId="2819" hidden="1"/>
    <cellStyle name="Akzent2 2" xfId="2705" hidden="1"/>
    <cellStyle name="Akzent2 2" xfId="2699" hidden="1"/>
    <cellStyle name="Akzent2 2" xfId="3884" hidden="1"/>
    <cellStyle name="Akzent2 2" xfId="2601" hidden="1"/>
    <cellStyle name="Akzent2 2" xfId="2490" hidden="1"/>
    <cellStyle name="Akzent2 2" xfId="2469" hidden="1"/>
    <cellStyle name="Akzent2 2" xfId="2350" hidden="1"/>
    <cellStyle name="Akzent2 2" xfId="2338" hidden="1"/>
    <cellStyle name="Akzent2 2" xfId="2222" hidden="1"/>
    <cellStyle name="Akzent2 2" xfId="2214" hidden="1"/>
    <cellStyle name="Akzent2 2" xfId="2107" hidden="1"/>
    <cellStyle name="Akzent2 2" xfId="2100" hidden="1"/>
    <cellStyle name="Akzent2 2" xfId="3209" hidden="1"/>
    <cellStyle name="Akzent2 2" xfId="1998" hidden="1"/>
    <cellStyle name="Akzent2 2" xfId="1888" hidden="1"/>
    <cellStyle name="Akzent2 2" xfId="1875" hidden="1"/>
    <cellStyle name="Akzent2 2" xfId="1772" hidden="1"/>
    <cellStyle name="Akzent2 2" xfId="1756" hidden="1"/>
    <cellStyle name="Akzent2 2" xfId="1647" hidden="1"/>
    <cellStyle name="Akzent2 2" xfId="1634" hidden="1"/>
    <cellStyle name="Akzent2 2" xfId="1523" hidden="1"/>
    <cellStyle name="Akzent2 2" xfId="1509" hidden="1"/>
    <cellStyle name="Akzent2 2" xfId="1404" hidden="1"/>
    <cellStyle name="Akzent2 2" xfId="1386" hidden="1"/>
    <cellStyle name="Akzent2 2" xfId="1271" hidden="1"/>
    <cellStyle name="Akzent2 2" xfId="1267" hidden="1"/>
    <cellStyle name="Akzent2 2" xfId="1149" hidden="1"/>
    <cellStyle name="Akzent2 2" xfId="1139" hidden="1"/>
    <cellStyle name="Akzent2 2" xfId="1027" hidden="1"/>
    <cellStyle name="Akzent2 2" xfId="1009" hidden="1"/>
    <cellStyle name="Akzent2 2" xfId="898" hidden="1"/>
    <cellStyle name="Akzent2 2" xfId="888" hidden="1"/>
    <cellStyle name="Akzent2 2" xfId="682" hidden="1"/>
    <cellStyle name="Akzent2 2" xfId="675" hidden="1"/>
    <cellStyle name="Akzent2 2" xfId="551" hidden="1"/>
    <cellStyle name="Akzent2 2" xfId="533" hidden="1"/>
    <cellStyle name="Akzent2 2" xfId="424" hidden="1"/>
    <cellStyle name="Akzent2 2" xfId="408" hidden="1"/>
    <cellStyle name="Akzent2 2" xfId="292" hidden="1"/>
    <cellStyle name="Akzent2 2" xfId="267" hidden="1"/>
    <cellStyle name="Akzent2 2" xfId="13012" hidden="1"/>
    <cellStyle name="Akzent2 2" xfId="5468" hidden="1"/>
    <cellStyle name="Akzent2 2" xfId="13502" hidden="1"/>
    <cellStyle name="Akzent2 2" xfId="13509" hidden="1"/>
    <cellStyle name="Akzent2 2" xfId="636" hidden="1"/>
    <cellStyle name="Akzent2 2" xfId="13554" hidden="1"/>
    <cellStyle name="Akzent2 2" xfId="13610" hidden="1"/>
    <cellStyle name="Akzent2 2" xfId="13617" hidden="1"/>
    <cellStyle name="Akzent2 2" xfId="13670" hidden="1"/>
    <cellStyle name="Akzent2 2" xfId="13674" hidden="1"/>
    <cellStyle name="Akzent2 2" xfId="13731" hidden="1"/>
    <cellStyle name="Akzent2 2" xfId="13736" hidden="1"/>
    <cellStyle name="Akzent2 2" xfId="13777" hidden="1"/>
    <cellStyle name="Akzent2 2" xfId="13785" hidden="1"/>
    <cellStyle name="Akzent2 2" xfId="13766" hidden="1"/>
    <cellStyle name="Akzent2 2" xfId="13707" hidden="1"/>
    <cellStyle name="Akzent2 2" xfId="13703" hidden="1"/>
    <cellStyle name="Akzent2 2" xfId="13647" hidden="1"/>
    <cellStyle name="Akzent2 2" xfId="13643" hidden="1"/>
    <cellStyle name="Akzent2 2" xfId="13588" hidden="1"/>
    <cellStyle name="Akzent2 2" xfId="13580" hidden="1"/>
    <cellStyle name="Akzent2 2" xfId="13532" hidden="1"/>
    <cellStyle name="Akzent2 2" xfId="13524" hidden="1"/>
    <cellStyle name="Akzent2 2" xfId="13477" hidden="1"/>
    <cellStyle name="Akzent2 2" xfId="13441" hidden="1"/>
    <cellStyle name="Akzent2 2" xfId="13354" hidden="1"/>
    <cellStyle name="Akzent2 2" xfId="13350" hidden="1"/>
    <cellStyle name="Akzent2 2" xfId="13272" hidden="1"/>
    <cellStyle name="Akzent2 2" xfId="13268" hidden="1"/>
    <cellStyle name="Akzent2 2" xfId="13192" hidden="1"/>
    <cellStyle name="Akzent2 2" xfId="13188" hidden="1"/>
    <cellStyle name="Akzent2 2" xfId="13121" hidden="1"/>
    <cellStyle name="Akzent2 2" xfId="13114" hidden="1"/>
    <cellStyle name="Akzent2 2" xfId="13768" hidden="1"/>
    <cellStyle name="Akzent2 2" xfId="13048" hidden="1"/>
    <cellStyle name="Akzent2 2" xfId="12942" hidden="1"/>
    <cellStyle name="Akzent2 2" xfId="12935" hidden="1"/>
    <cellStyle name="Akzent2 2" xfId="12833" hidden="1"/>
    <cellStyle name="Akzent2 2" xfId="12828" hidden="1"/>
    <cellStyle name="Akzent2 2" xfId="12732" hidden="1"/>
    <cellStyle name="Akzent2 2" xfId="12724" hidden="1"/>
    <cellStyle name="Akzent2 2" xfId="12628" hidden="1"/>
    <cellStyle name="Akzent2 2" xfId="12617" hidden="1"/>
    <cellStyle name="Akzent2 2" xfId="13460" hidden="1"/>
    <cellStyle name="Akzent2 2" xfId="12534" hidden="1"/>
    <cellStyle name="Akzent2 2" xfId="12418" hidden="1"/>
    <cellStyle name="Akzent2 2" xfId="12407" hidden="1"/>
    <cellStyle name="Akzent2 2" xfId="12282" hidden="1"/>
    <cellStyle name="Akzent2 2" xfId="12272" hidden="1"/>
    <cellStyle name="Akzent2 2" xfId="12152" hidden="1"/>
    <cellStyle name="Akzent2 2" xfId="12148" hidden="1"/>
    <cellStyle name="Akzent2 2" xfId="12034" hidden="1"/>
    <cellStyle name="Akzent2 2" xfId="12022" hidden="1"/>
    <cellStyle name="Akzent2 2" xfId="11876" hidden="1"/>
    <cellStyle name="Akzent2 2" xfId="11849" hidden="1"/>
    <cellStyle name="Akzent2 2" xfId="11720" hidden="1"/>
    <cellStyle name="Akzent2 2" xfId="11709" hidden="1"/>
    <cellStyle name="Akzent2 2" xfId="11584" hidden="1"/>
    <cellStyle name="Akzent2 2" xfId="11580" hidden="1"/>
    <cellStyle name="Akzent2 2" xfId="11463" hidden="1"/>
    <cellStyle name="Akzent2 2" xfId="11441" hidden="1"/>
    <cellStyle name="Akzent2 2" xfId="11291" hidden="1"/>
    <cellStyle name="Akzent2 2" xfId="11276" hidden="1"/>
    <cellStyle name="Akzent2 2" xfId="11170" hidden="1"/>
    <cellStyle name="Akzent2 2" xfId="11139" hidden="1"/>
    <cellStyle name="Akzent2 2" xfId="11018" hidden="1"/>
    <cellStyle name="Akzent2 2" xfId="11012" hidden="1"/>
    <cellStyle name="Akzent2 2" xfId="10888" hidden="1"/>
    <cellStyle name="Akzent2 2" xfId="10878" hidden="1"/>
    <cellStyle name="Akzent2 2" xfId="10761" hidden="1"/>
    <cellStyle name="Akzent2 2" xfId="10746" hidden="1"/>
    <cellStyle name="Akzent2 2" xfId="10634" hidden="1"/>
    <cellStyle name="Akzent2 2" xfId="10622" hidden="1"/>
    <cellStyle name="Akzent2 2" xfId="11894" hidden="1"/>
    <cellStyle name="Akzent2 2" xfId="10510" hidden="1"/>
    <cellStyle name="Akzent2 2" xfId="10381" hidden="1"/>
    <cellStyle name="Akzent2 2" xfId="10376" hidden="1"/>
    <cellStyle name="Akzent2 2" xfId="10263" hidden="1"/>
    <cellStyle name="Akzent2 2" xfId="10258" hidden="1"/>
    <cellStyle name="Akzent2 2" xfId="10138" hidden="1"/>
    <cellStyle name="Akzent2 2" xfId="10128" hidden="1"/>
    <cellStyle name="Akzent2 2" xfId="10003" hidden="1"/>
    <cellStyle name="Akzent2 2" xfId="9993" hidden="1"/>
    <cellStyle name="Akzent2 2" xfId="11158" hidden="1"/>
    <cellStyle name="Akzent2 2" xfId="9893" hidden="1"/>
    <cellStyle name="Akzent2 2" xfId="9775" hidden="1"/>
    <cellStyle name="Akzent2 2" xfId="9762" hidden="1"/>
    <cellStyle name="Akzent2 2" xfId="9633" hidden="1"/>
    <cellStyle name="Akzent2 2" xfId="9629" hidden="1"/>
    <cellStyle name="Akzent2 2" xfId="9504" hidden="1"/>
    <cellStyle name="Akzent2 2" xfId="9494" hidden="1"/>
    <cellStyle name="Akzent2 2" xfId="9377" hidden="1"/>
    <cellStyle name="Akzent2 2" xfId="9367" hidden="1"/>
    <cellStyle name="Akzent2 2" xfId="9246" hidden="1"/>
    <cellStyle name="Akzent2 2" xfId="9227" hidden="1"/>
    <cellStyle name="Akzent2 2" xfId="9107" hidden="1"/>
    <cellStyle name="Akzent2 2" xfId="9088" hidden="1"/>
    <cellStyle name="Akzent2 2" xfId="8941" hidden="1"/>
    <cellStyle name="Akzent2 2" xfId="8912" hidden="1"/>
    <cellStyle name="Akzent2 2" xfId="8809" hidden="1"/>
    <cellStyle name="Akzent2 2" xfId="8799" hidden="1"/>
    <cellStyle name="Akzent2 2" xfId="8682" hidden="1"/>
    <cellStyle name="Akzent2 2" xfId="8676" hidden="1"/>
    <cellStyle name="Akzent2 2" xfId="8520" hidden="1"/>
    <cellStyle name="Akzent2 2" xfId="8508" hidden="1"/>
    <cellStyle name="Akzent2 2" xfId="8433" hidden="1"/>
    <cellStyle name="Akzent2 2" xfId="8422" hidden="1"/>
    <cellStyle name="Akzent2 2" xfId="8308" hidden="1"/>
    <cellStyle name="Akzent2 2" xfId="8303" hidden="1"/>
    <cellStyle name="Akzent2 2" xfId="8177" hidden="1"/>
    <cellStyle name="Akzent2 2" xfId="8167" hidden="1"/>
    <cellStyle name="Akzent2 2" xfId="8018" hidden="1"/>
    <cellStyle name="Akzent2 2" xfId="8010" hidden="1"/>
    <cellStyle name="Akzent2 2" xfId="7891" hidden="1"/>
    <cellStyle name="Akzent2 2" xfId="7880" hidden="1"/>
    <cellStyle name="Akzent2 2" xfId="8482" hidden="1"/>
    <cellStyle name="Akzent2 2" xfId="7771" hidden="1"/>
    <cellStyle name="Akzent2 2" xfId="7644" hidden="1"/>
    <cellStyle name="Akzent2 2" xfId="7635" hidden="1"/>
    <cellStyle name="Akzent2 2" xfId="7484" hidden="1"/>
    <cellStyle name="Akzent2 2" xfId="7468" hidden="1"/>
    <cellStyle name="Akzent2 2" xfId="7324" hidden="1"/>
    <cellStyle name="Akzent2 2" xfId="7314" hidden="1"/>
    <cellStyle name="Akzent2 2" xfId="7199" hidden="1"/>
    <cellStyle name="Akzent2 2" xfId="7176" hidden="1"/>
    <cellStyle name="Akzent2 2" xfId="7059" hidden="1"/>
    <cellStyle name="Akzent2 2" xfId="6923" hidden="1"/>
    <cellStyle name="Akzent2 2" xfId="6897" hidden="1"/>
    <cellStyle name="Akzent2 2" xfId="6766" hidden="1"/>
    <cellStyle name="Akzent2 2" xfId="6746" hidden="1"/>
    <cellStyle name="Akzent2 2" xfId="6608" hidden="1"/>
    <cellStyle name="Akzent2 2" xfId="6587" hidden="1"/>
    <cellStyle name="Akzent2 2" xfId="6434" hidden="1"/>
    <cellStyle name="Akzent2 2" xfId="6428" hidden="1"/>
    <cellStyle name="Akzent2 2" xfId="6253" hidden="1"/>
    <cellStyle name="Akzent2 2" xfId="6244" hidden="1"/>
    <cellStyle name="Akzent2 2" xfId="6124" hidden="1"/>
    <cellStyle name="Akzent2 2" xfId="6083" hidden="1"/>
    <cellStyle name="Akzent2 2" xfId="5934" hidden="1"/>
    <cellStyle name="Akzent2 2" xfId="5926" hidden="1"/>
    <cellStyle name="Akzent2 2" xfId="5784" hidden="1"/>
    <cellStyle name="Akzent2 2" xfId="5774" hidden="1"/>
    <cellStyle name="Akzent2 2" xfId="5651" hidden="1"/>
    <cellStyle name="Akzent2 2" xfId="5639" hidden="1"/>
    <cellStyle name="Akzent2 2" xfId="5513" hidden="1"/>
    <cellStyle name="Akzent2 2" xfId="5489" hidden="1"/>
    <cellStyle name="Akzent2 2" xfId="6900" hidden="1"/>
    <cellStyle name="Akzent2 2" xfId="5381" hidden="1"/>
    <cellStyle name="Akzent2 2" xfId="5252" hidden="1"/>
    <cellStyle name="Akzent2 2" xfId="5247" hidden="1"/>
    <cellStyle name="Akzent2 2" xfId="5070" hidden="1"/>
    <cellStyle name="Akzent2 2" xfId="5064" hidden="1"/>
    <cellStyle name="Akzent2 2" xfId="4960" hidden="1"/>
    <cellStyle name="Akzent2 2" xfId="4944" hidden="1"/>
    <cellStyle name="Akzent2 2" xfId="4843" hidden="1"/>
    <cellStyle name="Akzent2 2" xfId="4827" hidden="1"/>
    <cellStyle name="Akzent2 2" xfId="6099" hidden="1"/>
    <cellStyle name="Akzent2 2" xfId="4738" hidden="1"/>
    <cellStyle name="Akzent2 2" xfId="4602" hidden="1"/>
    <cellStyle name="Akzent2 2" xfId="4586" hidden="1"/>
    <cellStyle name="Akzent2 2" xfId="4465" hidden="1"/>
    <cellStyle name="Akzent2 2" xfId="4455" hidden="1"/>
    <cellStyle name="Akzent2 2" xfId="4331" hidden="1"/>
    <cellStyle name="Akzent2 2" xfId="4321" hidden="1"/>
    <cellStyle name="Akzent2 2" xfId="4206" hidden="1"/>
    <cellStyle name="Akzent2 2" xfId="4201" hidden="1"/>
    <cellStyle name="Akzent2 2" xfId="4068" hidden="1"/>
    <cellStyle name="Akzent2 2" xfId="4043" hidden="1"/>
    <cellStyle name="Akzent2 2" xfId="3911" hidden="1"/>
    <cellStyle name="Akzent2 2" xfId="3905" hidden="1"/>
    <cellStyle name="Akzent2 2" xfId="3772" hidden="1"/>
    <cellStyle name="Akzent2 2" xfId="3767" hidden="1"/>
    <cellStyle name="Akzent2 2" xfId="3645" hidden="1"/>
    <cellStyle name="Akzent2 2" xfId="3640" hidden="1"/>
    <cellStyle name="Akzent2 2" xfId="3524" hidden="1"/>
    <cellStyle name="Akzent2 2" xfId="3518" hidden="1"/>
    <cellStyle name="Akzent2 2" xfId="3401" hidden="1"/>
    <cellStyle name="Akzent2 2" xfId="3382" hidden="1"/>
    <cellStyle name="Akzent2 2" xfId="3243" hidden="1"/>
    <cellStyle name="Akzent2 2" xfId="3234" hidden="1"/>
    <cellStyle name="Akzent2 2" xfId="3101" hidden="1"/>
    <cellStyle name="Akzent2 2" xfId="3093" hidden="1"/>
    <cellStyle name="Akzent2 2" xfId="2970" hidden="1"/>
    <cellStyle name="Akzent2 2" xfId="2959" hidden="1"/>
    <cellStyle name="Akzent2 2" xfId="2844" hidden="1"/>
    <cellStyle name="Akzent2 2" xfId="2840" hidden="1"/>
    <cellStyle name="Akzent2 2" xfId="4078" hidden="1"/>
    <cellStyle name="Akzent2 2" xfId="2724" hidden="1"/>
    <cellStyle name="Akzent2 2" xfId="2607" hidden="1"/>
    <cellStyle name="Akzent2 2" xfId="2595" hidden="1"/>
    <cellStyle name="Akzent2 2" xfId="2472" hidden="1"/>
    <cellStyle name="Akzent2 2" xfId="2451" hidden="1"/>
    <cellStyle name="Akzent2 2" xfId="2342" hidden="1"/>
    <cellStyle name="Akzent2 2" xfId="2322" hidden="1"/>
    <cellStyle name="Akzent2 2" xfId="2209" hidden="1"/>
    <cellStyle name="Akzent2 2" xfId="2196" hidden="1"/>
    <cellStyle name="Akzent2 2" xfId="3390" hidden="1"/>
    <cellStyle name="Akzent2 2" xfId="2092" hidden="1"/>
    <cellStyle name="Akzent2 2" xfId="1977" hidden="1"/>
    <cellStyle name="Akzent2 2" xfId="1961" hidden="1"/>
    <cellStyle name="Akzent2 2" xfId="1853" hidden="1"/>
    <cellStyle name="Akzent2 2" xfId="1847" hidden="1"/>
    <cellStyle name="Akzent2 2" xfId="1723" hidden="1"/>
    <cellStyle name="Akzent2 2" xfId="1719" hidden="1"/>
    <cellStyle name="Akzent2 2" xfId="1599" hidden="1"/>
    <cellStyle name="Akzent2 2" xfId="1588" hidden="1"/>
    <cellStyle name="Akzent2 2" xfId="1461" hidden="1"/>
    <cellStyle name="Akzent2 2" xfId="1447" hidden="1"/>
    <cellStyle name="Akzent2 2" xfId="1322" hidden="1"/>
    <cellStyle name="Akzent2 2" xfId="1318" hidden="1"/>
    <cellStyle name="Akzent2 2" xfId="1202" hidden="1"/>
    <cellStyle name="Akzent2 2" xfId="1193" hidden="1"/>
    <cellStyle name="Akzent2 2" xfId="1084" hidden="1"/>
    <cellStyle name="Akzent2 2" xfId="1059" hidden="1"/>
    <cellStyle name="Akzent2 2" xfId="947" hidden="1"/>
    <cellStyle name="Akzent2 2" xfId="938" hidden="1"/>
    <cellStyle name="Akzent2 2" xfId="743" hidden="1"/>
    <cellStyle name="Akzent2 2" xfId="734" hidden="1"/>
    <cellStyle name="Akzent2 2" xfId="627" hidden="1"/>
    <cellStyle name="Akzent2 2" xfId="562" hidden="1"/>
    <cellStyle name="Akzent2 2" xfId="444" hidden="1"/>
    <cellStyle name="Akzent2 2" xfId="439" hidden="1"/>
    <cellStyle name="Akzent2 2" xfId="303" hidden="1"/>
    <cellStyle name="Akzent2 2" xfId="283" hidden="1"/>
    <cellStyle name="Akzent2 2" xfId="13453" hidden="1"/>
    <cellStyle name="Akzent2 2" xfId="11251" hidden="1"/>
    <cellStyle name="Akzent2 2" xfId="13833" hidden="1"/>
    <cellStyle name="Akzent2 2" xfId="13837" hidden="1"/>
    <cellStyle name="Akzent2 2" xfId="710" hidden="1"/>
    <cellStyle name="Akzent2 2" xfId="13865" hidden="1"/>
    <cellStyle name="Akzent2 2" xfId="13901" hidden="1"/>
    <cellStyle name="Akzent2 2" xfId="13907" hidden="1"/>
    <cellStyle name="Akzent2 2" xfId="13941" hidden="1"/>
    <cellStyle name="Akzent2 2" xfId="13945" hidden="1"/>
    <cellStyle name="Akzent2 2" xfId="13981" hidden="1"/>
    <cellStyle name="Akzent2 2" xfId="13985" hidden="1"/>
    <cellStyle name="Akzent2 2" xfId="14016" hidden="1"/>
    <cellStyle name="Akzent2 2" xfId="14021" hidden="1"/>
    <cellStyle name="Akzent2 2" xfId="14008" hidden="1"/>
    <cellStyle name="Akzent2 2" xfId="13972" hidden="1"/>
    <cellStyle name="Akzent2 2" xfId="13968" hidden="1"/>
    <cellStyle name="Akzent2 2" xfId="13932" hidden="1"/>
    <cellStyle name="Akzent2 2" xfId="13928" hidden="1"/>
    <cellStyle name="Akzent2 2" xfId="13892" hidden="1"/>
    <cellStyle name="Akzent2 2" xfId="13886" hidden="1"/>
    <cellStyle name="Akzent2 2" xfId="13853" hidden="1"/>
    <cellStyle name="Akzent2 2" xfId="13848" hidden="1"/>
    <cellStyle name="Akzent2 2" xfId="13816" hidden="1"/>
    <cellStyle name="Akzent2 2" xfId="13789" hidden="1"/>
    <cellStyle name="Akzent2 2" xfId="13722" hidden="1"/>
    <cellStyle name="Akzent2 2" xfId="13718" hidden="1"/>
    <cellStyle name="Akzent2 2" xfId="13661" hidden="1"/>
    <cellStyle name="Akzent2 2" xfId="13657" hidden="1"/>
    <cellStyle name="Akzent2 2" xfId="13601" hidden="1"/>
    <cellStyle name="Akzent2 2" xfId="13597" hidden="1"/>
    <cellStyle name="Akzent2 2" xfId="13547" hidden="1"/>
    <cellStyle name="Akzent2 2" xfId="13543" hidden="1"/>
    <cellStyle name="Akzent2 2" xfId="14010" hidden="1"/>
    <cellStyle name="Akzent2 2" xfId="13488" hidden="1"/>
    <cellStyle name="Akzent2 2" xfId="13406" hidden="1"/>
    <cellStyle name="Akzent2 2" xfId="13398" hidden="1"/>
    <cellStyle name="Akzent2 2" xfId="13313" hidden="1"/>
    <cellStyle name="Akzent2 2" xfId="13308" hidden="1"/>
    <cellStyle name="Akzent2 2" xfId="13231" hidden="1"/>
    <cellStyle name="Akzent2 2" xfId="13223" hidden="1"/>
    <cellStyle name="Akzent2 2" xfId="13147" hidden="1"/>
    <cellStyle name="Akzent2 2" xfId="13136" hidden="1"/>
    <cellStyle name="Akzent2 2" xfId="13803" hidden="1"/>
    <cellStyle name="Akzent2 2" xfId="13064" hidden="1"/>
    <cellStyle name="Akzent2 2" xfId="12983" hidden="1"/>
    <cellStyle name="Akzent2 2" xfId="12969" hidden="1"/>
    <cellStyle name="Akzent2 2" xfId="12874" hidden="1"/>
    <cellStyle name="Akzent2 2" xfId="12866" hidden="1"/>
    <cellStyle name="Akzent2 2" xfId="12765" hidden="1"/>
    <cellStyle name="Akzent2 2" xfId="12757" hidden="1"/>
    <cellStyle name="Akzent2 2" xfId="12658" hidden="1"/>
    <cellStyle name="Akzent2 2" xfId="12647" hidden="1"/>
    <cellStyle name="Akzent2 2" xfId="12524" hidden="1"/>
    <cellStyle name="Akzent2 2" xfId="12513" hidden="1"/>
    <cellStyle name="Akzent2 2" xfId="12359" hidden="1"/>
    <cellStyle name="Akzent2 2" xfId="12348" hidden="1"/>
    <cellStyle name="Akzent2 2" xfId="12224" hidden="1"/>
    <cellStyle name="Akzent2 2" xfId="12209" hidden="1"/>
    <cellStyle name="Akzent2 2" xfId="12091" hidden="1"/>
    <cellStyle name="Akzent2 2" xfId="12081" hidden="1"/>
    <cellStyle name="Akzent2 2" xfId="11943" hidden="1"/>
    <cellStyle name="Akzent2 2" xfId="11939" hidden="1"/>
    <cellStyle name="Akzent2 2" xfId="11827" hidden="1"/>
    <cellStyle name="Akzent2 2" xfId="11791" hidden="1"/>
    <cellStyle name="Akzent2 2" xfId="11657" hidden="1"/>
    <cellStyle name="Akzent2 2" xfId="11647" hidden="1"/>
    <cellStyle name="Akzent2 2" xfId="11520" hidden="1"/>
    <cellStyle name="Akzent2 2" xfId="11511" hidden="1"/>
    <cellStyle name="Akzent2 2" xfId="11347" hidden="1"/>
    <cellStyle name="Akzent2 2" xfId="11330" hidden="1"/>
    <cellStyle name="Akzent2 2" xfId="11208" hidden="1"/>
    <cellStyle name="Akzent2 2" xfId="11203" hidden="1"/>
    <cellStyle name="Akzent2 2" xfId="12533" hidden="1"/>
    <cellStyle name="Akzent2 2" xfId="11092" hidden="1"/>
    <cellStyle name="Akzent2 2" xfId="10954" hidden="1"/>
    <cellStyle name="Akzent2 2" xfId="10937" hidden="1"/>
    <cellStyle name="Akzent2 2" xfId="10816" hidden="1"/>
    <cellStyle name="Akzent2 2" xfId="10799" hidden="1"/>
    <cellStyle name="Akzent2 2" xfId="10681" hidden="1"/>
    <cellStyle name="Akzent2 2" xfId="10674" hidden="1"/>
    <cellStyle name="Akzent2 2" xfId="10549" hidden="1"/>
    <cellStyle name="Akzent2 2" xfId="10533" hidden="1"/>
    <cellStyle name="Akzent2 2" xfId="11821" hidden="1"/>
    <cellStyle name="Akzent2 2" xfId="10426" hidden="1"/>
    <cellStyle name="Akzent2 2" xfId="10297" hidden="1"/>
    <cellStyle name="Akzent2 2" xfId="10292" hidden="1"/>
    <cellStyle name="Akzent2 2" xfId="10160" hidden="1"/>
    <cellStyle name="Akzent2 2" xfId="10148" hidden="1"/>
    <cellStyle name="Akzent2 2" xfId="10017" hidden="1"/>
    <cellStyle name="Akzent2 2" xfId="10005" hidden="1"/>
    <cellStyle name="Akzent2 2" xfId="9887" hidden="1"/>
    <cellStyle name="Akzent2 2" xfId="9881" hidden="1"/>
    <cellStyle name="Akzent2 2" xfId="9755" hidden="1"/>
    <cellStyle name="Akzent2 2" xfId="9738" hidden="1"/>
    <cellStyle name="Akzent2 2" xfId="9598" hidden="1"/>
    <cellStyle name="Akzent2 2" xfId="9583" hidden="1"/>
    <cellStyle name="Akzent2 2" xfId="9454" hidden="1"/>
    <cellStyle name="Akzent2 2" xfId="9446" hidden="1"/>
    <cellStyle name="Akzent2 2" xfId="9328" hidden="1"/>
    <cellStyle name="Akzent2 2" xfId="9315" hidden="1"/>
    <cellStyle name="Akzent2 2" xfId="9190" hidden="1"/>
    <cellStyle name="Akzent2 2" xfId="9179" hidden="1"/>
    <cellStyle name="Akzent2 2" xfId="9014" hidden="1"/>
    <cellStyle name="Akzent2 2" xfId="9000" hidden="1"/>
    <cellStyle name="Akzent2 2" xfId="8934" hidden="1"/>
    <cellStyle name="Akzent2 2" xfId="8904" hidden="1"/>
    <cellStyle name="Akzent2 2" xfId="8789" hidden="1"/>
    <cellStyle name="Akzent2 2" xfId="8785" hidden="1"/>
    <cellStyle name="Akzent2 2" xfId="8658" hidden="1"/>
    <cellStyle name="Akzent2 2" xfId="8632" hidden="1"/>
    <cellStyle name="Akzent2 2" xfId="8477" hidden="1"/>
    <cellStyle name="Akzent2 2" xfId="8466" hidden="1"/>
    <cellStyle name="Akzent2 2" xfId="8337" hidden="1"/>
    <cellStyle name="Akzent2 2" xfId="8324" hidden="1"/>
    <cellStyle name="Akzent2 2" xfId="8974" hidden="1"/>
    <cellStyle name="Akzent2 2" xfId="8214" hidden="1"/>
    <cellStyle name="Akzent2 2" xfId="8090" hidden="1"/>
    <cellStyle name="Akzent2 2" xfId="8078" hidden="1"/>
    <cellStyle name="Akzent2 2" xfId="7912" hidden="1"/>
    <cellStyle name="Akzent2 2" xfId="7905" hidden="1"/>
    <cellStyle name="Akzent2 2" xfId="7776" hidden="1"/>
    <cellStyle name="Akzent2 2" xfId="7770" hidden="1"/>
    <cellStyle name="Akzent2 2" xfId="7654" hidden="1"/>
    <cellStyle name="Akzent2 2" xfId="7639" hidden="1"/>
    <cellStyle name="Akzent2 2" xfId="7510" hidden="1"/>
    <cellStyle name="Akzent2 2" xfId="7369" hidden="1"/>
    <cellStyle name="Akzent2 2" xfId="7344" hidden="1"/>
    <cellStyle name="Akzent2 2" xfId="7213" hidden="1"/>
    <cellStyle name="Akzent2 2" xfId="7200" hidden="1"/>
    <cellStyle name="Akzent2 2" xfId="7022" hidden="1"/>
    <cellStyle name="Akzent2 2" xfId="6998" hidden="1"/>
    <cellStyle name="Akzent2 2" xfId="6840" hidden="1"/>
    <cellStyle name="Akzent2 2" xfId="6833" hidden="1"/>
    <cellStyle name="Akzent2 2" xfId="6689" hidden="1"/>
    <cellStyle name="Akzent2 2" xfId="6678" hidden="1"/>
    <cellStyle name="Akzent2 2" xfId="6541" hidden="1"/>
    <cellStyle name="Akzent2 2" xfId="6494" hidden="1"/>
    <cellStyle name="Akzent2 2" xfId="6343" hidden="1"/>
    <cellStyle name="Akzent2 2" xfId="6326" hidden="1"/>
    <cellStyle name="Akzent2 2" xfId="6150" hidden="1"/>
    <cellStyle name="Akzent2 2" xfId="6132" hidden="1"/>
    <cellStyle name="Akzent2 2" xfId="5995" hidden="1"/>
    <cellStyle name="Akzent2 2" xfId="5991" hidden="1"/>
    <cellStyle name="Akzent2 2" xfId="5850" hidden="1"/>
    <cellStyle name="Akzent2 2" xfId="5835" hidden="1"/>
    <cellStyle name="Akzent2 2" xfId="7353" hidden="1"/>
    <cellStyle name="Akzent2 2" xfId="5687" hidden="1"/>
    <cellStyle name="Akzent2 2" xfId="5540" hidden="1"/>
    <cellStyle name="Akzent2 2" xfId="5532" hidden="1"/>
    <cellStyle name="Akzent2 2" xfId="5391" hidden="1"/>
    <cellStyle name="Akzent2 2" xfId="5382" hidden="1"/>
    <cellStyle name="Akzent2 2" xfId="5264" hidden="1"/>
    <cellStyle name="Akzent2 2" xfId="5248" hidden="1"/>
    <cellStyle name="Akzent2 2" xfId="5101" hidden="1"/>
    <cellStyle name="Akzent2 2" xfId="5071" hidden="1"/>
    <cellStyle name="Akzent2 2" xfId="6531" hidden="1"/>
    <cellStyle name="Akzent2 2" xfId="4966" hidden="1"/>
    <cellStyle name="Akzent2 2" xfId="4844" hidden="1"/>
    <cellStyle name="Akzent2 2" xfId="4826" hidden="1"/>
    <cellStyle name="Akzent2 2" xfId="4695" hidden="1"/>
    <cellStyle name="Akzent2 2" xfId="4677" hidden="1"/>
    <cellStyle name="Akzent2 2" xfId="4561" hidden="1"/>
    <cellStyle name="Akzent2 2" xfId="4546" hidden="1"/>
    <cellStyle name="Akzent2 2" xfId="4429" hidden="1"/>
    <cellStyle name="Akzent2 2" xfId="4415" hidden="1"/>
    <cellStyle name="Akzent2 2" xfId="4284" hidden="1"/>
    <cellStyle name="Akzent2 2" xfId="4259" hidden="1"/>
    <cellStyle name="Akzent2 2" xfId="4111" hidden="1"/>
    <cellStyle name="Akzent2 2" xfId="4105" hidden="1"/>
    <cellStyle name="Akzent2 2" xfId="3979" hidden="1"/>
    <cellStyle name="Akzent2 2" xfId="3974" hidden="1"/>
    <cellStyle name="Akzent2 2" xfId="3837" hidden="1"/>
    <cellStyle name="Akzent2 2" xfId="3830" hidden="1"/>
    <cellStyle name="Akzent2 2" xfId="3709" hidden="1"/>
    <cellStyle name="Akzent2 2" xfId="3704" hidden="1"/>
    <cellStyle name="Akzent2 2" xfId="3576" hidden="1"/>
    <cellStyle name="Akzent2 2" xfId="3556" hidden="1"/>
    <cellStyle name="Akzent2 2" xfId="3424" hidden="1"/>
    <cellStyle name="Akzent2 2" xfId="3411" hidden="1"/>
    <cellStyle name="Akzent2 2" xfId="3285" hidden="1"/>
    <cellStyle name="Akzent2 2" xfId="3270" hidden="1"/>
    <cellStyle name="Akzent2 2" xfId="3135" hidden="1"/>
    <cellStyle name="Akzent2 2" xfId="3124" hidden="1"/>
    <cellStyle name="Akzent2 2" xfId="2999" hidden="1"/>
    <cellStyle name="Akzent2 2" xfId="2979" hidden="1"/>
    <cellStyle name="Akzent2 2" xfId="4295" hidden="1"/>
    <cellStyle name="Akzent2 2" xfId="2860" hidden="1"/>
    <cellStyle name="Akzent2 2" xfId="2731" hidden="1"/>
    <cellStyle name="Akzent2 2" xfId="2723" hidden="1"/>
    <cellStyle name="Akzent2 2" xfId="2599" hidden="1"/>
    <cellStyle name="Akzent2 2" xfId="2593" hidden="1"/>
    <cellStyle name="Akzent2 2" xfId="2461" hidden="1"/>
    <cellStyle name="Akzent2 2" xfId="2441" hidden="1"/>
    <cellStyle name="Akzent2 2" xfId="2320" hidden="1"/>
    <cellStyle name="Akzent2 2" xfId="2305" hidden="1"/>
    <cellStyle name="Akzent2 2" xfId="3563" hidden="1"/>
    <cellStyle name="Akzent2 2" xfId="2195" hidden="1"/>
    <cellStyle name="Akzent2 2" xfId="2066" hidden="1"/>
    <cellStyle name="Akzent2 2" xfId="2059" hidden="1"/>
    <cellStyle name="Akzent2 2" xfId="1932" hidden="1"/>
    <cellStyle name="Akzent2 2" xfId="1926" hidden="1"/>
    <cellStyle name="Akzent2 2" xfId="1818" hidden="1"/>
    <cellStyle name="Akzent2 2" xfId="1812" hidden="1"/>
    <cellStyle name="Akzent2 2" xfId="1685" hidden="1"/>
    <cellStyle name="Akzent2 2" xfId="1670" hidden="1"/>
    <cellStyle name="Akzent2 2" xfId="1541" hidden="1"/>
    <cellStyle name="Akzent2 2" xfId="1525" hidden="1"/>
    <cellStyle name="Akzent2 2" xfId="1394" hidden="1"/>
    <cellStyle name="Akzent2 2" xfId="1384" hidden="1"/>
    <cellStyle name="Akzent2 2" xfId="1261" hidden="1"/>
    <cellStyle name="Akzent2 2" xfId="1246" hidden="1"/>
    <cellStyle name="Akzent2 2" xfId="1122" hidden="1"/>
    <cellStyle name="Akzent2 2" xfId="1113" hidden="1"/>
    <cellStyle name="Akzent2 2" xfId="996" hidden="1"/>
    <cellStyle name="Akzent2 2" xfId="987" hidden="1"/>
    <cellStyle name="Akzent2 2" xfId="798" hidden="1"/>
    <cellStyle name="Akzent2 2" xfId="777" hidden="1"/>
    <cellStyle name="Akzent2 2" xfId="702" hidden="1"/>
    <cellStyle name="Akzent2 2" xfId="662" hidden="1"/>
    <cellStyle name="Akzent2 2" xfId="453" hidden="1"/>
    <cellStyle name="Akzent2 2" xfId="449" hidden="1"/>
    <cellStyle name="Akzent2 2" xfId="318" hidden="1"/>
    <cellStyle name="Akzent2 2" xfId="297" hidden="1"/>
    <cellStyle name="Akzent2 2" xfId="726" hidden="1"/>
    <cellStyle name="Akzent2 2" xfId="8547" hidden="1"/>
    <cellStyle name="Akzent2 2" xfId="14042" hidden="1"/>
    <cellStyle name="Akzent2 2" xfId="14046" hidden="1"/>
    <cellStyle name="Akzent2 2" xfId="758" hidden="1"/>
    <cellStyle name="Akzent2 2" xfId="14060" hidden="1"/>
    <cellStyle name="Akzent2 2" xfId="14076" hidden="1"/>
    <cellStyle name="Akzent2 2" xfId="14080" hidden="1"/>
    <cellStyle name="Akzent2 2" xfId="14096" hidden="1"/>
    <cellStyle name="Akzent2 2" xfId="14100" hidden="1"/>
    <cellStyle name="Akzent2 2" xfId="14116" hidden="1"/>
    <cellStyle name="Akzent2 2" xfId="14120" hidden="1"/>
    <cellStyle name="Akzent2 2" xfId="14136" hidden="1"/>
    <cellStyle name="Akzent2 2" xfId="14140" hidden="1"/>
    <cellStyle name="Akzent2 2" xfId="14188" hidden="1"/>
    <cellStyle name="Akzent2 2" xfId="14230" hidden="1"/>
    <cellStyle name="Akzent2 2" xfId="14234" hidden="1"/>
    <cellStyle name="Akzent2 2" xfId="14268" hidden="1"/>
    <cellStyle name="Akzent2 2" xfId="14274" hidden="1"/>
    <cellStyle name="Akzent2 2" xfId="14330" hidden="1"/>
    <cellStyle name="Akzent2 2" xfId="14337" hidden="1"/>
    <cellStyle name="Akzent2 2" xfId="14372" hidden="1"/>
    <cellStyle name="Akzent2 2" xfId="14376" hidden="1"/>
    <cellStyle name="Akzent2 2" xfId="14408" hidden="1"/>
    <cellStyle name="Akzent2 2" xfId="14422" hidden="1"/>
    <cellStyle name="Akzent2 2" xfId="14459" hidden="1"/>
    <cellStyle name="Akzent2 2" xfId="14463" hidden="1"/>
    <cellStyle name="Akzent2 2" xfId="14498" hidden="1"/>
    <cellStyle name="Akzent2 2" xfId="14503" hidden="1"/>
    <cellStyle name="Akzent2 2" xfId="14533" hidden="1"/>
    <cellStyle name="Akzent2 2" xfId="14539" hidden="1"/>
    <cellStyle name="Akzent2 2" xfId="14573" hidden="1"/>
    <cellStyle name="Akzent2 2" xfId="14577" hidden="1"/>
    <cellStyle name="Akzent2 2" xfId="14186" hidden="1"/>
    <cellStyle name="Akzent2 2" xfId="14611" hidden="1"/>
    <cellStyle name="Akzent2 2" xfId="14648" hidden="1"/>
    <cellStyle name="Akzent2 2" xfId="14652" hidden="1"/>
    <cellStyle name="Akzent2 2" xfId="14688" hidden="1"/>
    <cellStyle name="Akzent2 2" xfId="14692" hidden="1"/>
    <cellStyle name="Akzent2 2" xfId="14728" hidden="1"/>
    <cellStyle name="Akzent2 2" xfId="14732" hidden="1"/>
    <cellStyle name="Akzent2 2" xfId="14759" hidden="1"/>
    <cellStyle name="Akzent2 2" xfId="14764" hidden="1"/>
    <cellStyle name="Akzent2 2" xfId="14417" hidden="1"/>
    <cellStyle name="Akzent2 2" xfId="14789" hidden="1"/>
    <cellStyle name="Akzent2 2" xfId="14825" hidden="1"/>
    <cellStyle name="Akzent2 2" xfId="14830" hidden="1"/>
    <cellStyle name="Akzent2 2" xfId="14865" hidden="1"/>
    <cellStyle name="Akzent2 2" xfId="14871" hidden="1"/>
    <cellStyle name="Akzent2 2" xfId="14902" hidden="1"/>
    <cellStyle name="Akzent2 2" xfId="14909" hidden="1"/>
    <cellStyle name="Akzent2 2" xfId="14941" hidden="1"/>
    <cellStyle name="Akzent2 2" xfId="14945" hidden="1"/>
    <cellStyle name="Akzent2 2" xfId="14986" hidden="1"/>
    <cellStyle name="Akzent2 2" xfId="15005" hidden="1"/>
    <cellStyle name="Akzent2 2" xfId="15041" hidden="1"/>
    <cellStyle name="Akzent2 2" xfId="15045" hidden="1"/>
    <cellStyle name="Akzent2 2" xfId="15081" hidden="1"/>
    <cellStyle name="Akzent2 2" xfId="15085" hidden="1"/>
    <cellStyle name="Akzent2 2" xfId="15113" hidden="1"/>
    <cellStyle name="Akzent2 2" xfId="15124" hidden="1"/>
    <cellStyle name="Akzent2 2" xfId="15153" hidden="1"/>
    <cellStyle name="Akzent2 2" xfId="15157" hidden="1"/>
    <cellStyle name="Akzent2 2" xfId="15194" hidden="1"/>
    <cellStyle name="Akzent2 2" xfId="15203" hidden="1"/>
    <cellStyle name="Akzent2 2" xfId="15240" hidden="1"/>
    <cellStyle name="Akzent2 2" xfId="15248" hidden="1"/>
    <cellStyle name="Akzent2 2" xfId="15281" hidden="1"/>
    <cellStyle name="Akzent2 2" xfId="15288" hidden="1"/>
    <cellStyle name="Akzent2 2" xfId="15319" hidden="1"/>
    <cellStyle name="Akzent2 2" xfId="15323" hidden="1"/>
    <cellStyle name="Akzent2 2" xfId="15356" hidden="1"/>
    <cellStyle name="Akzent2 2" xfId="15363" hidden="1"/>
    <cellStyle name="Akzent2 2" xfId="14981" hidden="1"/>
    <cellStyle name="Akzent2 2" xfId="15397" hidden="1"/>
    <cellStyle name="Akzent2 2" xfId="15435" hidden="1"/>
    <cellStyle name="Akzent2 2" xfId="15439" hidden="1"/>
    <cellStyle name="Akzent2 2" xfId="15475" hidden="1"/>
    <cellStyle name="Akzent2 2" xfId="15479" hidden="1"/>
    <cellStyle name="Akzent2 2" xfId="15512" hidden="1"/>
    <cellStyle name="Akzent2 2" xfId="15519" hidden="1"/>
    <cellStyle name="Akzent2 2" xfId="15546" hidden="1"/>
    <cellStyle name="Akzent2 2" xfId="15551" hidden="1"/>
    <cellStyle name="Akzent2 2" xfId="15200" hidden="1"/>
    <cellStyle name="Akzent2 2" xfId="15578" hidden="1"/>
    <cellStyle name="Akzent2 2" xfId="15608" hidden="1"/>
    <cellStyle name="Akzent2 2" xfId="15616" hidden="1"/>
    <cellStyle name="Akzent2 2" xfId="15652" hidden="1"/>
    <cellStyle name="Akzent2 2" xfId="15656" hidden="1"/>
    <cellStyle name="Akzent2 2" xfId="15687" hidden="1"/>
    <cellStyle name="Akzent2 2" xfId="15696" hidden="1"/>
    <cellStyle name="Akzent2 2" xfId="15727" hidden="1"/>
    <cellStyle name="Akzent2 2" xfId="15731" hidden="1"/>
    <cellStyle name="Akzent2 2" xfId="15766" hidden="1"/>
    <cellStyle name="Akzent2 2" xfId="15772" hidden="1"/>
    <cellStyle name="Akzent2 2" xfId="15802" hidden="1"/>
    <cellStyle name="Akzent2 2" xfId="15807" hidden="1"/>
    <cellStyle name="Akzent2 2" xfId="15843" hidden="1"/>
    <cellStyle name="Akzent2 2" xfId="15851" hidden="1"/>
    <cellStyle name="Akzent2 2" xfId="15882" hidden="1"/>
    <cellStyle name="Akzent2 2" xfId="15887" hidden="1"/>
    <cellStyle name="Akzent2 2" xfId="15920" hidden="1"/>
    <cellStyle name="Akzent2 2" xfId="15926" hidden="1"/>
    <cellStyle name="Akzent2 2" xfId="15982" hidden="1"/>
    <cellStyle name="Akzent2 2" xfId="15987" hidden="1"/>
    <cellStyle name="Akzent2 2" xfId="16017" hidden="1"/>
    <cellStyle name="Akzent2 2" xfId="16029" hidden="1"/>
    <cellStyle name="Akzent2 2" xfId="16071" hidden="1"/>
    <cellStyle name="Akzent2 2" xfId="16075" hidden="1"/>
    <cellStyle name="Akzent2 2" xfId="16111" hidden="1"/>
    <cellStyle name="Akzent2 2" xfId="16115" hidden="1"/>
    <cellStyle name="Akzent2 2" xfId="16151" hidden="1"/>
    <cellStyle name="Akzent2 2" xfId="16155" hidden="1"/>
    <cellStyle name="Akzent2 2" xfId="16182" hidden="1"/>
    <cellStyle name="Akzent2 2" xfId="16187" hidden="1"/>
    <cellStyle name="Akzent2 2" xfId="16006" hidden="1"/>
    <cellStyle name="Akzent2 2" xfId="16225" hidden="1"/>
    <cellStyle name="Akzent2 2" xfId="16290" hidden="1"/>
    <cellStyle name="Akzent2 2" xfId="16295" hidden="1"/>
    <cellStyle name="Akzent2 2" xfId="16334" hidden="1"/>
    <cellStyle name="Akzent2 2" xfId="16342" hidden="1"/>
    <cellStyle name="Akzent2 2" xfId="16373" hidden="1"/>
    <cellStyle name="Akzent2 2" xfId="16378" hidden="1"/>
    <cellStyle name="Akzent2 2" xfId="16413" hidden="1"/>
    <cellStyle name="Akzent2 2" xfId="16417" hidden="1"/>
    <cellStyle name="Akzent2 2" xfId="16445" hidden="1"/>
    <cellStyle name="Akzent2 2" xfId="16510" hidden="1"/>
    <cellStyle name="Akzent2 2" xfId="16523" hidden="1"/>
    <cellStyle name="Akzent2 2" xfId="16561" hidden="1"/>
    <cellStyle name="Akzent2 2" xfId="16565" hidden="1"/>
    <cellStyle name="Akzent2 2" xfId="16601" hidden="1"/>
    <cellStyle name="Akzent2 2" xfId="16605" hidden="1"/>
    <cellStyle name="Akzent2 2" xfId="16641" hidden="1"/>
    <cellStyle name="Akzent2 2" xfId="16645" hidden="1"/>
    <cellStyle name="Akzent2 2" xfId="16681" hidden="1"/>
    <cellStyle name="Akzent2 2" xfId="16685" hidden="1"/>
    <cellStyle name="Akzent2 2" xfId="16722" hidden="1"/>
    <cellStyle name="Akzent2 2" xfId="16731" hidden="1"/>
    <cellStyle name="Akzent2 2" xfId="16766" hidden="1"/>
    <cellStyle name="Akzent2 2" xfId="16772" hidden="1"/>
    <cellStyle name="Akzent2 2" xfId="16830" hidden="1"/>
    <cellStyle name="Akzent2 2" xfId="16834" hidden="1"/>
    <cellStyle name="Akzent2 2" xfId="16870" hidden="1"/>
    <cellStyle name="Akzent2 2" xfId="16874" hidden="1"/>
    <cellStyle name="Akzent2 2" xfId="16910" hidden="1"/>
    <cellStyle name="Akzent2 2" xfId="16914" hidden="1"/>
    <cellStyle name="Akzent2 2" xfId="16521" hidden="1"/>
    <cellStyle name="Akzent2 2" xfId="16948" hidden="1"/>
    <cellStyle name="Akzent2 2" xfId="16983" hidden="1"/>
    <cellStyle name="Akzent2 2" xfId="16989" hidden="1"/>
    <cellStyle name="Akzent2 2" xfId="17017" hidden="1"/>
    <cellStyle name="Akzent2 2" xfId="17021" hidden="1"/>
    <cellStyle name="Akzent2 2" xfId="17052" hidden="1"/>
    <cellStyle name="Akzent2 2" xfId="17060" hidden="1"/>
    <cellStyle name="Akzent2 2" xfId="17091" hidden="1"/>
    <cellStyle name="Akzent2 2" xfId="17096" hidden="1"/>
    <cellStyle name="Akzent2 2" xfId="16729" hidden="1"/>
    <cellStyle name="Akzent2 2" xfId="17128" hidden="1"/>
    <cellStyle name="Akzent2 2" xfId="17158" hidden="1"/>
    <cellStyle name="Akzent2 2" xfId="17168" hidden="1"/>
    <cellStyle name="Akzent2 2" xfId="17198" hidden="1"/>
    <cellStyle name="Akzent2 2" xfId="17205" hidden="1"/>
    <cellStyle name="Akzent2 2" xfId="17231" hidden="1"/>
    <cellStyle name="Akzent2 2" xfId="17241" hidden="1"/>
    <cellStyle name="Akzent2 2" xfId="17271" hidden="1"/>
    <cellStyle name="Akzent2 2" xfId="17275" hidden="1"/>
    <cellStyle name="Akzent2 2" xfId="17322" hidden="1"/>
    <cellStyle name="Akzent2 2" xfId="17333" hidden="1"/>
    <cellStyle name="Akzent2 2" xfId="17368" hidden="1"/>
    <cellStyle name="Akzent2 2" xfId="17373" hidden="1"/>
    <cellStyle name="Akzent2 2" xfId="17409" hidden="1"/>
    <cellStyle name="Akzent2 2" xfId="17413" hidden="1"/>
    <cellStyle name="Akzent2 2" xfId="17443" hidden="1"/>
    <cellStyle name="Akzent2 2" xfId="17448" hidden="1"/>
    <cellStyle name="Akzent2 2" xfId="17483" hidden="1"/>
    <cellStyle name="Akzent2 2" xfId="17487" hidden="1"/>
    <cellStyle name="Akzent2 2" xfId="17522" hidden="1"/>
    <cellStyle name="Akzent2 2" xfId="17533" hidden="1"/>
    <cellStyle name="Akzent2 2" xfId="17570" hidden="1"/>
    <cellStyle name="Akzent2 2" xfId="17574" hidden="1"/>
    <cellStyle name="Akzent2 2" xfId="17611" hidden="1"/>
    <cellStyle name="Akzent2 2" xfId="17615" hidden="1"/>
    <cellStyle name="Akzent2 2" xfId="17649" hidden="1"/>
    <cellStyle name="Akzent2 2" xfId="17653" hidden="1"/>
    <cellStyle name="Akzent2 2" xfId="17689" hidden="1"/>
    <cellStyle name="Akzent2 2" xfId="17693" hidden="1"/>
    <cellStyle name="Akzent2 2" xfId="17314" hidden="1"/>
    <cellStyle name="Akzent2 2" xfId="17727" hidden="1"/>
    <cellStyle name="Akzent2 2" xfId="17764" hidden="1"/>
    <cellStyle name="Akzent2 2" xfId="17768" hidden="1"/>
    <cellStyle name="Akzent2 2" xfId="17804" hidden="1"/>
    <cellStyle name="Akzent2 2" xfId="17808" hidden="1"/>
    <cellStyle name="Akzent2 2" xfId="17836" hidden="1"/>
    <cellStyle name="Akzent2 2" xfId="17843" hidden="1"/>
    <cellStyle name="Akzent2 2" xfId="17877" hidden="1"/>
    <cellStyle name="Akzent2 2" xfId="17881" hidden="1"/>
    <cellStyle name="Akzent2 2" xfId="17531" hidden="1"/>
    <cellStyle name="Akzent2 2" xfId="17908" hidden="1"/>
    <cellStyle name="Akzent2 2" xfId="17944" hidden="1"/>
    <cellStyle name="Akzent2 2" xfId="17949" hidden="1"/>
    <cellStyle name="Akzent2 2" xfId="17984" hidden="1"/>
    <cellStyle name="Akzent2 2" xfId="17988" hidden="1"/>
    <cellStyle name="Akzent2 2" xfId="18024" hidden="1"/>
    <cellStyle name="Akzent2 2" xfId="18028" hidden="1"/>
    <cellStyle name="Akzent2 2" xfId="18057" hidden="1"/>
    <cellStyle name="Akzent2 2" xfId="18061" hidden="1"/>
    <cellStyle name="Akzent2 2" xfId="18097" hidden="1"/>
    <cellStyle name="Akzent2 2" xfId="18101" hidden="1"/>
    <cellStyle name="Akzent2 2" xfId="18137" hidden="1"/>
    <cellStyle name="Akzent2 2" xfId="18141" hidden="1"/>
    <cellStyle name="Akzent2 2" xfId="18177" hidden="1"/>
    <cellStyle name="Akzent2 2" xfId="18181" hidden="1"/>
    <cellStyle name="Akzent2 2" xfId="18218" hidden="1"/>
    <cellStyle name="Akzent2 2" xfId="18222" hidden="1"/>
    <cellStyle name="Akzent2 2" xfId="18252" hidden="1"/>
    <cellStyle name="Akzent2 2" xfId="18256" hidden="1"/>
    <cellStyle name="Akzent2 2" xfId="18312" hidden="1"/>
    <cellStyle name="Akzent2 2" xfId="18321" hidden="1"/>
    <cellStyle name="Akzent2 2" xfId="18350" hidden="1"/>
    <cellStyle name="Akzent2 2" xfId="18357" hidden="1"/>
    <cellStyle name="Akzent2 2" xfId="18393" hidden="1"/>
    <cellStyle name="Akzent2 2" xfId="18401" hidden="1"/>
    <cellStyle name="Akzent2 2" xfId="18432" hidden="1"/>
    <cellStyle name="Akzent2 2" xfId="18437" hidden="1"/>
    <cellStyle name="Akzent2 2" xfId="18468" hidden="1"/>
    <cellStyle name="Akzent2 2" xfId="18473" hidden="1"/>
    <cellStyle name="Akzent2 2" xfId="18512" hidden="1"/>
    <cellStyle name="Akzent2 2" xfId="18516" hidden="1"/>
    <cellStyle name="Akzent2 2" xfId="18335" hidden="1"/>
    <cellStyle name="Akzent2 2" xfId="18546" hidden="1"/>
    <cellStyle name="Akzent2 2" xfId="18582" hidden="1"/>
    <cellStyle name="Akzent2 2" xfId="18590" hidden="1"/>
    <cellStyle name="Akzent2 2" xfId="18622" hidden="1"/>
    <cellStyle name="Akzent2 2" xfId="18626" hidden="1"/>
    <cellStyle name="Akzent2 2" xfId="18662" hidden="1"/>
    <cellStyle name="Akzent2 2" xfId="18666" hidden="1"/>
    <cellStyle name="Akzent2 2" xfId="18701" hidden="1"/>
    <cellStyle name="Akzent2 2" xfId="18705" hidden="1"/>
    <cellStyle name="Akzent2 2" xfId="18692" hidden="1"/>
    <cellStyle name="Akzent2 2" xfId="18653" hidden="1"/>
    <cellStyle name="Akzent2 2" xfId="18649" hidden="1"/>
    <cellStyle name="Akzent2 2" xfId="18613" hidden="1"/>
    <cellStyle name="Akzent2 2" xfId="18606" hidden="1"/>
    <cellStyle name="Akzent2 2" xfId="18573" hidden="1"/>
    <cellStyle name="Akzent2 2" xfId="18565" hidden="1"/>
    <cellStyle name="Akzent2 2" xfId="18531" hidden="1"/>
    <cellStyle name="Akzent2 2" xfId="18527" hidden="1"/>
    <cellStyle name="Akzent2 2" xfId="18493" hidden="1"/>
    <cellStyle name="Akzent2 2" xfId="18482" hidden="1"/>
    <cellStyle name="Akzent2 2" xfId="18441" hidden="1"/>
    <cellStyle name="Akzent2 2" xfId="18436" hidden="1"/>
    <cellStyle name="Akzent2 2" xfId="18400" hidden="1"/>
    <cellStyle name="Akzent2 2" xfId="18391" hidden="1"/>
    <cellStyle name="Akzent2 2" xfId="18361" hidden="1"/>
    <cellStyle name="Akzent2 2" xfId="18356" hidden="1"/>
    <cellStyle name="Akzent2 2" xfId="18283" hidden="1"/>
    <cellStyle name="Akzent2 2" xfId="18279" hidden="1"/>
    <cellStyle name="Akzent2 2" xfId="18694" hidden="1"/>
    <cellStyle name="Akzent2 2" xfId="18245" hidden="1"/>
    <cellStyle name="Akzent2 2" xfId="18208" hidden="1"/>
    <cellStyle name="Akzent2 2" xfId="18204" hidden="1"/>
    <cellStyle name="Akzent2 2" xfId="18168" hidden="1"/>
    <cellStyle name="Akzent2 2" xfId="18164" hidden="1"/>
    <cellStyle name="Akzent2 2" xfId="18128" hidden="1"/>
    <cellStyle name="Akzent2 2" xfId="18124" hidden="1"/>
    <cellStyle name="Akzent2 2" xfId="18088" hidden="1"/>
    <cellStyle name="Akzent2 2" xfId="18084" hidden="1"/>
    <cellStyle name="Akzent2 2" xfId="18485" hidden="1"/>
    <cellStyle name="Akzent2 2" xfId="18051" hidden="1"/>
    <cellStyle name="Akzent2 2" xfId="18015" hidden="1"/>
    <cellStyle name="Akzent2 2" xfId="18011" hidden="1"/>
    <cellStyle name="Akzent2 2" xfId="17975" hidden="1"/>
    <cellStyle name="Akzent2 2" xfId="17971" hidden="1"/>
    <cellStyle name="Akzent2 2" xfId="17935" hidden="1"/>
    <cellStyle name="Akzent2 2" xfId="17931" hidden="1"/>
    <cellStyle name="Akzent2 2" xfId="17898" hidden="1"/>
    <cellStyle name="Akzent2 2" xfId="17892" hidden="1"/>
    <cellStyle name="Akzent2 2" xfId="17848" hidden="1"/>
    <cellStyle name="Akzent2 2" xfId="17831" hidden="1"/>
    <cellStyle name="Akzent2 2" xfId="17795" hidden="1"/>
    <cellStyle name="Akzent2 2" xfId="17791" hidden="1"/>
    <cellStyle name="Akzent2 2" xfId="17754" hidden="1"/>
    <cellStyle name="Akzent2 2" xfId="17750" hidden="1"/>
    <cellStyle name="Akzent2 2" xfId="17720" hidden="1"/>
    <cellStyle name="Akzent2 2" xfId="17716" hidden="1"/>
    <cellStyle name="Akzent2 2" xfId="17680" hidden="1"/>
    <cellStyle name="Akzent2 2" xfId="17676" hidden="1"/>
    <cellStyle name="Akzent2 2" xfId="17640" hidden="1"/>
    <cellStyle name="Akzent2 2" xfId="17626" hidden="1"/>
    <cellStyle name="Akzent2 2" xfId="17589" hidden="1"/>
    <cellStyle name="Akzent2 2" xfId="17585" hidden="1"/>
    <cellStyle name="Akzent2 2" xfId="17548" hidden="1"/>
    <cellStyle name="Akzent2 2" xfId="17544" hidden="1"/>
    <cellStyle name="Akzent2 2" xfId="17502" hidden="1"/>
    <cellStyle name="Akzent2 2" xfId="17498" hidden="1"/>
    <cellStyle name="Akzent2 2" xfId="17462" hidden="1"/>
    <cellStyle name="Akzent2 2" xfId="17458" hidden="1"/>
    <cellStyle name="Akzent2 2" xfId="17853" hidden="1"/>
    <cellStyle name="Akzent2 2" xfId="17424" hidden="1"/>
    <cellStyle name="Akzent2 2" xfId="17387" hidden="1"/>
    <cellStyle name="Akzent2 2" xfId="17382" hidden="1"/>
    <cellStyle name="Akzent2 2" xfId="17347" hidden="1"/>
    <cellStyle name="Akzent2 2" xfId="17342" hidden="1"/>
    <cellStyle name="Akzent2 2" xfId="17302" hidden="1"/>
    <cellStyle name="Akzent2 2" xfId="17298" hidden="1"/>
    <cellStyle name="Akzent2 2" xfId="17262" hidden="1"/>
    <cellStyle name="Akzent2 2" xfId="17254" hidden="1"/>
    <cellStyle name="Akzent2 2" xfId="17634" hidden="1"/>
    <cellStyle name="Akzent2 2" xfId="17225" hidden="1"/>
    <cellStyle name="Akzent2 2" xfId="17189" hidden="1"/>
    <cellStyle name="Akzent2 2" xfId="17181" hidden="1"/>
    <cellStyle name="Akzent2 2" xfId="17145" hidden="1"/>
    <cellStyle name="Akzent2 2" xfId="17139" hidden="1"/>
    <cellStyle name="Akzent2 2" xfId="17110" hidden="1"/>
    <cellStyle name="Akzent2 2" xfId="17105" hidden="1"/>
    <cellStyle name="Akzent2 2" xfId="17069" hidden="1"/>
    <cellStyle name="Akzent2 2" xfId="17061" hidden="1"/>
    <cellStyle name="Akzent2 2" xfId="17025" hidden="1"/>
    <cellStyle name="Akzent2 2" xfId="17015" hidden="1"/>
    <cellStyle name="Akzent2 2" xfId="16977" hidden="1"/>
    <cellStyle name="Akzent2 2" xfId="16971" hidden="1"/>
    <cellStyle name="Akzent2 2" xfId="16942" hidden="1"/>
    <cellStyle name="Akzent2 2" xfId="16938" hidden="1"/>
    <cellStyle name="Akzent2 2" xfId="16901" hidden="1"/>
    <cellStyle name="Akzent2 2" xfId="16897" hidden="1"/>
    <cellStyle name="Akzent2 2" xfId="16861" hidden="1"/>
    <cellStyle name="Akzent2 2" xfId="16857" hidden="1"/>
    <cellStyle name="Akzent2 2" xfId="16800" hidden="1"/>
    <cellStyle name="Akzent2 2" xfId="16796" hidden="1"/>
    <cellStyle name="Akzent2 2" xfId="16760" hidden="1"/>
    <cellStyle name="Akzent2 2" xfId="16754" hidden="1"/>
    <cellStyle name="Akzent2 2" xfId="16714" hidden="1"/>
    <cellStyle name="Akzent2 2" xfId="16710" hidden="1"/>
    <cellStyle name="Akzent2 2" xfId="16672" hidden="1"/>
    <cellStyle name="Akzent2 2" xfId="16668" hidden="1"/>
    <cellStyle name="Akzent2 2" xfId="16632" hidden="1"/>
    <cellStyle name="Akzent2 2" xfId="16628" hidden="1"/>
    <cellStyle name="Akzent2 2" xfId="16592" hidden="1"/>
    <cellStyle name="Akzent2 2" xfId="16588" hidden="1"/>
    <cellStyle name="Akzent2 2" xfId="16777" hidden="1"/>
    <cellStyle name="Akzent2 2" xfId="16546" hidden="1"/>
    <cellStyle name="Akzent2 2" xfId="16498" hidden="1"/>
    <cellStyle name="Akzent2 2" xfId="16487" hidden="1"/>
    <cellStyle name="Akzent2 2" xfId="16422" hidden="1"/>
    <cellStyle name="Akzent2 2" xfId="16418" hidden="1"/>
    <cellStyle name="Akzent2 2" xfId="16382" hidden="1"/>
    <cellStyle name="Akzent2 2" xfId="16377" hidden="1"/>
    <cellStyle name="Akzent2 2" xfId="16341" hidden="1"/>
    <cellStyle name="Akzent2 2" xfId="16332" hidden="1"/>
    <cellStyle name="Akzent2 2" xfId="16310" hidden="1"/>
    <cellStyle name="Akzent2 2" xfId="16253" hidden="1"/>
    <cellStyle name="Akzent2 2" xfId="16236" hidden="1"/>
    <cellStyle name="Akzent2 2" xfId="16191" hidden="1"/>
    <cellStyle name="Akzent2 2" xfId="16183" hidden="1"/>
    <cellStyle name="Akzent2 2" xfId="16142" hidden="1"/>
    <cellStyle name="Akzent2 2" xfId="16138" hidden="1"/>
    <cellStyle name="Akzent2 2" xfId="16102" hidden="1"/>
    <cellStyle name="Akzent2 2" xfId="16098" hidden="1"/>
    <cellStyle name="Akzent2 2" xfId="16062" hidden="1"/>
    <cellStyle name="Akzent2 2" xfId="16058" hidden="1"/>
    <cellStyle name="Akzent2 2" xfId="16031" hidden="1"/>
    <cellStyle name="Akzent2 2" xfId="16011" hidden="1"/>
    <cellStyle name="Akzent2 2" xfId="15947" hidden="1"/>
    <cellStyle name="Akzent2 2" xfId="15937" hidden="1"/>
    <cellStyle name="Akzent2 2" xfId="15901" hidden="1"/>
    <cellStyle name="Akzent2 2" xfId="15897" hidden="1"/>
    <cellStyle name="Akzent2 2" xfId="15861" hidden="1"/>
    <cellStyle name="Akzent2 2" xfId="15852" hidden="1"/>
    <cellStyle name="Akzent2 2" xfId="15821" hidden="1"/>
    <cellStyle name="Akzent2 2" xfId="15816" hidden="1"/>
    <cellStyle name="Akzent2 2" xfId="16238" hidden="1"/>
    <cellStyle name="Akzent2 2" xfId="15783" hidden="1"/>
    <cellStyle name="Akzent2 2" xfId="15746" hidden="1"/>
    <cellStyle name="Akzent2 2" xfId="15742" hidden="1"/>
    <cellStyle name="Akzent2 2" xfId="15706" hidden="1"/>
    <cellStyle name="Akzent2 2" xfId="15697" hidden="1"/>
    <cellStyle name="Akzent2 2" xfId="15665" hidden="1"/>
    <cellStyle name="Akzent2 2" xfId="15657" hidden="1"/>
    <cellStyle name="Akzent2 2" xfId="15625" hidden="1"/>
    <cellStyle name="Akzent2 2" xfId="15617" hidden="1"/>
    <cellStyle name="Akzent2 2" xfId="16024" hidden="1"/>
    <cellStyle name="Akzent2 2" xfId="15589" hidden="1"/>
    <cellStyle name="Akzent2 2" xfId="15555" hidden="1"/>
    <cellStyle name="Akzent2 2" xfId="15550" hidden="1"/>
    <cellStyle name="Akzent2 2" xfId="15509" hidden="1"/>
    <cellStyle name="Akzent2 2" xfId="15502" hidden="1"/>
    <cellStyle name="Akzent2 2" xfId="15466" hidden="1"/>
    <cellStyle name="Akzent2 2" xfId="15462" hidden="1"/>
    <cellStyle name="Akzent2 2" xfId="15426" hidden="1"/>
    <cellStyle name="Akzent2 2" xfId="15421" hidden="1"/>
    <cellStyle name="Akzent2 2" xfId="15388" hidden="1"/>
    <cellStyle name="Akzent2 2" xfId="15380" hidden="1"/>
    <cellStyle name="Akzent2 2" xfId="15338" hidden="1"/>
    <cellStyle name="Akzent2 2" xfId="15334" hidden="1"/>
    <cellStyle name="Akzent2 2" xfId="15297" hidden="1"/>
    <cellStyle name="Akzent2 2" xfId="15289" hidden="1"/>
    <cellStyle name="Akzent2 2" xfId="15257" hidden="1"/>
    <cellStyle name="Akzent2 2" xfId="15249" hidden="1"/>
    <cellStyle name="Akzent2 2" xfId="15217" hidden="1"/>
    <cellStyle name="Akzent2 2" xfId="15212" hidden="1"/>
    <cellStyle name="Akzent2 2" xfId="15171" hidden="1"/>
    <cellStyle name="Akzent2 2" xfId="15158" hidden="1"/>
    <cellStyle name="Akzent2 2" xfId="15120" hidden="1"/>
    <cellStyle name="Akzent2 2" xfId="15108" hidden="1"/>
    <cellStyle name="Akzent2 2" xfId="15072" hidden="1"/>
    <cellStyle name="Akzent2 2" xfId="15068" hidden="1"/>
    <cellStyle name="Akzent2 2" xfId="15032" hidden="1"/>
    <cellStyle name="Akzent2 2" xfId="15028" hidden="1"/>
    <cellStyle name="Akzent2 2" xfId="15000" hidden="1"/>
    <cellStyle name="Akzent2 2" xfId="14990" hidden="1"/>
    <cellStyle name="Akzent2 2" xfId="15393" hidden="1"/>
    <cellStyle name="Akzent2 2" xfId="14956" hidden="1"/>
    <cellStyle name="Akzent2 2" xfId="14918" hidden="1"/>
    <cellStyle name="Akzent2 2" xfId="14910" hidden="1"/>
    <cellStyle name="Akzent2 2" xfId="14874" hidden="1"/>
    <cellStyle name="Akzent2 2" xfId="14866" hidden="1"/>
    <cellStyle name="Akzent2 2" xfId="14834" hidden="1"/>
    <cellStyle name="Akzent2 2" xfId="14829" hidden="1"/>
    <cellStyle name="Akzent2 2" xfId="14794" hidden="1"/>
    <cellStyle name="Akzent2 2" xfId="14790" hidden="1"/>
    <cellStyle name="Akzent2 2" xfId="15165" hidden="1"/>
    <cellStyle name="Akzent2 2" xfId="14763" hidden="1"/>
    <cellStyle name="Akzent2 2" xfId="14719" hidden="1"/>
    <cellStyle name="Akzent2 2" xfId="14715" hidden="1"/>
    <cellStyle name="Akzent2 2" xfId="14679" hidden="1"/>
    <cellStyle name="Akzent2 2" xfId="14675" hidden="1"/>
    <cellStyle name="Akzent2 2" xfId="14638" hidden="1"/>
    <cellStyle name="Akzent2 2" xfId="14634" hidden="1"/>
    <cellStyle name="Akzent2 2" xfId="14605" hidden="1"/>
    <cellStyle name="Akzent2 2" xfId="14600" hidden="1"/>
    <cellStyle name="Akzent2 2" xfId="14564" hidden="1"/>
    <cellStyle name="Akzent2 2" xfId="14560" hidden="1"/>
    <cellStyle name="Akzent2 2" xfId="14524" hidden="1"/>
    <cellStyle name="Akzent2 2" xfId="14514" hidden="1"/>
    <cellStyle name="Akzent2 2" xfId="14478" hidden="1"/>
    <cellStyle name="Akzent2 2" xfId="14474" hidden="1"/>
    <cellStyle name="Akzent2 2" xfId="14437" hidden="1"/>
    <cellStyle name="Akzent2 2" xfId="14433" hidden="1"/>
    <cellStyle name="Akzent2 2" xfId="14391" hidden="1"/>
    <cellStyle name="Akzent2 2" xfId="14387" hidden="1"/>
    <cellStyle name="Akzent2 2" xfId="14322" hidden="1"/>
    <cellStyle name="Akzent2 2" xfId="14318" hidden="1"/>
    <cellStyle name="Akzent2 2" xfId="14295" hidden="1"/>
    <cellStyle name="Akzent2 2" xfId="14288" hidden="1"/>
    <cellStyle name="Akzent2 2" xfId="14249" hidden="1"/>
    <cellStyle name="Akzent2 2" xfId="14245" hidden="1"/>
    <cellStyle name="Akzent2 2" xfId="14207" hidden="1"/>
    <cellStyle name="Akzent2 2" xfId="14203" hidden="1"/>
    <cellStyle name="Akzent2 2" xfId="14169" hidden="1"/>
    <cellStyle name="Akzent2 2" xfId="14218" hidden="1"/>
    <cellStyle name="Akzent2 2" xfId="18757" hidden="1"/>
    <cellStyle name="Akzent2 2" xfId="18761" hidden="1"/>
    <cellStyle name="Akzent2 2" xfId="14304" hidden="1"/>
    <cellStyle name="Akzent2 2" xfId="18775" hidden="1"/>
    <cellStyle name="Akzent2 2" xfId="18791" hidden="1"/>
    <cellStyle name="Akzent2 2" xfId="18795" hidden="1"/>
    <cellStyle name="Akzent2 2" xfId="18811" hidden="1"/>
    <cellStyle name="Akzent2 2" xfId="18815" hidden="1"/>
    <cellStyle name="Akzent2 2" xfId="18831" hidden="1"/>
    <cellStyle name="Akzent2 2" xfId="18835" hidden="1"/>
    <cellStyle name="Akzent2 2" xfId="18851" hidden="1"/>
    <cellStyle name="Akzent2 2" xfId="18855" hidden="1"/>
    <cellStyle name="Akzent2 2" xfId="18881" hidden="1"/>
    <cellStyle name="Akzent2 2" xfId="18898" hidden="1"/>
    <cellStyle name="Akzent2 2" xfId="18902" hidden="1"/>
    <cellStyle name="Akzent2 2" xfId="18918" hidden="1"/>
    <cellStyle name="Akzent2 2" xfId="18922" hidden="1"/>
    <cellStyle name="Akzent2 2" xfId="18938" hidden="1"/>
    <cellStyle name="Akzent2 2" xfId="18942" hidden="1"/>
    <cellStyle name="Akzent2 2" xfId="18958" hidden="1"/>
    <cellStyle name="Akzent2 2" xfId="18962" hidden="1"/>
    <cellStyle name="Akzent2 2" xfId="18980" hidden="1"/>
    <cellStyle name="Akzent2 2" xfId="18988" hidden="1"/>
    <cellStyle name="Akzent2 2" xfId="19005" hidden="1"/>
    <cellStyle name="Akzent2 2" xfId="19009" hidden="1"/>
    <cellStyle name="Akzent2 2" xfId="19025" hidden="1"/>
    <cellStyle name="Akzent2 2" xfId="19029" hidden="1"/>
    <cellStyle name="Akzent2 2" xfId="19045" hidden="1"/>
    <cellStyle name="Akzent2 2" xfId="19049" hidden="1"/>
    <cellStyle name="Akzent2 2" xfId="19065" hidden="1"/>
    <cellStyle name="Akzent2 2" xfId="19069" hidden="1"/>
    <cellStyle name="Akzent2 2" xfId="18879" hidden="1"/>
    <cellStyle name="Akzent2 2" xfId="19083" hidden="1"/>
    <cellStyle name="Akzent2 2" xfId="19100" hidden="1"/>
    <cellStyle name="Akzent2 2" xfId="19104" hidden="1"/>
    <cellStyle name="Akzent2 2" xfId="19120" hidden="1"/>
    <cellStyle name="Akzent2 2" xfId="19124" hidden="1"/>
    <cellStyle name="Akzent2 2" xfId="19140" hidden="1"/>
    <cellStyle name="Akzent2 2" xfId="19144" hidden="1"/>
    <cellStyle name="Akzent2 2" xfId="19160" hidden="1"/>
    <cellStyle name="Akzent2 2" xfId="19164" hidden="1"/>
    <cellStyle name="Akzent2 2" xfId="18986" hidden="1"/>
    <cellStyle name="Akzent2 2" xfId="19177" hidden="1"/>
    <cellStyle name="Akzent2 2" xfId="19193" hidden="1"/>
    <cellStyle name="Akzent2 2" xfId="19197" hidden="1"/>
    <cellStyle name="Akzent2 2" xfId="19213" hidden="1"/>
    <cellStyle name="Akzent2 2" xfId="19217" hidden="1"/>
    <cellStyle name="Akzent2 2" xfId="19233" hidden="1"/>
    <cellStyle name="Akzent2 2" xfId="19237" hidden="1"/>
    <cellStyle name="Akzent2 2" xfId="19253" hidden="1"/>
    <cellStyle name="Akzent2 2" xfId="19257" hidden="1"/>
    <cellStyle name="Akzent2 2" xfId="19278" hidden="1"/>
    <cellStyle name="Akzent2 2" xfId="19288" hidden="1"/>
    <cellStyle name="Akzent2 2" xfId="19304" hidden="1"/>
    <cellStyle name="Akzent2 2" xfId="19308" hidden="1"/>
    <cellStyle name="Akzent2 2" xfId="19324" hidden="1"/>
    <cellStyle name="Akzent2 2" xfId="19328" hidden="1"/>
    <cellStyle name="Akzent2 2" xfId="19344" hidden="1"/>
    <cellStyle name="Akzent2 2" xfId="19348" hidden="1"/>
    <cellStyle name="Akzent2 2" xfId="19364" hidden="1"/>
    <cellStyle name="Akzent2 2" xfId="19368" hidden="1"/>
    <cellStyle name="Akzent2 2" xfId="19386" hidden="1"/>
    <cellStyle name="Akzent2 2" xfId="19394" hidden="1"/>
    <cellStyle name="Akzent2 2" xfId="19411" hidden="1"/>
    <cellStyle name="Akzent2 2" xfId="19415" hidden="1"/>
    <cellStyle name="Akzent2 2" xfId="19431" hidden="1"/>
    <cellStyle name="Akzent2 2" xfId="19435" hidden="1"/>
    <cellStyle name="Akzent2 2" xfId="19451" hidden="1"/>
    <cellStyle name="Akzent2 2" xfId="19455" hidden="1"/>
    <cellStyle name="Akzent2 2" xfId="19471" hidden="1"/>
    <cellStyle name="Akzent2 2" xfId="19475" hidden="1"/>
    <cellStyle name="Akzent2 2" xfId="19273" hidden="1"/>
    <cellStyle name="Akzent2 2" xfId="19489" hidden="1"/>
    <cellStyle name="Akzent2 2" xfId="19506" hidden="1"/>
    <cellStyle name="Akzent2 2" xfId="19510" hidden="1"/>
    <cellStyle name="Akzent2 2" xfId="19526" hidden="1"/>
    <cellStyle name="Akzent2 2" xfId="19530" hidden="1"/>
    <cellStyle name="Akzent2 2" xfId="19546" hidden="1"/>
    <cellStyle name="Akzent2 2" xfId="19550" hidden="1"/>
    <cellStyle name="Akzent2 2" xfId="19566" hidden="1"/>
    <cellStyle name="Akzent2 2" xfId="19570" hidden="1"/>
    <cellStyle name="Akzent2 2" xfId="19392" hidden="1"/>
    <cellStyle name="Akzent2 2" xfId="19583" hidden="1"/>
    <cellStyle name="Akzent2 2" xfId="19599" hidden="1"/>
    <cellStyle name="Akzent2 2" xfId="19603" hidden="1"/>
    <cellStyle name="Akzent2 2" xfId="19619" hidden="1"/>
    <cellStyle name="Akzent2 2" xfId="19623" hidden="1"/>
    <cellStyle name="Akzent2 2" xfId="19639" hidden="1"/>
    <cellStyle name="Akzent2 2" xfId="19643" hidden="1"/>
    <cellStyle name="Akzent2 2" xfId="19659" hidden="1"/>
    <cellStyle name="Akzent2 2" xfId="19663" hidden="1"/>
    <cellStyle name="Akzent2 2" xfId="19679" hidden="1"/>
    <cellStyle name="Akzent2 2" xfId="19683" hidden="1"/>
    <cellStyle name="Akzent2 2" xfId="19699" hidden="1"/>
    <cellStyle name="Akzent2 2" xfId="19703" hidden="1"/>
    <cellStyle name="Akzent2 2" xfId="19719" hidden="1"/>
    <cellStyle name="Akzent2 2" xfId="19723" hidden="1"/>
    <cellStyle name="Akzent2 2" xfId="19739" hidden="1"/>
    <cellStyle name="Akzent2 2" xfId="19743" hidden="1"/>
    <cellStyle name="Akzent2 2" xfId="19759" hidden="1"/>
    <cellStyle name="Akzent2 2" xfId="19763" hidden="1"/>
    <cellStyle name="Akzent2 2" xfId="19798" hidden="1"/>
    <cellStyle name="Akzent2 2" xfId="19802" hidden="1"/>
    <cellStyle name="Akzent2 2" xfId="19826" hidden="1"/>
    <cellStyle name="Akzent2 2" xfId="19832" hidden="1"/>
    <cellStyle name="Akzent2 2" xfId="19848" hidden="1"/>
    <cellStyle name="Akzent2 2" xfId="19852" hidden="1"/>
    <cellStyle name="Akzent2 2" xfId="19868" hidden="1"/>
    <cellStyle name="Akzent2 2" xfId="19872" hidden="1"/>
    <cellStyle name="Akzent2 2" xfId="19888" hidden="1"/>
    <cellStyle name="Akzent2 2" xfId="19892" hidden="1"/>
    <cellStyle name="Akzent2 2" xfId="19908" hidden="1"/>
    <cellStyle name="Akzent2 2" xfId="19912" hidden="1"/>
    <cellStyle name="Akzent2 2" xfId="19816" hidden="1"/>
    <cellStyle name="Akzent2 2" xfId="19928" hidden="1"/>
    <cellStyle name="Akzent2 2" xfId="19944" hidden="1"/>
    <cellStyle name="Akzent2 2" xfId="19948" hidden="1"/>
    <cellStyle name="Akzent2 2" xfId="19964" hidden="1"/>
    <cellStyle name="Akzent2 2" xfId="19968" hidden="1"/>
    <cellStyle name="Akzent2 2" xfId="19984" hidden="1"/>
    <cellStyle name="Akzent2 2" xfId="19988" hidden="1"/>
    <cellStyle name="Akzent2 2" xfId="20004" hidden="1"/>
    <cellStyle name="Akzent2 2" xfId="20008" hidden="1"/>
    <cellStyle name="Akzent2 2" xfId="20024" hidden="1"/>
    <cellStyle name="Akzent2 2" xfId="20072" hidden="1"/>
    <cellStyle name="Akzent2 2" xfId="20085" hidden="1"/>
    <cellStyle name="Akzent2 2" xfId="20109" hidden="1"/>
    <cellStyle name="Akzent2 2" xfId="20113" hidden="1"/>
    <cellStyle name="Akzent2 2" xfId="20129" hidden="1"/>
    <cellStyle name="Akzent2 2" xfId="20133" hidden="1"/>
    <cellStyle name="Akzent2 2" xfId="20149" hidden="1"/>
    <cellStyle name="Akzent2 2" xfId="20153" hidden="1"/>
    <cellStyle name="Akzent2 2" xfId="20169" hidden="1"/>
    <cellStyle name="Akzent2 2" xfId="20173" hidden="1"/>
    <cellStyle name="Akzent2 2" xfId="20191" hidden="1"/>
    <cellStyle name="Akzent2 2" xfId="20199" hidden="1"/>
    <cellStyle name="Akzent2 2" xfId="20216" hidden="1"/>
    <cellStyle name="Akzent2 2" xfId="20220" hidden="1"/>
    <cellStyle name="Akzent2 2" xfId="20236" hidden="1"/>
    <cellStyle name="Akzent2 2" xfId="20240" hidden="1"/>
    <cellStyle name="Akzent2 2" xfId="20256" hidden="1"/>
    <cellStyle name="Akzent2 2" xfId="20260" hidden="1"/>
    <cellStyle name="Akzent2 2" xfId="20276" hidden="1"/>
    <cellStyle name="Akzent2 2" xfId="20280" hidden="1"/>
    <cellStyle name="Akzent2 2" xfId="20083" hidden="1"/>
    <cellStyle name="Akzent2 2" xfId="20294" hidden="1"/>
    <cellStyle name="Akzent2 2" xfId="20311" hidden="1"/>
    <cellStyle name="Akzent2 2" xfId="20315" hidden="1"/>
    <cellStyle name="Akzent2 2" xfId="20331" hidden="1"/>
    <cellStyle name="Akzent2 2" xfId="20335" hidden="1"/>
    <cellStyle name="Akzent2 2" xfId="20351" hidden="1"/>
    <cellStyle name="Akzent2 2" xfId="20355" hidden="1"/>
    <cellStyle name="Akzent2 2" xfId="20371" hidden="1"/>
    <cellStyle name="Akzent2 2" xfId="20375" hidden="1"/>
    <cellStyle name="Akzent2 2" xfId="20197" hidden="1"/>
    <cellStyle name="Akzent2 2" xfId="20388" hidden="1"/>
    <cellStyle name="Akzent2 2" xfId="20404" hidden="1"/>
    <cellStyle name="Akzent2 2" xfId="20408" hidden="1"/>
    <cellStyle name="Akzent2 2" xfId="20424" hidden="1"/>
    <cellStyle name="Akzent2 2" xfId="20428" hidden="1"/>
    <cellStyle name="Akzent2 2" xfId="20444" hidden="1"/>
    <cellStyle name="Akzent2 2" xfId="20448" hidden="1"/>
    <cellStyle name="Akzent2 2" xfId="20464" hidden="1"/>
    <cellStyle name="Akzent2 2" xfId="20468" hidden="1"/>
    <cellStyle name="Akzent2 2" xfId="20489" hidden="1"/>
    <cellStyle name="Akzent2 2" xfId="20499" hidden="1"/>
    <cellStyle name="Akzent2 2" xfId="20515" hidden="1"/>
    <cellStyle name="Akzent2 2" xfId="20519" hidden="1"/>
    <cellStyle name="Akzent2 2" xfId="20535" hidden="1"/>
    <cellStyle name="Akzent2 2" xfId="20539" hidden="1"/>
    <cellStyle name="Akzent2 2" xfId="20555" hidden="1"/>
    <cellStyle name="Akzent2 2" xfId="20559" hidden="1"/>
    <cellStyle name="Akzent2 2" xfId="20575" hidden="1"/>
    <cellStyle name="Akzent2 2" xfId="20579" hidden="1"/>
    <cellStyle name="Akzent2 2" xfId="20597" hidden="1"/>
    <cellStyle name="Akzent2 2" xfId="20605" hidden="1"/>
    <cellStyle name="Akzent2 2" xfId="20622" hidden="1"/>
    <cellStyle name="Akzent2 2" xfId="20626" hidden="1"/>
    <cellStyle name="Akzent2 2" xfId="20642" hidden="1"/>
    <cellStyle name="Akzent2 2" xfId="20646" hidden="1"/>
    <cellStyle name="Akzent2 2" xfId="20662" hidden="1"/>
    <cellStyle name="Akzent2 2" xfId="20666" hidden="1"/>
    <cellStyle name="Akzent2 2" xfId="20682" hidden="1"/>
    <cellStyle name="Akzent2 2" xfId="20686" hidden="1"/>
    <cellStyle name="Akzent2 2" xfId="20484" hidden="1"/>
    <cellStyle name="Akzent2 2" xfId="20700" hidden="1"/>
    <cellStyle name="Akzent2 2" xfId="20717" hidden="1"/>
    <cellStyle name="Akzent2 2" xfId="20721" hidden="1"/>
    <cellStyle name="Akzent2 2" xfId="20737" hidden="1"/>
    <cellStyle name="Akzent2 2" xfId="20741" hidden="1"/>
    <cellStyle name="Akzent2 2" xfId="20757" hidden="1"/>
    <cellStyle name="Akzent2 2" xfId="20761" hidden="1"/>
    <cellStyle name="Akzent2 2" xfId="20777" hidden="1"/>
    <cellStyle name="Akzent2 2" xfId="20781" hidden="1"/>
    <cellStyle name="Akzent2 2" xfId="20603" hidden="1"/>
    <cellStyle name="Akzent2 2" xfId="20794" hidden="1"/>
    <cellStyle name="Akzent2 2" xfId="20810" hidden="1"/>
    <cellStyle name="Akzent2 2" xfId="20814" hidden="1"/>
    <cellStyle name="Akzent2 2" xfId="20830" hidden="1"/>
    <cellStyle name="Akzent2 2" xfId="20834" hidden="1"/>
    <cellStyle name="Akzent2 2" xfId="20850" hidden="1"/>
    <cellStyle name="Akzent2 2" xfId="20854" hidden="1"/>
    <cellStyle name="Akzent2 2" xfId="20870" hidden="1"/>
    <cellStyle name="Akzent2 2" xfId="20874" hidden="1"/>
    <cellStyle name="Akzent2 2" xfId="20890" hidden="1"/>
    <cellStyle name="Akzent2 2" xfId="20894" hidden="1"/>
    <cellStyle name="Akzent2 2" xfId="20910" hidden="1"/>
    <cellStyle name="Akzent2 2" xfId="20914" hidden="1"/>
    <cellStyle name="Akzent2 2" xfId="20930" hidden="1"/>
    <cellStyle name="Akzent2 2" xfId="20934" hidden="1"/>
    <cellStyle name="Akzent2 2" xfId="20950" hidden="1"/>
    <cellStyle name="Akzent2 2" xfId="20954" hidden="1"/>
    <cellStyle name="Akzent2 2" xfId="20970" hidden="1"/>
    <cellStyle name="Akzent2 2" xfId="20974" hidden="1"/>
    <cellStyle name="Akzent2 2" xfId="21009" hidden="1"/>
    <cellStyle name="Akzent2 2" xfId="21013" hidden="1"/>
    <cellStyle name="Akzent2 2" xfId="21037" hidden="1"/>
    <cellStyle name="Akzent2 2" xfId="21043" hidden="1"/>
    <cellStyle name="Akzent2 2" xfId="21059" hidden="1"/>
    <cellStyle name="Akzent2 2" xfId="21063" hidden="1"/>
    <cellStyle name="Akzent2 2" xfId="21079" hidden="1"/>
    <cellStyle name="Akzent2 2" xfId="21083" hidden="1"/>
    <cellStyle name="Akzent2 2" xfId="21099" hidden="1"/>
    <cellStyle name="Akzent2 2" xfId="21103" hidden="1"/>
    <cellStyle name="Akzent2 2" xfId="21119" hidden="1"/>
    <cellStyle name="Akzent2 2" xfId="21123" hidden="1"/>
    <cellStyle name="Akzent2 2" xfId="21027" hidden="1"/>
    <cellStyle name="Akzent2 2" xfId="21139" hidden="1"/>
    <cellStyle name="Akzent2 2" xfId="21155" hidden="1"/>
    <cellStyle name="Akzent2 2" xfId="21159" hidden="1"/>
    <cellStyle name="Akzent2 2" xfId="21175" hidden="1"/>
    <cellStyle name="Akzent2 2" xfId="21179" hidden="1"/>
    <cellStyle name="Akzent2 2" xfId="21195" hidden="1"/>
    <cellStyle name="Akzent2 2" xfId="21199" hidden="1"/>
    <cellStyle name="Akzent2 2" xfId="21215" hidden="1"/>
    <cellStyle name="Akzent2 2" xfId="21219" hidden="1"/>
    <cellStyle name="Akzent2 2" xfId="21392" hidden="1"/>
    <cellStyle name="Akzent2 2" xfId="21418" hidden="1"/>
    <cellStyle name="Akzent2 2" xfId="21422" hidden="1"/>
    <cellStyle name="Akzent2 2" xfId="21438" hidden="1"/>
    <cellStyle name="Akzent2 2" xfId="21442" hidden="1"/>
    <cellStyle name="Akzent2 2" xfId="21458" hidden="1"/>
    <cellStyle name="Akzent2 2" xfId="21462" hidden="1"/>
    <cellStyle name="Akzent2 2" xfId="21478" hidden="1"/>
    <cellStyle name="Akzent2 2" xfId="21482" hidden="1"/>
    <cellStyle name="Akzent2 2" xfId="21500" hidden="1"/>
    <cellStyle name="Akzent2 2" xfId="21508" hidden="1"/>
    <cellStyle name="Akzent2 2" xfId="21525" hidden="1"/>
    <cellStyle name="Akzent2 2" xfId="21529" hidden="1"/>
    <cellStyle name="Akzent2 2" xfId="21545" hidden="1"/>
    <cellStyle name="Akzent2 2" xfId="21549" hidden="1"/>
    <cellStyle name="Akzent2 2" xfId="21565" hidden="1"/>
    <cellStyle name="Akzent2 2" xfId="21569" hidden="1"/>
    <cellStyle name="Akzent2 2" xfId="21585" hidden="1"/>
    <cellStyle name="Akzent2 2" xfId="21589" hidden="1"/>
    <cellStyle name="Akzent2 2" xfId="21390" hidden="1"/>
    <cellStyle name="Akzent2 2" xfId="21603" hidden="1"/>
    <cellStyle name="Akzent2 2" xfId="21620" hidden="1"/>
    <cellStyle name="Akzent2 2" xfId="21624" hidden="1"/>
    <cellStyle name="Akzent2 2" xfId="21640" hidden="1"/>
    <cellStyle name="Akzent2 2" xfId="21644" hidden="1"/>
    <cellStyle name="Akzent2 2" xfId="21660" hidden="1"/>
    <cellStyle name="Akzent2 2" xfId="21664" hidden="1"/>
    <cellStyle name="Akzent2 2" xfId="21680" hidden="1"/>
    <cellStyle name="Akzent2 2" xfId="21684" hidden="1"/>
    <cellStyle name="Akzent2 2" xfId="21506" hidden="1"/>
    <cellStyle name="Akzent2 2" xfId="21697" hidden="1"/>
    <cellStyle name="Akzent2 2" xfId="21713" hidden="1"/>
    <cellStyle name="Akzent2 2" xfId="21717" hidden="1"/>
    <cellStyle name="Akzent2 2" xfId="21733" hidden="1"/>
    <cellStyle name="Akzent2 2" xfId="21737" hidden="1"/>
    <cellStyle name="Akzent2 2" xfId="21753" hidden="1"/>
    <cellStyle name="Akzent2 2" xfId="21757" hidden="1"/>
    <cellStyle name="Akzent2 2" xfId="21773" hidden="1"/>
    <cellStyle name="Akzent2 2" xfId="21777" hidden="1"/>
    <cellStyle name="Akzent2 2" xfId="21799" hidden="1"/>
    <cellStyle name="Akzent2 2" xfId="21809" hidden="1"/>
    <cellStyle name="Akzent2 2" xfId="21825" hidden="1"/>
    <cellStyle name="Akzent2 2" xfId="21829" hidden="1"/>
    <cellStyle name="Akzent2 2" xfId="21845" hidden="1"/>
    <cellStyle name="Akzent2 2" xfId="21849" hidden="1"/>
    <cellStyle name="Akzent2 2" xfId="21865" hidden="1"/>
    <cellStyle name="Akzent2 2" xfId="21869" hidden="1"/>
    <cellStyle name="Akzent2 2" xfId="21885" hidden="1"/>
    <cellStyle name="Akzent2 2" xfId="21889" hidden="1"/>
    <cellStyle name="Akzent2 2" xfId="21907" hidden="1"/>
    <cellStyle name="Akzent2 2" xfId="21915" hidden="1"/>
    <cellStyle name="Akzent2 2" xfId="21932" hidden="1"/>
    <cellStyle name="Akzent2 2" xfId="21936" hidden="1"/>
    <cellStyle name="Akzent2 2" xfId="21952" hidden="1"/>
    <cellStyle name="Akzent2 2" xfId="21956" hidden="1"/>
    <cellStyle name="Akzent2 2" xfId="21972" hidden="1"/>
    <cellStyle name="Akzent2 2" xfId="21976" hidden="1"/>
    <cellStyle name="Akzent2 2" xfId="21992" hidden="1"/>
    <cellStyle name="Akzent2 2" xfId="21996" hidden="1"/>
    <cellStyle name="Akzent2 2" xfId="21794" hidden="1"/>
    <cellStyle name="Akzent2 2" xfId="22010" hidden="1"/>
    <cellStyle name="Akzent2 2" xfId="22027" hidden="1"/>
    <cellStyle name="Akzent2 2" xfId="22031" hidden="1"/>
    <cellStyle name="Akzent2 2" xfId="22047" hidden="1"/>
    <cellStyle name="Akzent2 2" xfId="22051" hidden="1"/>
    <cellStyle name="Akzent2 2" xfId="22067" hidden="1"/>
    <cellStyle name="Akzent2 2" xfId="22071" hidden="1"/>
    <cellStyle name="Akzent2 2" xfId="22087" hidden="1"/>
    <cellStyle name="Akzent2 2" xfId="22091" hidden="1"/>
    <cellStyle name="Akzent2 2" xfId="21913" hidden="1"/>
    <cellStyle name="Akzent2 2" xfId="22104" hidden="1"/>
    <cellStyle name="Akzent2 2" xfId="22120" hidden="1"/>
    <cellStyle name="Akzent2 2" xfId="22124" hidden="1"/>
    <cellStyle name="Akzent2 2" xfId="22140" hidden="1"/>
    <cellStyle name="Akzent2 2" xfId="22144" hidden="1"/>
    <cellStyle name="Akzent2 2" xfId="22160" hidden="1"/>
    <cellStyle name="Akzent2 2" xfId="22164" hidden="1"/>
    <cellStyle name="Akzent2 2" xfId="22180" hidden="1"/>
    <cellStyle name="Akzent2 2" xfId="22184" hidden="1"/>
    <cellStyle name="Akzent2 2" xfId="22200" hidden="1"/>
    <cellStyle name="Akzent2 2" xfId="22204" hidden="1"/>
    <cellStyle name="Akzent2 2" xfId="22220" hidden="1"/>
    <cellStyle name="Akzent2 2" xfId="22224" hidden="1"/>
    <cellStyle name="Akzent2 2" xfId="22240" hidden="1"/>
    <cellStyle name="Akzent2 2" xfId="22244" hidden="1"/>
    <cellStyle name="Akzent2 2" xfId="22260" hidden="1"/>
    <cellStyle name="Akzent2 2" xfId="22264" hidden="1"/>
    <cellStyle name="Akzent2 2" xfId="22280" hidden="1"/>
    <cellStyle name="Akzent2 2" xfId="22284" hidden="1"/>
    <cellStyle name="Akzent2 2" xfId="22321" hidden="1"/>
    <cellStyle name="Akzent2 2" xfId="22325" hidden="1"/>
    <cellStyle name="Akzent2 2" xfId="22350" hidden="1"/>
    <cellStyle name="Akzent2 2" xfId="22356" hidden="1"/>
    <cellStyle name="Akzent2 2" xfId="22372" hidden="1"/>
    <cellStyle name="Akzent2 2" xfId="22376" hidden="1"/>
    <cellStyle name="Akzent2 2" xfId="22392" hidden="1"/>
    <cellStyle name="Akzent2 2" xfId="22396" hidden="1"/>
    <cellStyle name="Akzent2 2" xfId="22412" hidden="1"/>
    <cellStyle name="Akzent2 2" xfId="22416" hidden="1"/>
    <cellStyle name="Akzent2 2" xfId="22432" hidden="1"/>
    <cellStyle name="Akzent2 2" xfId="22436" hidden="1"/>
    <cellStyle name="Akzent2 2" xfId="22340" hidden="1"/>
    <cellStyle name="Akzent2 2" xfId="22452" hidden="1"/>
    <cellStyle name="Akzent2 2" xfId="22468" hidden="1"/>
    <cellStyle name="Akzent2 2" xfId="22472" hidden="1"/>
    <cellStyle name="Akzent2 2" xfId="22488" hidden="1"/>
    <cellStyle name="Akzent2 2" xfId="22492" hidden="1"/>
    <cellStyle name="Akzent2 2" xfId="22508" hidden="1"/>
    <cellStyle name="Akzent2 2" xfId="22512" hidden="1"/>
    <cellStyle name="Akzent2 2" xfId="22528" hidden="1"/>
    <cellStyle name="Akzent2 2" xfId="22532" hidden="1"/>
    <cellStyle name="Akzent2 2" xfId="22549" hidden="1"/>
    <cellStyle name="Akzent2 2" xfId="22597" hidden="1"/>
    <cellStyle name="Akzent2 2" xfId="22610" hidden="1"/>
    <cellStyle name="Akzent2 2" xfId="22634" hidden="1"/>
    <cellStyle name="Akzent2 2" xfId="22638" hidden="1"/>
    <cellStyle name="Akzent2 2" xfId="22654" hidden="1"/>
    <cellStyle name="Akzent2 2" xfId="22658" hidden="1"/>
    <cellStyle name="Akzent2 2" xfId="22674" hidden="1"/>
    <cellStyle name="Akzent2 2" xfId="22678" hidden="1"/>
    <cellStyle name="Akzent2 2" xfId="22694" hidden="1"/>
    <cellStyle name="Akzent2 2" xfId="22698" hidden="1"/>
    <cellStyle name="Akzent2 2" xfId="22716" hidden="1"/>
    <cellStyle name="Akzent2 2" xfId="22724" hidden="1"/>
    <cellStyle name="Akzent2 2" xfId="22741" hidden="1"/>
    <cellStyle name="Akzent2 2" xfId="22745" hidden="1"/>
    <cellStyle name="Akzent2 2" xfId="22761" hidden="1"/>
    <cellStyle name="Akzent2 2" xfId="22765" hidden="1"/>
    <cellStyle name="Akzent2 2" xfId="22781" hidden="1"/>
    <cellStyle name="Akzent2 2" xfId="22785" hidden="1"/>
    <cellStyle name="Akzent2 2" xfId="22801" hidden="1"/>
    <cellStyle name="Akzent2 2" xfId="22805" hidden="1"/>
    <cellStyle name="Akzent2 2" xfId="22608" hidden="1"/>
    <cellStyle name="Akzent2 2" xfId="22819" hidden="1"/>
    <cellStyle name="Akzent2 2" xfId="22836" hidden="1"/>
    <cellStyle name="Akzent2 2" xfId="22840" hidden="1"/>
    <cellStyle name="Akzent2 2" xfId="22856" hidden="1"/>
    <cellStyle name="Akzent2 2" xfId="22860" hidden="1"/>
    <cellStyle name="Akzent2 2" xfId="22876" hidden="1"/>
    <cellStyle name="Akzent2 2" xfId="22880" hidden="1"/>
    <cellStyle name="Akzent2 2" xfId="22896" hidden="1"/>
    <cellStyle name="Akzent2 2" xfId="22900" hidden="1"/>
    <cellStyle name="Akzent2 2" xfId="22722" hidden="1"/>
    <cellStyle name="Akzent2 2" xfId="22913" hidden="1"/>
    <cellStyle name="Akzent2 2" xfId="22929" hidden="1"/>
    <cellStyle name="Akzent2 2" xfId="22933" hidden="1"/>
    <cellStyle name="Akzent2 2" xfId="22949" hidden="1"/>
    <cellStyle name="Akzent2 2" xfId="22953" hidden="1"/>
    <cellStyle name="Akzent2 2" xfId="22969" hidden="1"/>
    <cellStyle name="Akzent2 2" xfId="22973" hidden="1"/>
    <cellStyle name="Akzent2 2" xfId="22989" hidden="1"/>
    <cellStyle name="Akzent2 2" xfId="22993" hidden="1"/>
    <cellStyle name="Akzent2 2" xfId="23014" hidden="1"/>
    <cellStyle name="Akzent2 2" xfId="23024" hidden="1"/>
    <cellStyle name="Akzent2 2" xfId="23040" hidden="1"/>
    <cellStyle name="Akzent2 2" xfId="23044" hidden="1"/>
    <cellStyle name="Akzent2 2" xfId="23060" hidden="1"/>
    <cellStyle name="Akzent2 2" xfId="23064" hidden="1"/>
    <cellStyle name="Akzent2 2" xfId="23080" hidden="1"/>
    <cellStyle name="Akzent2 2" xfId="23084" hidden="1"/>
    <cellStyle name="Akzent2 2" xfId="23100" hidden="1"/>
    <cellStyle name="Akzent2 2" xfId="23104" hidden="1"/>
    <cellStyle name="Akzent2 2" xfId="23122" hidden="1"/>
    <cellStyle name="Akzent2 2" xfId="23130" hidden="1"/>
    <cellStyle name="Akzent2 2" xfId="23147" hidden="1"/>
    <cellStyle name="Akzent2 2" xfId="23151" hidden="1"/>
    <cellStyle name="Akzent2 2" xfId="23167" hidden="1"/>
    <cellStyle name="Akzent2 2" xfId="23171" hidden="1"/>
    <cellStyle name="Akzent2 2" xfId="23187" hidden="1"/>
    <cellStyle name="Akzent2 2" xfId="23191" hidden="1"/>
    <cellStyle name="Akzent2 2" xfId="23207" hidden="1"/>
    <cellStyle name="Akzent2 2" xfId="23211" hidden="1"/>
    <cellStyle name="Akzent2 2" xfId="23009" hidden="1"/>
    <cellStyle name="Akzent2 2" xfId="23225" hidden="1"/>
    <cellStyle name="Akzent2 2" xfId="23242" hidden="1"/>
    <cellStyle name="Akzent2 2" xfId="23246" hidden="1"/>
    <cellStyle name="Akzent2 2" xfId="23262" hidden="1"/>
    <cellStyle name="Akzent2 2" xfId="23266" hidden="1"/>
    <cellStyle name="Akzent2 2" xfId="23282" hidden="1"/>
    <cellStyle name="Akzent2 2" xfId="23286" hidden="1"/>
    <cellStyle name="Akzent2 2" xfId="23302" hidden="1"/>
    <cellStyle name="Akzent2 2" xfId="23306" hidden="1"/>
    <cellStyle name="Akzent2 2" xfId="23128" hidden="1"/>
    <cellStyle name="Akzent2 2" xfId="23319" hidden="1"/>
    <cellStyle name="Akzent2 2" xfId="23335" hidden="1"/>
    <cellStyle name="Akzent2 2" xfId="23339" hidden="1"/>
    <cellStyle name="Akzent2 2" xfId="23355" hidden="1"/>
    <cellStyle name="Akzent2 2" xfId="23359" hidden="1"/>
    <cellStyle name="Akzent2 2" xfId="23375" hidden="1"/>
    <cellStyle name="Akzent2 2" xfId="23379" hidden="1"/>
    <cellStyle name="Akzent2 2" xfId="23395" hidden="1"/>
    <cellStyle name="Akzent2 2" xfId="23399" hidden="1"/>
    <cellStyle name="Akzent2 2" xfId="23415" hidden="1"/>
    <cellStyle name="Akzent2 2" xfId="23419" hidden="1"/>
    <cellStyle name="Akzent2 2" xfId="23435" hidden="1"/>
    <cellStyle name="Akzent2 2" xfId="23439" hidden="1"/>
    <cellStyle name="Akzent2 2" xfId="23455" hidden="1"/>
    <cellStyle name="Akzent2 2" xfId="23459" hidden="1"/>
    <cellStyle name="Akzent2 2" xfId="23475" hidden="1"/>
    <cellStyle name="Akzent2 2" xfId="23479" hidden="1"/>
    <cellStyle name="Akzent2 2" xfId="23495" hidden="1"/>
    <cellStyle name="Akzent2 2" xfId="23499" hidden="1"/>
    <cellStyle name="Akzent2 2" xfId="23534" hidden="1"/>
    <cellStyle name="Akzent2 2" xfId="23538" hidden="1"/>
    <cellStyle name="Akzent2 2" xfId="23563" hidden="1"/>
    <cellStyle name="Akzent2 2" xfId="23569" hidden="1"/>
    <cellStyle name="Akzent2 2" xfId="23585" hidden="1"/>
    <cellStyle name="Akzent2 2" xfId="23589" hidden="1"/>
    <cellStyle name="Akzent2 2" xfId="23605" hidden="1"/>
    <cellStyle name="Akzent2 2" xfId="23609" hidden="1"/>
    <cellStyle name="Akzent2 2" xfId="23625" hidden="1"/>
    <cellStyle name="Akzent2 2" xfId="23629" hidden="1"/>
    <cellStyle name="Akzent2 2" xfId="23645" hidden="1"/>
    <cellStyle name="Akzent2 2" xfId="23649" hidden="1"/>
    <cellStyle name="Akzent2 2" xfId="23553" hidden="1"/>
    <cellStyle name="Akzent2 2" xfId="23665" hidden="1"/>
    <cellStyle name="Akzent2 2" xfId="23681" hidden="1"/>
    <cellStyle name="Akzent2 2" xfId="23685" hidden="1"/>
    <cellStyle name="Akzent2 2" xfId="23701" hidden="1"/>
    <cellStyle name="Akzent2 2" xfId="23705" hidden="1"/>
    <cellStyle name="Akzent2 2" xfId="23721" hidden="1"/>
    <cellStyle name="Akzent2 2" xfId="23725" hidden="1"/>
    <cellStyle name="Akzent2 2" xfId="23741" hidden="1"/>
    <cellStyle name="Akzent2 2" xfId="23745" hidden="1"/>
    <cellStyle name="Akzent2 2" xfId="23785" hidden="1"/>
    <cellStyle name="Akzent2 2" xfId="23813" hidden="1"/>
    <cellStyle name="Akzent2 2" xfId="23817" hidden="1"/>
    <cellStyle name="Akzent2 2" xfId="23833" hidden="1"/>
    <cellStyle name="Akzent2 2" xfId="23837" hidden="1"/>
    <cellStyle name="Akzent2 2" xfId="23853" hidden="1"/>
    <cellStyle name="Akzent2 2" xfId="23857" hidden="1"/>
    <cellStyle name="Akzent2 2" xfId="23873" hidden="1"/>
    <cellStyle name="Akzent2 2" xfId="23877" hidden="1"/>
    <cellStyle name="Akzent2 2" xfId="23895" hidden="1"/>
    <cellStyle name="Akzent2 2" xfId="23903" hidden="1"/>
    <cellStyle name="Akzent2 2" xfId="23920" hidden="1"/>
    <cellStyle name="Akzent2 2" xfId="23924" hidden="1"/>
    <cellStyle name="Akzent2 2" xfId="23940" hidden="1"/>
    <cellStyle name="Akzent2 2" xfId="23944" hidden="1"/>
    <cellStyle name="Akzent2 2" xfId="23960" hidden="1"/>
    <cellStyle name="Akzent2 2" xfId="23964" hidden="1"/>
    <cellStyle name="Akzent2 2" xfId="23980" hidden="1"/>
    <cellStyle name="Akzent2 2" xfId="23984" hidden="1"/>
    <cellStyle name="Akzent2 2" xfId="23783" hidden="1"/>
    <cellStyle name="Akzent2 2" xfId="23998" hidden="1"/>
    <cellStyle name="Akzent2 2" xfId="24015" hidden="1"/>
    <cellStyle name="Akzent2 2" xfId="24019" hidden="1"/>
    <cellStyle name="Akzent2 2" xfId="24035" hidden="1"/>
    <cellStyle name="Akzent2 2" xfId="24039" hidden="1"/>
    <cellStyle name="Akzent2 2" xfId="24055" hidden="1"/>
    <cellStyle name="Akzent2 2" xfId="24059" hidden="1"/>
    <cellStyle name="Akzent2 2" xfId="24075" hidden="1"/>
    <cellStyle name="Akzent2 2" xfId="24079" hidden="1"/>
    <cellStyle name="Akzent2 2" xfId="23901" hidden="1"/>
    <cellStyle name="Akzent2 2" xfId="24092" hidden="1"/>
    <cellStyle name="Akzent2 2" xfId="24108" hidden="1"/>
    <cellStyle name="Akzent2 2" xfId="24112" hidden="1"/>
    <cellStyle name="Akzent2 2" xfId="24128" hidden="1"/>
    <cellStyle name="Akzent2 2" xfId="24132" hidden="1"/>
    <cellStyle name="Akzent2 2" xfId="24148" hidden="1"/>
    <cellStyle name="Akzent2 2" xfId="24152" hidden="1"/>
    <cellStyle name="Akzent2 2" xfId="24168" hidden="1"/>
    <cellStyle name="Akzent2 2" xfId="24172" hidden="1"/>
    <cellStyle name="Akzent2 2" xfId="24193" hidden="1"/>
    <cellStyle name="Akzent2 2" xfId="24203" hidden="1"/>
    <cellStyle name="Akzent2 2" xfId="24219" hidden="1"/>
    <cellStyle name="Akzent2 2" xfId="24223" hidden="1"/>
    <cellStyle name="Akzent2 2" xfId="24239" hidden="1"/>
    <cellStyle name="Akzent2 2" xfId="24243" hidden="1"/>
    <cellStyle name="Akzent2 2" xfId="24259" hidden="1"/>
    <cellStyle name="Akzent2 2" xfId="24263" hidden="1"/>
    <cellStyle name="Akzent2 2" xfId="24279" hidden="1"/>
    <cellStyle name="Akzent2 2" xfId="24283" hidden="1"/>
    <cellStyle name="Akzent2 2" xfId="24301" hidden="1"/>
    <cellStyle name="Akzent2 2" xfId="24309" hidden="1"/>
    <cellStyle name="Akzent2 2" xfId="24326" hidden="1"/>
    <cellStyle name="Akzent2 2" xfId="24330" hidden="1"/>
    <cellStyle name="Akzent2 2" xfId="24346" hidden="1"/>
    <cellStyle name="Akzent2 2" xfId="24350" hidden="1"/>
    <cellStyle name="Akzent2 2" xfId="24366" hidden="1"/>
    <cellStyle name="Akzent2 2" xfId="24370" hidden="1"/>
    <cellStyle name="Akzent2 2" xfId="24386" hidden="1"/>
    <cellStyle name="Akzent2 2" xfId="24390" hidden="1"/>
    <cellStyle name="Akzent2 2" xfId="24188" hidden="1"/>
    <cellStyle name="Akzent2 2" xfId="24404" hidden="1"/>
    <cellStyle name="Akzent2 2" xfId="24421" hidden="1"/>
    <cellStyle name="Akzent2 2" xfId="24425" hidden="1"/>
    <cellStyle name="Akzent2 2" xfId="24441" hidden="1"/>
    <cellStyle name="Akzent2 2" xfId="24445" hidden="1"/>
    <cellStyle name="Akzent2 2" xfId="24461" hidden="1"/>
    <cellStyle name="Akzent2 2" xfId="24465" hidden="1"/>
    <cellStyle name="Akzent2 2" xfId="24481" hidden="1"/>
    <cellStyle name="Akzent2 2" xfId="24485" hidden="1"/>
    <cellStyle name="Akzent2 2" xfId="24307" hidden="1"/>
    <cellStyle name="Akzent2 2" xfId="24498" hidden="1"/>
    <cellStyle name="Akzent2 2" xfId="24514" hidden="1"/>
    <cellStyle name="Akzent2 2" xfId="24518" hidden="1"/>
    <cellStyle name="Akzent2 2" xfId="24534" hidden="1"/>
    <cellStyle name="Akzent2 2" xfId="24538" hidden="1"/>
    <cellStyle name="Akzent2 2" xfId="24554" hidden="1"/>
    <cellStyle name="Akzent2 2" xfId="24558" hidden="1"/>
    <cellStyle name="Akzent2 2" xfId="24574" hidden="1"/>
    <cellStyle name="Akzent2 2" xfId="24578" hidden="1"/>
    <cellStyle name="Akzent2 2" xfId="24594" hidden="1"/>
    <cellStyle name="Akzent2 2" xfId="24598" hidden="1"/>
    <cellStyle name="Akzent2 2" xfId="24614" hidden="1"/>
    <cellStyle name="Akzent2 2" xfId="24618" hidden="1"/>
    <cellStyle name="Akzent2 2" xfId="24634" hidden="1"/>
    <cellStyle name="Akzent2 2" xfId="24638" hidden="1"/>
    <cellStyle name="Akzent2 2" xfId="24654" hidden="1"/>
    <cellStyle name="Akzent2 2" xfId="24658" hidden="1"/>
    <cellStyle name="Akzent2 2" xfId="24674" hidden="1"/>
    <cellStyle name="Akzent2 2" xfId="24678" hidden="1"/>
    <cellStyle name="Akzent2 2" xfId="24715" hidden="1"/>
    <cellStyle name="Akzent2 2" xfId="24719" hidden="1"/>
    <cellStyle name="Akzent2 2" xfId="24744" hidden="1"/>
    <cellStyle name="Akzent2 2" xfId="24750" hidden="1"/>
    <cellStyle name="Akzent2 2" xfId="24766" hidden="1"/>
    <cellStyle name="Akzent2 2" xfId="24770" hidden="1"/>
    <cellStyle name="Akzent2 2" xfId="24786" hidden="1"/>
    <cellStyle name="Akzent2 2" xfId="24790" hidden="1"/>
    <cellStyle name="Akzent2 2" xfId="24806" hidden="1"/>
    <cellStyle name="Akzent2 2" xfId="24810" hidden="1"/>
    <cellStyle name="Akzent2 2" xfId="24826" hidden="1"/>
    <cellStyle name="Akzent2 2" xfId="24830" hidden="1"/>
    <cellStyle name="Akzent2 2" xfId="24734" hidden="1"/>
    <cellStyle name="Akzent2 2" xfId="24846" hidden="1"/>
    <cellStyle name="Akzent2 2" xfId="24862" hidden="1"/>
    <cellStyle name="Akzent2 2" xfId="24866" hidden="1"/>
    <cellStyle name="Akzent2 2" xfId="24882" hidden="1"/>
    <cellStyle name="Akzent2 2" xfId="24886" hidden="1"/>
    <cellStyle name="Akzent2 2" xfId="24902" hidden="1"/>
    <cellStyle name="Akzent2 2" xfId="24906" hidden="1"/>
    <cellStyle name="Akzent2 2" xfId="24922" hidden="1"/>
    <cellStyle name="Akzent2 2" xfId="24926" hidden="1"/>
    <cellStyle name="Akzent2 2" xfId="24942" hidden="1"/>
    <cellStyle name="Akzent2 2" xfId="24990" hidden="1"/>
    <cellStyle name="Akzent2 2" xfId="25003" hidden="1"/>
    <cellStyle name="Akzent2 2" xfId="25027" hidden="1"/>
    <cellStyle name="Akzent2 2" xfId="25031" hidden="1"/>
    <cellStyle name="Akzent2 2" xfId="25047" hidden="1"/>
    <cellStyle name="Akzent2 2" xfId="25051" hidden="1"/>
    <cellStyle name="Akzent2 2" xfId="25067" hidden="1"/>
    <cellStyle name="Akzent2 2" xfId="25071" hidden="1"/>
    <cellStyle name="Akzent2 2" xfId="25087" hidden="1"/>
    <cellStyle name="Akzent2 2" xfId="25091" hidden="1"/>
    <cellStyle name="Akzent2 2" xfId="25108" hidden="1"/>
    <cellStyle name="Akzent2 2" xfId="25116" hidden="1"/>
    <cellStyle name="Akzent2 2" xfId="25133" hidden="1"/>
    <cellStyle name="Akzent2 2" xfId="25137" hidden="1"/>
    <cellStyle name="Akzent2 2" xfId="25153" hidden="1"/>
    <cellStyle name="Akzent2 2" xfId="25157" hidden="1"/>
    <cellStyle name="Akzent2 2" xfId="25173" hidden="1"/>
    <cellStyle name="Akzent2 2" xfId="25177" hidden="1"/>
    <cellStyle name="Akzent2 2" xfId="25193" hidden="1"/>
    <cellStyle name="Akzent2 2" xfId="25197" hidden="1"/>
    <cellStyle name="Akzent2 2" xfId="25001" hidden="1"/>
    <cellStyle name="Akzent2 2" xfId="25211" hidden="1"/>
    <cellStyle name="Akzent2 2" xfId="25228" hidden="1"/>
    <cellStyle name="Akzent2 2" xfId="25232" hidden="1"/>
    <cellStyle name="Akzent2 2" xfId="25248" hidden="1"/>
    <cellStyle name="Akzent2 2" xfId="25252" hidden="1"/>
    <cellStyle name="Akzent2 2" xfId="25268" hidden="1"/>
    <cellStyle name="Akzent2 2" xfId="25272" hidden="1"/>
    <cellStyle name="Akzent2 2" xfId="25288" hidden="1"/>
    <cellStyle name="Akzent2 2" xfId="25292" hidden="1"/>
    <cellStyle name="Akzent2 2" xfId="25114" hidden="1"/>
    <cellStyle name="Akzent2 2" xfId="25305" hidden="1"/>
    <cellStyle name="Akzent2 2" xfId="25321" hidden="1"/>
    <cellStyle name="Akzent2 2" xfId="25325" hidden="1"/>
    <cellStyle name="Akzent2 2" xfId="25341" hidden="1"/>
    <cellStyle name="Akzent2 2" xfId="25345" hidden="1"/>
    <cellStyle name="Akzent2 2" xfId="25361" hidden="1"/>
    <cellStyle name="Akzent2 2" xfId="25365" hidden="1"/>
    <cellStyle name="Akzent2 2" xfId="25381" hidden="1"/>
    <cellStyle name="Akzent2 2" xfId="25385" hidden="1"/>
    <cellStyle name="Akzent2 2" xfId="25405" hidden="1"/>
    <cellStyle name="Akzent2 2" xfId="25415" hidden="1"/>
    <cellStyle name="Akzent2 2" xfId="25431" hidden="1"/>
    <cellStyle name="Akzent2 2" xfId="25435" hidden="1"/>
    <cellStyle name="Akzent2 2" xfId="25451" hidden="1"/>
    <cellStyle name="Akzent2 2" xfId="25455" hidden="1"/>
    <cellStyle name="Akzent2 2" xfId="25471" hidden="1"/>
    <cellStyle name="Akzent2 2" xfId="25475" hidden="1"/>
    <cellStyle name="Akzent2 2" xfId="25491" hidden="1"/>
    <cellStyle name="Akzent2 2" xfId="25495" hidden="1"/>
    <cellStyle name="Akzent2 2" xfId="25512" hidden="1"/>
    <cellStyle name="Akzent2 2" xfId="25520" hidden="1"/>
    <cellStyle name="Akzent2 2" xfId="25537" hidden="1"/>
    <cellStyle name="Akzent2 2" xfId="25541" hidden="1"/>
    <cellStyle name="Akzent2 2" xfId="25557" hidden="1"/>
    <cellStyle name="Akzent2 2" xfId="25561" hidden="1"/>
    <cellStyle name="Akzent2 2" xfId="25577" hidden="1"/>
    <cellStyle name="Akzent2 2" xfId="25581" hidden="1"/>
    <cellStyle name="Akzent2 2" xfId="25597" hidden="1"/>
    <cellStyle name="Akzent2 2" xfId="25601" hidden="1"/>
    <cellStyle name="Akzent2 2" xfId="25400" hidden="1"/>
    <cellStyle name="Akzent2 2" xfId="25615" hidden="1"/>
    <cellStyle name="Akzent2 2" xfId="25632" hidden="1"/>
    <cellStyle name="Akzent2 2" xfId="25636" hidden="1"/>
    <cellStyle name="Akzent2 2" xfId="25652" hidden="1"/>
    <cellStyle name="Akzent2 2" xfId="25656" hidden="1"/>
    <cellStyle name="Akzent2 2" xfId="25672" hidden="1"/>
    <cellStyle name="Akzent2 2" xfId="25676" hidden="1"/>
    <cellStyle name="Akzent2 2" xfId="25692" hidden="1"/>
    <cellStyle name="Akzent2 2" xfId="25696" hidden="1"/>
    <cellStyle name="Akzent2 2" xfId="25518" hidden="1"/>
    <cellStyle name="Akzent2 2" xfId="25709" hidden="1"/>
    <cellStyle name="Akzent2 2" xfId="25725" hidden="1"/>
    <cellStyle name="Akzent2 2" xfId="25729" hidden="1"/>
    <cellStyle name="Akzent2 2" xfId="25745" hidden="1"/>
    <cellStyle name="Akzent2 2" xfId="25749" hidden="1"/>
    <cellStyle name="Akzent2 2" xfId="25765" hidden="1"/>
    <cellStyle name="Akzent2 2" xfId="25769" hidden="1"/>
    <cellStyle name="Akzent2 2" xfId="25785" hidden="1"/>
    <cellStyle name="Akzent2 2" xfId="25789" hidden="1"/>
    <cellStyle name="Akzent2 2" xfId="25805" hidden="1"/>
    <cellStyle name="Akzent2 2" xfId="25809" hidden="1"/>
    <cellStyle name="Akzent2 2" xfId="25825" hidden="1"/>
    <cellStyle name="Akzent2 2" xfId="25829" hidden="1"/>
    <cellStyle name="Akzent2 2" xfId="25845" hidden="1"/>
    <cellStyle name="Akzent2 2" xfId="25849" hidden="1"/>
    <cellStyle name="Akzent2 2" xfId="25865" hidden="1"/>
    <cellStyle name="Akzent2 2" xfId="25869" hidden="1"/>
    <cellStyle name="Akzent2 2" xfId="25885" hidden="1"/>
    <cellStyle name="Akzent2 2" xfId="25889" hidden="1"/>
    <cellStyle name="Akzent2 2" xfId="25924" hidden="1"/>
    <cellStyle name="Akzent2 2" xfId="25928" hidden="1"/>
    <cellStyle name="Akzent2 2" xfId="25953" hidden="1"/>
    <cellStyle name="Akzent2 2" xfId="25959" hidden="1"/>
    <cellStyle name="Akzent2 2" xfId="25975" hidden="1"/>
    <cellStyle name="Akzent2 2" xfId="25979" hidden="1"/>
    <cellStyle name="Akzent2 2" xfId="25995" hidden="1"/>
    <cellStyle name="Akzent2 2" xfId="25999" hidden="1"/>
    <cellStyle name="Akzent2 2" xfId="26015" hidden="1"/>
    <cellStyle name="Akzent2 2" xfId="26019" hidden="1"/>
    <cellStyle name="Akzent2 2" xfId="26035" hidden="1"/>
    <cellStyle name="Akzent2 2" xfId="26039" hidden="1"/>
    <cellStyle name="Akzent2 2" xfId="25943" hidden="1"/>
    <cellStyle name="Akzent2 2" xfId="26054" hidden="1"/>
    <cellStyle name="Akzent2 2" xfId="26070" hidden="1"/>
    <cellStyle name="Akzent2 2" xfId="26074" hidden="1"/>
    <cellStyle name="Akzent2 2" xfId="26090" hidden="1"/>
    <cellStyle name="Akzent2 2" xfId="26094" hidden="1"/>
    <cellStyle name="Akzent2 2" xfId="26110" hidden="1"/>
    <cellStyle name="Akzent2 2" xfId="26114" hidden="1"/>
    <cellStyle name="Akzent2 2" xfId="26130" hidden="1"/>
    <cellStyle name="Akzent2 2" xfId="26134" hidden="1"/>
    <cellStyle name="Akzent2 2" xfId="22306" hidden="1"/>
    <cellStyle name="Akzent2 2" xfId="21263" hidden="1"/>
    <cellStyle name="Akzent2 2" xfId="21395" hidden="1"/>
    <cellStyle name="Akzent2 2" xfId="21336" hidden="1"/>
    <cellStyle name="Akzent2 2" xfId="21320" hidden="1"/>
    <cellStyle name="Akzent2 2" xfId="21352" hidden="1"/>
    <cellStyle name="Akzent2 2" xfId="22326" hidden="1"/>
    <cellStyle name="Akzent2 2" xfId="26167" hidden="1"/>
    <cellStyle name="Akzent2 2" xfId="26171" hidden="1"/>
    <cellStyle name="Akzent2 2" xfId="26189" hidden="1"/>
    <cellStyle name="Akzent2 2" xfId="26197" hidden="1"/>
    <cellStyle name="Akzent2 2" xfId="26214" hidden="1"/>
    <cellStyle name="Akzent2 2" xfId="26218" hidden="1"/>
    <cellStyle name="Akzent2 2" xfId="26234" hidden="1"/>
    <cellStyle name="Akzent2 2" xfId="26238" hidden="1"/>
    <cellStyle name="Akzent2 2" xfId="26254" hidden="1"/>
    <cellStyle name="Akzent2 2" xfId="26258" hidden="1"/>
    <cellStyle name="Akzent2 2" xfId="26274" hidden="1"/>
    <cellStyle name="Akzent2 2" xfId="26278" hidden="1"/>
    <cellStyle name="Akzent2 2" xfId="23788" hidden="1"/>
    <cellStyle name="Akzent2 2" xfId="26292" hidden="1"/>
    <cellStyle name="Akzent2 2" xfId="26309" hidden="1"/>
    <cellStyle name="Akzent2 2" xfId="26313" hidden="1"/>
    <cellStyle name="Akzent2 2" xfId="26329" hidden="1"/>
    <cellStyle name="Akzent2 2" xfId="26333" hidden="1"/>
    <cellStyle name="Akzent2 2" xfId="26349" hidden="1"/>
    <cellStyle name="Akzent2 2" xfId="26353" hidden="1"/>
    <cellStyle name="Akzent2 2" xfId="26369" hidden="1"/>
    <cellStyle name="Akzent2 2" xfId="26373" hidden="1"/>
    <cellStyle name="Akzent2 2" xfId="26195" hidden="1"/>
    <cellStyle name="Akzent2 2" xfId="26386" hidden="1"/>
    <cellStyle name="Akzent2 2" xfId="26402" hidden="1"/>
    <cellStyle name="Akzent2 2" xfId="26406" hidden="1"/>
    <cellStyle name="Akzent2 2" xfId="26422" hidden="1"/>
    <cellStyle name="Akzent2 2" xfId="26426" hidden="1"/>
    <cellStyle name="Akzent2 2" xfId="26442" hidden="1"/>
    <cellStyle name="Akzent2 2" xfId="26446" hidden="1"/>
    <cellStyle name="Akzent2 2" xfId="26462" hidden="1"/>
    <cellStyle name="Akzent2 2" xfId="26466" hidden="1"/>
    <cellStyle name="Akzent2 2" xfId="26487" hidden="1"/>
    <cellStyle name="Akzent2 2" xfId="26496" hidden="1"/>
    <cellStyle name="Akzent2 2" xfId="26512" hidden="1"/>
    <cellStyle name="Akzent2 2" xfId="26516" hidden="1"/>
    <cellStyle name="Akzent2 2" xfId="26532" hidden="1"/>
    <cellStyle name="Akzent2 2" xfId="26536" hidden="1"/>
    <cellStyle name="Akzent2 2" xfId="26552" hidden="1"/>
    <cellStyle name="Akzent2 2" xfId="26556" hidden="1"/>
    <cellStyle name="Akzent2 2" xfId="26572" hidden="1"/>
    <cellStyle name="Akzent2 2" xfId="26576" hidden="1"/>
    <cellStyle name="Akzent2 2" xfId="26593" hidden="1"/>
    <cellStyle name="Akzent2 2" xfId="26601" hidden="1"/>
    <cellStyle name="Akzent2 2" xfId="26618" hidden="1"/>
    <cellStyle name="Akzent2 2" xfId="26622" hidden="1"/>
    <cellStyle name="Akzent2 2" xfId="26638" hidden="1"/>
    <cellStyle name="Akzent2 2" xfId="26642" hidden="1"/>
    <cellStyle name="Akzent2 2" xfId="26658" hidden="1"/>
    <cellStyle name="Akzent2 2" xfId="26662" hidden="1"/>
    <cellStyle name="Akzent2 2" xfId="26678" hidden="1"/>
    <cellStyle name="Akzent2 2" xfId="26682" hidden="1"/>
    <cellStyle name="Akzent2 2" xfId="26482" hidden="1"/>
    <cellStyle name="Akzent2 2" xfId="26696" hidden="1"/>
    <cellStyle name="Akzent2 2" xfId="26713" hidden="1"/>
    <cellStyle name="Akzent2 2" xfId="26717" hidden="1"/>
    <cellStyle name="Akzent2 2" xfId="26733" hidden="1"/>
    <cellStyle name="Akzent2 2" xfId="26737" hidden="1"/>
    <cellStyle name="Akzent2 2" xfId="26753" hidden="1"/>
    <cellStyle name="Akzent2 2" xfId="26757" hidden="1"/>
    <cellStyle name="Akzent2 2" xfId="26773" hidden="1"/>
    <cellStyle name="Akzent2 2" xfId="26777" hidden="1"/>
    <cellStyle name="Akzent2 2" xfId="26599" hidden="1"/>
    <cellStyle name="Akzent2 2" xfId="26790" hidden="1"/>
    <cellStyle name="Akzent2 2" xfId="26806" hidden="1"/>
    <cellStyle name="Akzent2 2" xfId="26810" hidden="1"/>
    <cellStyle name="Akzent2 2" xfId="26826" hidden="1"/>
    <cellStyle name="Akzent2 2" xfId="26830" hidden="1"/>
    <cellStyle name="Akzent2 2" xfId="26846" hidden="1"/>
    <cellStyle name="Akzent2 2" xfId="26850" hidden="1"/>
    <cellStyle name="Akzent2 2" xfId="26866" hidden="1"/>
    <cellStyle name="Akzent2 2" xfId="26870" hidden="1"/>
    <cellStyle name="Akzent2 2" xfId="26886" hidden="1"/>
    <cellStyle name="Akzent2 2" xfId="26890" hidden="1"/>
    <cellStyle name="Akzent2 2" xfId="26906" hidden="1"/>
    <cellStyle name="Akzent2 2" xfId="26910" hidden="1"/>
    <cellStyle name="Akzent2 2" xfId="26926" hidden="1"/>
    <cellStyle name="Akzent2 2" xfId="26930" hidden="1"/>
    <cellStyle name="Akzent2 2" xfId="26946" hidden="1"/>
    <cellStyle name="Akzent2 2" xfId="26950" hidden="1"/>
    <cellStyle name="Akzent2 2" xfId="26966" hidden="1"/>
    <cellStyle name="Akzent2 2" xfId="26970" hidden="1"/>
    <cellStyle name="Akzent2 2" xfId="27005" hidden="1"/>
    <cellStyle name="Akzent2 2" xfId="27009" hidden="1"/>
    <cellStyle name="Akzent2 2" xfId="27034" hidden="1"/>
    <cellStyle name="Akzent2 2" xfId="27040" hidden="1"/>
    <cellStyle name="Akzent2 2" xfId="27056" hidden="1"/>
    <cellStyle name="Akzent2 2" xfId="27060" hidden="1"/>
    <cellStyle name="Akzent2 2" xfId="27076" hidden="1"/>
    <cellStyle name="Akzent2 2" xfId="27080" hidden="1"/>
    <cellStyle name="Akzent2 2" xfId="27096" hidden="1"/>
    <cellStyle name="Akzent2 2" xfId="27100" hidden="1"/>
    <cellStyle name="Akzent2 2" xfId="27116" hidden="1"/>
    <cellStyle name="Akzent2 2" xfId="27120" hidden="1"/>
    <cellStyle name="Akzent2 2" xfId="27024" hidden="1"/>
    <cellStyle name="Akzent2 2" xfId="27134" hidden="1"/>
    <cellStyle name="Akzent2 2" xfId="27150" hidden="1"/>
    <cellStyle name="Akzent2 2" xfId="27154" hidden="1"/>
    <cellStyle name="Akzent2 2" xfId="27170" hidden="1"/>
    <cellStyle name="Akzent2 2" xfId="27174" hidden="1"/>
    <cellStyle name="Akzent2 2" xfId="27190" hidden="1"/>
    <cellStyle name="Akzent2 2" xfId="27194" hidden="1"/>
    <cellStyle name="Akzent2 2" xfId="27210" hidden="1"/>
    <cellStyle name="Akzent2 2" xfId="27214" hidden="1"/>
    <cellStyle name="Akzent2 2" xfId="27230" hidden="1"/>
    <cellStyle name="Akzent2 2" xfId="27277" hidden="1"/>
    <cellStyle name="Akzent2 2" xfId="27290" hidden="1"/>
    <cellStyle name="Akzent2 2" xfId="27314" hidden="1"/>
    <cellStyle name="Akzent2 2" xfId="27318" hidden="1"/>
    <cellStyle name="Akzent2 2" xfId="27334" hidden="1"/>
    <cellStyle name="Akzent2 2" xfId="27338" hidden="1"/>
    <cellStyle name="Akzent2 2" xfId="27354" hidden="1"/>
    <cellStyle name="Akzent2 2" xfId="27358" hidden="1"/>
    <cellStyle name="Akzent2 2" xfId="27374" hidden="1"/>
    <cellStyle name="Akzent2 2" xfId="27378" hidden="1"/>
    <cellStyle name="Akzent2 2" xfId="27396" hidden="1"/>
    <cellStyle name="Akzent2 2" xfId="27404" hidden="1"/>
    <cellStyle name="Akzent2 2" xfId="27421" hidden="1"/>
    <cellStyle name="Akzent2 2" xfId="27425" hidden="1"/>
    <cellStyle name="Akzent2 2" xfId="27441" hidden="1"/>
    <cellStyle name="Akzent2 2" xfId="27445" hidden="1"/>
    <cellStyle name="Akzent2 2" xfId="27461" hidden="1"/>
    <cellStyle name="Akzent2 2" xfId="27465" hidden="1"/>
    <cellStyle name="Akzent2 2" xfId="27481" hidden="1"/>
    <cellStyle name="Akzent2 2" xfId="27485" hidden="1"/>
    <cellStyle name="Akzent2 2" xfId="27288" hidden="1"/>
    <cellStyle name="Akzent2 2" xfId="27499" hidden="1"/>
    <cellStyle name="Akzent2 2" xfId="27516" hidden="1"/>
    <cellStyle name="Akzent2 2" xfId="27520" hidden="1"/>
    <cellStyle name="Akzent2 2" xfId="27536" hidden="1"/>
    <cellStyle name="Akzent2 2" xfId="27540" hidden="1"/>
    <cellStyle name="Akzent2 2" xfId="27556" hidden="1"/>
    <cellStyle name="Akzent2 2" xfId="27560" hidden="1"/>
    <cellStyle name="Akzent2 2" xfId="27576" hidden="1"/>
    <cellStyle name="Akzent2 2" xfId="27580" hidden="1"/>
    <cellStyle name="Akzent2 2" xfId="27402" hidden="1"/>
    <cellStyle name="Akzent2 2" xfId="27593" hidden="1"/>
    <cellStyle name="Akzent2 2" xfId="27609" hidden="1"/>
    <cellStyle name="Akzent2 2" xfId="27613" hidden="1"/>
    <cellStyle name="Akzent2 2" xfId="27629" hidden="1"/>
    <cellStyle name="Akzent2 2" xfId="27633" hidden="1"/>
    <cellStyle name="Akzent2 2" xfId="27649" hidden="1"/>
    <cellStyle name="Akzent2 2" xfId="27653" hidden="1"/>
    <cellStyle name="Akzent2 2" xfId="27669" hidden="1"/>
    <cellStyle name="Akzent2 2" xfId="27673" hidden="1"/>
    <cellStyle name="Akzent2 2" xfId="27693" hidden="1"/>
    <cellStyle name="Akzent2 2" xfId="27703" hidden="1"/>
    <cellStyle name="Akzent2 2" xfId="27719" hidden="1"/>
    <cellStyle name="Akzent2 2" xfId="27723" hidden="1"/>
    <cellStyle name="Akzent2 2" xfId="27739" hidden="1"/>
    <cellStyle name="Akzent2 2" xfId="27743" hidden="1"/>
    <cellStyle name="Akzent2 2" xfId="27759" hidden="1"/>
    <cellStyle name="Akzent2 2" xfId="27763" hidden="1"/>
    <cellStyle name="Akzent2 2" xfId="27779" hidden="1"/>
    <cellStyle name="Akzent2 2" xfId="27783" hidden="1"/>
    <cellStyle name="Akzent2 2" xfId="27800" hidden="1"/>
    <cellStyle name="Akzent2 2" xfId="27808" hidden="1"/>
    <cellStyle name="Akzent2 2" xfId="27825" hidden="1"/>
    <cellStyle name="Akzent2 2" xfId="27829" hidden="1"/>
    <cellStyle name="Akzent2 2" xfId="27845" hidden="1"/>
    <cellStyle name="Akzent2 2" xfId="27849" hidden="1"/>
    <cellStyle name="Akzent2 2" xfId="27865" hidden="1"/>
    <cellStyle name="Akzent2 2" xfId="27869" hidden="1"/>
    <cellStyle name="Akzent2 2" xfId="27885" hidden="1"/>
    <cellStyle name="Akzent2 2" xfId="27889" hidden="1"/>
    <cellStyle name="Akzent2 2" xfId="27688" hidden="1"/>
    <cellStyle name="Akzent2 2" xfId="27903" hidden="1"/>
    <cellStyle name="Akzent2 2" xfId="27920" hidden="1"/>
    <cellStyle name="Akzent2 2" xfId="27924" hidden="1"/>
    <cellStyle name="Akzent2 2" xfId="27940" hidden="1"/>
    <cellStyle name="Akzent2 2" xfId="27944" hidden="1"/>
    <cellStyle name="Akzent2 2" xfId="27960" hidden="1"/>
    <cellStyle name="Akzent2 2" xfId="27964" hidden="1"/>
    <cellStyle name="Akzent2 2" xfId="27980" hidden="1"/>
    <cellStyle name="Akzent2 2" xfId="27984" hidden="1"/>
    <cellStyle name="Akzent2 2" xfId="27806" hidden="1"/>
    <cellStyle name="Akzent2 2" xfId="27997" hidden="1"/>
    <cellStyle name="Akzent2 2" xfId="28013" hidden="1"/>
    <cellStyle name="Akzent2 2" xfId="28017" hidden="1"/>
    <cellStyle name="Akzent2 2" xfId="28033" hidden="1"/>
    <cellStyle name="Akzent2 2" xfId="28037" hidden="1"/>
    <cellStyle name="Akzent2 2" xfId="28053" hidden="1"/>
    <cellStyle name="Akzent2 2" xfId="28057" hidden="1"/>
    <cellStyle name="Akzent2 2" xfId="28073" hidden="1"/>
    <cellStyle name="Akzent2 2" xfId="28077" hidden="1"/>
    <cellStyle name="Akzent2 2" xfId="28093" hidden="1"/>
    <cellStyle name="Akzent2 2" xfId="28097" hidden="1"/>
    <cellStyle name="Akzent2 2" xfId="28113" hidden="1"/>
    <cellStyle name="Akzent2 2" xfId="28117" hidden="1"/>
    <cellStyle name="Akzent2 2" xfId="28133" hidden="1"/>
    <cellStyle name="Akzent2 2" xfId="28137" hidden="1"/>
    <cellStyle name="Akzent2 2" xfId="28153" hidden="1"/>
    <cellStyle name="Akzent2 2" xfId="28157" hidden="1"/>
    <cellStyle name="Akzent2 2" xfId="28173" hidden="1"/>
    <cellStyle name="Akzent2 2" xfId="28177" hidden="1"/>
    <cellStyle name="Akzent2 2" xfId="28210" hidden="1"/>
    <cellStyle name="Akzent2 2" xfId="28214" hidden="1"/>
    <cellStyle name="Akzent2 2" xfId="28239" hidden="1"/>
    <cellStyle name="Akzent2 2" xfId="28245" hidden="1"/>
    <cellStyle name="Akzent2 2" xfId="28261" hidden="1"/>
    <cellStyle name="Akzent2 2" xfId="28265" hidden="1"/>
    <cellStyle name="Akzent2 2" xfId="28281" hidden="1"/>
    <cellStyle name="Akzent2 2" xfId="28285" hidden="1"/>
    <cellStyle name="Akzent2 2" xfId="28301" hidden="1"/>
    <cellStyle name="Akzent2 2" xfId="28305" hidden="1"/>
    <cellStyle name="Akzent2 2" xfId="28321" hidden="1"/>
    <cellStyle name="Akzent2 2" xfId="28325" hidden="1"/>
    <cellStyle name="Akzent2 2" xfId="28229" hidden="1"/>
    <cellStyle name="Akzent2 2" xfId="28340" hidden="1"/>
    <cellStyle name="Akzent2 2" xfId="28356" hidden="1"/>
    <cellStyle name="Akzent2 2" xfId="28360" hidden="1"/>
    <cellStyle name="Akzent2 2" xfId="28376" hidden="1"/>
    <cellStyle name="Akzent2 2" xfId="28380" hidden="1"/>
    <cellStyle name="Akzent2 2" xfId="28396" hidden="1"/>
    <cellStyle name="Akzent2 2" xfId="28400" hidden="1"/>
    <cellStyle name="Akzent2 2" xfId="28416" hidden="1"/>
    <cellStyle name="Akzent2 2" xfId="28420" hidden="1"/>
    <cellStyle name="Akzent2 2" xfId="25398" hidden="1"/>
    <cellStyle name="Akzent2 2" xfId="25913" hidden="1"/>
    <cellStyle name="Akzent2 2" xfId="24749" hidden="1"/>
    <cellStyle name="Akzent2 2" xfId="24954" hidden="1"/>
    <cellStyle name="Akzent2 2" xfId="21326" hidden="1"/>
    <cellStyle name="Akzent2 2" xfId="25929" hidden="1"/>
    <cellStyle name="Akzent2 2" xfId="24938" hidden="1"/>
    <cellStyle name="Akzent2 2" xfId="28455" hidden="1"/>
    <cellStyle name="Akzent2 2" xfId="28459" hidden="1"/>
    <cellStyle name="Akzent2 2" xfId="28476" hidden="1"/>
    <cellStyle name="Akzent2 2" xfId="28484" hidden="1"/>
    <cellStyle name="Akzent2 2" xfId="28501" hidden="1"/>
    <cellStyle name="Akzent2 2" xfId="28505" hidden="1"/>
    <cellStyle name="Akzent2 2" xfId="28521" hidden="1"/>
    <cellStyle name="Akzent2 2" xfId="28525" hidden="1"/>
    <cellStyle name="Akzent2 2" xfId="28541" hidden="1"/>
    <cellStyle name="Akzent2 2" xfId="28545" hidden="1"/>
    <cellStyle name="Akzent2 2" xfId="28561" hidden="1"/>
    <cellStyle name="Akzent2 2" xfId="28565" hidden="1"/>
    <cellStyle name="Akzent2 2" xfId="24185" hidden="1"/>
    <cellStyle name="Akzent2 2" xfId="28579" hidden="1"/>
    <cellStyle name="Akzent2 2" xfId="28596" hidden="1"/>
    <cellStyle name="Akzent2 2" xfId="28600" hidden="1"/>
    <cellStyle name="Akzent2 2" xfId="28616" hidden="1"/>
    <cellStyle name="Akzent2 2" xfId="28620" hidden="1"/>
    <cellStyle name="Akzent2 2" xfId="28636" hidden="1"/>
    <cellStyle name="Akzent2 2" xfId="28640" hidden="1"/>
    <cellStyle name="Akzent2 2" xfId="28656" hidden="1"/>
    <cellStyle name="Akzent2 2" xfId="28660" hidden="1"/>
    <cellStyle name="Akzent2 2" xfId="28482" hidden="1"/>
    <cellStyle name="Akzent2 2" xfId="28673" hidden="1"/>
    <cellStyle name="Akzent2 2" xfId="28689" hidden="1"/>
    <cellStyle name="Akzent2 2" xfId="28693" hidden="1"/>
    <cellStyle name="Akzent2 2" xfId="28709" hidden="1"/>
    <cellStyle name="Akzent2 2" xfId="28713" hidden="1"/>
    <cellStyle name="Akzent2 2" xfId="28729" hidden="1"/>
    <cellStyle name="Akzent2 2" xfId="28733" hidden="1"/>
    <cellStyle name="Akzent2 2" xfId="28749" hidden="1"/>
    <cellStyle name="Akzent2 2" xfId="28753" hidden="1"/>
    <cellStyle name="Akzent2 2" xfId="28774" hidden="1"/>
    <cellStyle name="Akzent2 2" xfId="28782" hidden="1"/>
    <cellStyle name="Akzent2 2" xfId="28798" hidden="1"/>
    <cellStyle name="Akzent2 2" xfId="28802" hidden="1"/>
    <cellStyle name="Akzent2 2" xfId="28818" hidden="1"/>
    <cellStyle name="Akzent2 2" xfId="28822" hidden="1"/>
    <cellStyle name="Akzent2 2" xfId="28838" hidden="1"/>
    <cellStyle name="Akzent2 2" xfId="28842" hidden="1"/>
    <cellStyle name="Akzent2 2" xfId="28858" hidden="1"/>
    <cellStyle name="Akzent2 2" xfId="28862" hidden="1"/>
    <cellStyle name="Akzent2 2" xfId="28878" hidden="1"/>
    <cellStyle name="Akzent2 2" xfId="28886" hidden="1"/>
    <cellStyle name="Akzent2 2" xfId="28903" hidden="1"/>
    <cellStyle name="Akzent2 2" xfId="28907" hidden="1"/>
    <cellStyle name="Akzent2 2" xfId="28923" hidden="1"/>
    <cellStyle name="Akzent2 2" xfId="28927" hidden="1"/>
    <cellStyle name="Akzent2 2" xfId="28943" hidden="1"/>
    <cellStyle name="Akzent2 2" xfId="28947" hidden="1"/>
    <cellStyle name="Akzent2 2" xfId="28963" hidden="1"/>
    <cellStyle name="Akzent2 2" xfId="28967" hidden="1"/>
    <cellStyle name="Akzent2 2" xfId="28769" hidden="1"/>
    <cellStyle name="Akzent2 2" xfId="28981" hidden="1"/>
    <cellStyle name="Akzent2 2" xfId="28998" hidden="1"/>
    <cellStyle name="Akzent2 2" xfId="29002" hidden="1"/>
    <cellStyle name="Akzent2 2" xfId="29018" hidden="1"/>
    <cellStyle name="Akzent2 2" xfId="29022" hidden="1"/>
    <cellStyle name="Akzent2 2" xfId="29038" hidden="1"/>
    <cellStyle name="Akzent2 2" xfId="29042" hidden="1"/>
    <cellStyle name="Akzent2 2" xfId="29058" hidden="1"/>
    <cellStyle name="Akzent2 2" xfId="29062" hidden="1"/>
    <cellStyle name="Akzent2 2" xfId="28884" hidden="1"/>
    <cellStyle name="Akzent2 2" xfId="29075" hidden="1"/>
    <cellStyle name="Akzent2 2" xfId="29091" hidden="1"/>
    <cellStyle name="Akzent2 2" xfId="29095" hidden="1"/>
    <cellStyle name="Akzent2 2" xfId="29111" hidden="1"/>
    <cellStyle name="Akzent2 2" xfId="29115" hidden="1"/>
    <cellStyle name="Akzent2 2" xfId="29131" hidden="1"/>
    <cellStyle name="Akzent2 2" xfId="29135" hidden="1"/>
    <cellStyle name="Akzent2 2" xfId="29151" hidden="1"/>
    <cellStyle name="Akzent2 2" xfId="29155" hidden="1"/>
    <cellStyle name="Akzent2 2" xfId="29171" hidden="1"/>
    <cellStyle name="Akzent2 2" xfId="29175" hidden="1"/>
    <cellStyle name="Akzent2 2" xfId="29191" hidden="1"/>
    <cellStyle name="Akzent2 2" xfId="29195" hidden="1"/>
    <cellStyle name="Akzent2 2" xfId="29211" hidden="1"/>
    <cellStyle name="Akzent2 2" xfId="29215" hidden="1"/>
    <cellStyle name="Akzent2 2" xfId="29231" hidden="1"/>
    <cellStyle name="Akzent2 2" xfId="29235" hidden="1"/>
    <cellStyle name="Akzent2 2" xfId="29251" hidden="1"/>
    <cellStyle name="Akzent2 2" xfId="29255" hidden="1"/>
    <cellStyle name="Akzent2 2" xfId="29290" hidden="1"/>
    <cellStyle name="Akzent2 2" xfId="29294" hidden="1"/>
    <cellStyle name="Akzent2 2" xfId="29319" hidden="1"/>
    <cellStyle name="Akzent2 2" xfId="29324" hidden="1"/>
    <cellStyle name="Akzent2 2" xfId="29340" hidden="1"/>
    <cellStyle name="Akzent2 2" xfId="29344" hidden="1"/>
    <cellStyle name="Akzent2 2" xfId="29360" hidden="1"/>
    <cellStyle name="Akzent2 2" xfId="29364" hidden="1"/>
    <cellStyle name="Akzent2 2" xfId="29380" hidden="1"/>
    <cellStyle name="Akzent2 2" xfId="29384" hidden="1"/>
    <cellStyle name="Akzent2 2" xfId="29400" hidden="1"/>
    <cellStyle name="Akzent2 2" xfId="29404" hidden="1"/>
    <cellStyle name="Akzent2 2" xfId="29309" hidden="1"/>
    <cellStyle name="Akzent2 2" xfId="29419" hidden="1"/>
    <cellStyle name="Akzent2 2" xfId="29435" hidden="1"/>
    <cellStyle name="Akzent2 2" xfId="29439" hidden="1"/>
    <cellStyle name="Akzent2 2" xfId="29455" hidden="1"/>
    <cellStyle name="Akzent2 2" xfId="29459" hidden="1"/>
    <cellStyle name="Akzent2 2" xfId="29475" hidden="1"/>
    <cellStyle name="Akzent2 2" xfId="29479" hidden="1"/>
    <cellStyle name="Akzent2 2" xfId="29495" hidden="1"/>
    <cellStyle name="Akzent2 2" xfId="29499" hidden="1"/>
    <cellStyle name="Akzent2 2" xfId="29514" hidden="1"/>
    <cellStyle name="Akzent2 2" xfId="29560" hidden="1"/>
    <cellStyle name="Akzent2 2" xfId="29572" hidden="1"/>
    <cellStyle name="Akzent2 2" xfId="29596" hidden="1"/>
    <cellStyle name="Akzent2 2" xfId="29600" hidden="1"/>
    <cellStyle name="Akzent2 2" xfId="29616" hidden="1"/>
    <cellStyle name="Akzent2 2" xfId="29620" hidden="1"/>
    <cellStyle name="Akzent2 2" xfId="29636" hidden="1"/>
    <cellStyle name="Akzent2 2" xfId="29640" hidden="1"/>
    <cellStyle name="Akzent2 2" xfId="29656" hidden="1"/>
    <cellStyle name="Akzent2 2" xfId="29660" hidden="1"/>
    <cellStyle name="Akzent2 2" xfId="29677" hidden="1"/>
    <cellStyle name="Akzent2 2" xfId="29685" hidden="1"/>
    <cellStyle name="Akzent2 2" xfId="29702" hidden="1"/>
    <cellStyle name="Akzent2 2" xfId="29706" hidden="1"/>
    <cellStyle name="Akzent2 2" xfId="29722" hidden="1"/>
    <cellStyle name="Akzent2 2" xfId="29726" hidden="1"/>
    <cellStyle name="Akzent2 2" xfId="29742" hidden="1"/>
    <cellStyle name="Akzent2 2" xfId="29746" hidden="1"/>
    <cellStyle name="Akzent2 2" xfId="29762" hidden="1"/>
    <cellStyle name="Akzent2 2" xfId="29766" hidden="1"/>
    <cellStyle name="Akzent2 2" xfId="29570" hidden="1"/>
    <cellStyle name="Akzent2 2" xfId="29780" hidden="1"/>
    <cellStyle name="Akzent2 2" xfId="29797" hidden="1"/>
    <cellStyle name="Akzent2 2" xfId="29801" hidden="1"/>
    <cellStyle name="Akzent2 2" xfId="29817" hidden="1"/>
    <cellStyle name="Akzent2 2" xfId="29821" hidden="1"/>
    <cellStyle name="Akzent2 2" xfId="29837" hidden="1"/>
    <cellStyle name="Akzent2 2" xfId="29841" hidden="1"/>
    <cellStyle name="Akzent2 2" xfId="29857" hidden="1"/>
    <cellStyle name="Akzent2 2" xfId="29861" hidden="1"/>
    <cellStyle name="Akzent2 2" xfId="29683" hidden="1"/>
    <cellStyle name="Akzent2 2" xfId="29874" hidden="1"/>
    <cellStyle name="Akzent2 2" xfId="29890" hidden="1"/>
    <cellStyle name="Akzent2 2" xfId="29894" hidden="1"/>
    <cellStyle name="Akzent2 2" xfId="29910" hidden="1"/>
    <cellStyle name="Akzent2 2" xfId="29914" hidden="1"/>
    <cellStyle name="Akzent2 2" xfId="29930" hidden="1"/>
    <cellStyle name="Akzent2 2" xfId="29934" hidden="1"/>
    <cellStyle name="Akzent2 2" xfId="29950" hidden="1"/>
    <cellStyle name="Akzent2 2" xfId="29954" hidden="1"/>
    <cellStyle name="Akzent2 2" xfId="29973" hidden="1"/>
    <cellStyle name="Akzent2 2" xfId="29982" hidden="1"/>
    <cellStyle name="Akzent2 2" xfId="29998" hidden="1"/>
    <cellStyle name="Akzent2 2" xfId="30002" hidden="1"/>
    <cellStyle name="Akzent2 2" xfId="30018" hidden="1"/>
    <cellStyle name="Akzent2 2" xfId="30022" hidden="1"/>
    <cellStyle name="Akzent2 2" xfId="30038" hidden="1"/>
    <cellStyle name="Akzent2 2" xfId="30042" hidden="1"/>
    <cellStyle name="Akzent2 2" xfId="30058" hidden="1"/>
    <cellStyle name="Akzent2 2" xfId="30062" hidden="1"/>
    <cellStyle name="Akzent2 2" xfId="30078" hidden="1"/>
    <cellStyle name="Akzent2 2" xfId="30086" hidden="1"/>
    <cellStyle name="Akzent2 2" xfId="30103" hidden="1"/>
    <cellStyle name="Akzent2 2" xfId="30107" hidden="1"/>
    <cellStyle name="Akzent2 2" xfId="30123" hidden="1"/>
    <cellStyle name="Akzent2 2" xfId="30127" hidden="1"/>
    <cellStyle name="Akzent2 2" xfId="30143" hidden="1"/>
    <cellStyle name="Akzent2 2" xfId="30147" hidden="1"/>
    <cellStyle name="Akzent2 2" xfId="30163" hidden="1"/>
    <cellStyle name="Akzent2 2" xfId="30167" hidden="1"/>
    <cellStyle name="Akzent2 2" xfId="29968" hidden="1"/>
    <cellStyle name="Akzent2 2" xfId="30181" hidden="1"/>
    <cellStyle name="Akzent2 2" xfId="30198" hidden="1"/>
    <cellStyle name="Akzent2 2" xfId="30202" hidden="1"/>
    <cellStyle name="Akzent2 2" xfId="30218" hidden="1"/>
    <cellStyle name="Akzent2 2" xfId="30222" hidden="1"/>
    <cellStyle name="Akzent2 2" xfId="30238" hidden="1"/>
    <cellStyle name="Akzent2 2" xfId="30242" hidden="1"/>
    <cellStyle name="Akzent2 2" xfId="30258" hidden="1"/>
    <cellStyle name="Akzent2 2" xfId="30262" hidden="1"/>
    <cellStyle name="Akzent2 2" xfId="30084" hidden="1"/>
    <cellStyle name="Akzent2 2" xfId="30275" hidden="1"/>
    <cellStyle name="Akzent2 2" xfId="30291" hidden="1"/>
    <cellStyle name="Akzent2 2" xfId="30295" hidden="1"/>
    <cellStyle name="Akzent2 2" xfId="30311" hidden="1"/>
    <cellStyle name="Akzent2 2" xfId="30315" hidden="1"/>
    <cellStyle name="Akzent2 2" xfId="30331" hidden="1"/>
    <cellStyle name="Akzent2 2" xfId="30335" hidden="1"/>
    <cellStyle name="Akzent2 2" xfId="30351" hidden="1"/>
    <cellStyle name="Akzent2 2" xfId="30355" hidden="1"/>
    <cellStyle name="Akzent2 2" xfId="30371" hidden="1"/>
    <cellStyle name="Akzent2 2" xfId="30375" hidden="1"/>
    <cellStyle name="Akzent2 2" xfId="30391" hidden="1"/>
    <cellStyle name="Akzent2 2" xfId="30395" hidden="1"/>
    <cellStyle name="Akzent2 2" xfId="30411" hidden="1"/>
    <cellStyle name="Akzent2 2" xfId="30415" hidden="1"/>
    <cellStyle name="Akzent2 2" xfId="30431" hidden="1"/>
    <cellStyle name="Akzent2 2" xfId="30435" hidden="1"/>
    <cellStyle name="Akzent2 2" xfId="30451" hidden="1"/>
    <cellStyle name="Akzent2 2" xfId="30455" hidden="1"/>
    <cellStyle name="Akzent2 2" xfId="30487" hidden="1"/>
    <cellStyle name="Akzent2 2" xfId="30491" hidden="1"/>
    <cellStyle name="Akzent2 2" xfId="30516" hidden="1"/>
    <cellStyle name="Akzent2 2" xfId="30521" hidden="1"/>
    <cellStyle name="Akzent2 2" xfId="30537" hidden="1"/>
    <cellStyle name="Akzent2 2" xfId="30541" hidden="1"/>
    <cellStyle name="Akzent2 2" xfId="30557" hidden="1"/>
    <cellStyle name="Akzent2 2" xfId="30561" hidden="1"/>
    <cellStyle name="Akzent2 2" xfId="30577" hidden="1"/>
    <cellStyle name="Akzent2 2" xfId="30581" hidden="1"/>
    <cellStyle name="Akzent2 2" xfId="30597" hidden="1"/>
    <cellStyle name="Akzent2 2" xfId="30601" hidden="1"/>
    <cellStyle name="Akzent2 2" xfId="30506" hidden="1"/>
    <cellStyle name="Akzent2 2" xfId="30615" hidden="1"/>
    <cellStyle name="Akzent2 2" xfId="30631" hidden="1"/>
    <cellStyle name="Akzent2 2" xfId="30635" hidden="1"/>
    <cellStyle name="Akzent2 2" xfId="30651" hidden="1"/>
    <cellStyle name="Akzent2 2" xfId="30655" hidden="1"/>
    <cellStyle name="Akzent2 2" xfId="30671" hidden="1"/>
    <cellStyle name="Akzent2 2" xfId="30675" hidden="1"/>
    <cellStyle name="Akzent2 2" xfId="30691" hidden="1"/>
    <cellStyle name="Akzent2 2" xfId="30695" hidden="1"/>
    <cellStyle name="Akzent2 2" xfId="28443" hidden="1"/>
    <cellStyle name="Akzent2 2" xfId="28445" hidden="1"/>
    <cellStyle name="Akzent2 2" xfId="27699" hidden="1"/>
    <cellStyle name="Akzent2 2" xfId="28442" hidden="1"/>
    <cellStyle name="Akzent2 2" xfId="21299" hidden="1"/>
    <cellStyle name="Akzent2 2" xfId="28432" hidden="1"/>
    <cellStyle name="Akzent2 2" xfId="21301" hidden="1"/>
    <cellStyle name="Akzent2 2" xfId="30722" hidden="1"/>
    <cellStyle name="Akzent2 2" xfId="30726" hidden="1"/>
    <cellStyle name="Akzent2 2" xfId="30742" hidden="1"/>
    <cellStyle name="Akzent2 2" xfId="30750" hidden="1"/>
    <cellStyle name="Akzent2 2" xfId="30767" hidden="1"/>
    <cellStyle name="Akzent2 2" xfId="30771" hidden="1"/>
    <cellStyle name="Akzent2 2" xfId="30787" hidden="1"/>
    <cellStyle name="Akzent2 2" xfId="30791" hidden="1"/>
    <cellStyle name="Akzent2 2" xfId="30807" hidden="1"/>
    <cellStyle name="Akzent2 2" xfId="30811" hidden="1"/>
    <cellStyle name="Akzent2 2" xfId="30827" hidden="1"/>
    <cellStyle name="Akzent2 2" xfId="30831" hidden="1"/>
    <cellStyle name="Akzent2 2" xfId="27391" hidden="1"/>
    <cellStyle name="Akzent2 2" xfId="30845" hidden="1"/>
    <cellStyle name="Akzent2 2" xfId="30862" hidden="1"/>
    <cellStyle name="Akzent2 2" xfId="30866" hidden="1"/>
    <cellStyle name="Akzent2 2" xfId="30882" hidden="1"/>
    <cellStyle name="Akzent2 2" xfId="30886" hidden="1"/>
    <cellStyle name="Akzent2 2" xfId="30902" hidden="1"/>
    <cellStyle name="Akzent2 2" xfId="30906" hidden="1"/>
    <cellStyle name="Akzent2 2" xfId="30922" hidden="1"/>
    <cellStyle name="Akzent2 2" xfId="30926" hidden="1"/>
    <cellStyle name="Akzent2 2" xfId="30748" hidden="1"/>
    <cellStyle name="Akzent2 2" xfId="30939" hidden="1"/>
    <cellStyle name="Akzent2 2" xfId="30955" hidden="1"/>
    <cellStyle name="Akzent2 2" xfId="30959" hidden="1"/>
    <cellStyle name="Akzent2 2" xfId="30975" hidden="1"/>
    <cellStyle name="Akzent2 2" xfId="30979" hidden="1"/>
    <cellStyle name="Akzent2 2" xfId="30995" hidden="1"/>
    <cellStyle name="Akzent2 2" xfId="30999" hidden="1"/>
    <cellStyle name="Akzent2 2" xfId="31015" hidden="1"/>
    <cellStyle name="Akzent2 2" xfId="31019" hidden="1"/>
    <cellStyle name="Akzent2 2" xfId="31038" hidden="1"/>
    <cellStyle name="Akzent2 2" xfId="31046" hidden="1"/>
    <cellStyle name="Akzent2 2" xfId="31062" hidden="1"/>
    <cellStyle name="Akzent2 2" xfId="31066" hidden="1"/>
    <cellStyle name="Akzent2 2" xfId="31082" hidden="1"/>
    <cellStyle name="Akzent2 2" xfId="31086" hidden="1"/>
    <cellStyle name="Akzent2 2" xfId="31102" hidden="1"/>
    <cellStyle name="Akzent2 2" xfId="31106" hidden="1"/>
    <cellStyle name="Akzent2 2" xfId="31122" hidden="1"/>
    <cellStyle name="Akzent2 2" xfId="31126" hidden="1"/>
    <cellStyle name="Akzent2 2" xfId="31142" hidden="1"/>
    <cellStyle name="Akzent2 2" xfId="31150" hidden="1"/>
    <cellStyle name="Akzent2 2" xfId="31167" hidden="1"/>
    <cellStyle name="Akzent2 2" xfId="31171" hidden="1"/>
    <cellStyle name="Akzent2 2" xfId="31187" hidden="1"/>
    <cellStyle name="Akzent2 2" xfId="31191" hidden="1"/>
    <cellStyle name="Akzent2 2" xfId="31207" hidden="1"/>
    <cellStyle name="Akzent2 2" xfId="31211" hidden="1"/>
    <cellStyle name="Akzent2 2" xfId="31227" hidden="1"/>
    <cellStyle name="Akzent2 2" xfId="31231" hidden="1"/>
    <cellStyle name="Akzent2 2" xfId="31033" hidden="1"/>
    <cellStyle name="Akzent2 2" xfId="31245" hidden="1"/>
    <cellStyle name="Akzent2 2" xfId="31262" hidden="1"/>
    <cellStyle name="Akzent2 2" xfId="31266" hidden="1"/>
    <cellStyle name="Akzent2 2" xfId="31282" hidden="1"/>
    <cellStyle name="Akzent2 2" xfId="31286" hidden="1"/>
    <cellStyle name="Akzent2 2" xfId="31302" hidden="1"/>
    <cellStyle name="Akzent2 2" xfId="31306" hidden="1"/>
    <cellStyle name="Akzent2 2" xfId="31322" hidden="1"/>
    <cellStyle name="Akzent2 2" xfId="31326" hidden="1"/>
    <cellStyle name="Akzent2 2" xfId="31148" hidden="1"/>
    <cellStyle name="Akzent2 2" xfId="31339" hidden="1"/>
    <cellStyle name="Akzent2 2" xfId="31355" hidden="1"/>
    <cellStyle name="Akzent2 2" xfId="31359" hidden="1"/>
    <cellStyle name="Akzent2 2" xfId="31375" hidden="1"/>
    <cellStyle name="Akzent2 2" xfId="31379" hidden="1"/>
    <cellStyle name="Akzent2 2" xfId="31395" hidden="1"/>
    <cellStyle name="Akzent2 2" xfId="31399" hidden="1"/>
    <cellStyle name="Akzent2 2" xfId="31415" hidden="1"/>
    <cellStyle name="Akzent2 2" xfId="31419" hidden="1"/>
    <cellStyle name="Akzent2 2" xfId="31435" hidden="1"/>
    <cellStyle name="Akzent2 2" xfId="31439" hidden="1"/>
    <cellStyle name="Akzent2 2" xfId="31455" hidden="1"/>
    <cellStyle name="Akzent2 2" xfId="31459" hidden="1"/>
    <cellStyle name="Akzent2 2" xfId="31475" hidden="1"/>
    <cellStyle name="Akzent2 2" xfId="31479" hidden="1"/>
    <cellStyle name="Akzent2 2" xfId="31495" hidden="1"/>
    <cellStyle name="Akzent2 2" xfId="31499" hidden="1"/>
    <cellStyle name="Akzent2 2" xfId="31515" hidden="1"/>
    <cellStyle name="Akzent2 2" xfId="31519" hidden="1"/>
    <cellStyle name="Akzent2 2" xfId="31550" hidden="1"/>
    <cellStyle name="Akzent2 2" xfId="31554" hidden="1"/>
    <cellStyle name="Akzent2 2" xfId="31577" hidden="1"/>
    <cellStyle name="Akzent2 2" xfId="31581" hidden="1"/>
    <cellStyle name="Akzent2 2" xfId="31597" hidden="1"/>
    <cellStyle name="Akzent2 2" xfId="31601" hidden="1"/>
    <cellStyle name="Akzent2 2" xfId="31617" hidden="1"/>
    <cellStyle name="Akzent2 2" xfId="31621" hidden="1"/>
    <cellStyle name="Akzent2 2" xfId="31637" hidden="1"/>
    <cellStyle name="Akzent2 2" xfId="31641" hidden="1"/>
    <cellStyle name="Akzent2 2" xfId="31657" hidden="1"/>
    <cellStyle name="Akzent2 2" xfId="31661" hidden="1"/>
    <cellStyle name="Akzent2 2" xfId="31568" hidden="1"/>
    <cellStyle name="Akzent2 2" xfId="31675" hidden="1"/>
    <cellStyle name="Akzent2 2" xfId="31691" hidden="1"/>
    <cellStyle name="Akzent2 2" xfId="31695" hidden="1"/>
    <cellStyle name="Akzent2 2" xfId="31711" hidden="1"/>
    <cellStyle name="Akzent2 2" xfId="31715" hidden="1"/>
    <cellStyle name="Akzent2 2" xfId="31731" hidden="1"/>
    <cellStyle name="Akzent2 2" xfId="31735" hidden="1"/>
    <cellStyle name="Akzent2 2" xfId="31751" hidden="1"/>
    <cellStyle name="Akzent2 2" xfId="31755" hidden="1"/>
    <cellStyle name="Akzent2 2" xfId="31767" hidden="1"/>
    <cellStyle name="Akzent2 2" xfId="31812" hidden="1"/>
    <cellStyle name="Akzent2 2" xfId="31823" hidden="1"/>
    <cellStyle name="Akzent2 2" xfId="31847" hidden="1"/>
    <cellStyle name="Akzent2 2" xfId="31851" hidden="1"/>
    <cellStyle name="Akzent2 2" xfId="31867" hidden="1"/>
    <cellStyle name="Akzent2 2" xfId="31871" hidden="1"/>
    <cellStyle name="Akzent2 2" xfId="31887" hidden="1"/>
    <cellStyle name="Akzent2 2" xfId="31891" hidden="1"/>
    <cellStyle name="Akzent2 2" xfId="31907" hidden="1"/>
    <cellStyle name="Akzent2 2" xfId="31911" hidden="1"/>
    <cellStyle name="Akzent2 2" xfId="31927" hidden="1"/>
    <cellStyle name="Akzent2 2" xfId="31935" hidden="1"/>
    <cellStyle name="Akzent2 2" xfId="31952" hidden="1"/>
    <cellStyle name="Akzent2 2" xfId="31956" hidden="1"/>
    <cellStyle name="Akzent2 2" xfId="31972" hidden="1"/>
    <cellStyle name="Akzent2 2" xfId="31976" hidden="1"/>
    <cellStyle name="Akzent2 2" xfId="31992" hidden="1"/>
    <cellStyle name="Akzent2 2" xfId="31996" hidden="1"/>
    <cellStyle name="Akzent2 2" xfId="32012" hidden="1"/>
    <cellStyle name="Akzent2 2" xfId="32016" hidden="1"/>
    <cellStyle name="Akzent2 2" xfId="31821" hidden="1"/>
    <cellStyle name="Akzent2 2" xfId="32030" hidden="1"/>
    <cellStyle name="Akzent2 2" xfId="32047" hidden="1"/>
    <cellStyle name="Akzent2 2" xfId="32051" hidden="1"/>
    <cellStyle name="Akzent2 2" xfId="32067" hidden="1"/>
    <cellStyle name="Akzent2 2" xfId="32071" hidden="1"/>
    <cellStyle name="Akzent2 2" xfId="32087" hidden="1"/>
    <cellStyle name="Akzent2 2" xfId="32091" hidden="1"/>
    <cellStyle name="Akzent2 2" xfId="32107" hidden="1"/>
    <cellStyle name="Akzent2 2" xfId="32111" hidden="1"/>
    <cellStyle name="Akzent2 2" xfId="31933" hidden="1"/>
    <cellStyle name="Akzent2 2" xfId="32124" hidden="1"/>
    <cellStyle name="Akzent2 2" xfId="32140" hidden="1"/>
    <cellStyle name="Akzent2 2" xfId="32144" hidden="1"/>
    <cellStyle name="Akzent2 2" xfId="32160" hidden="1"/>
    <cellStyle name="Akzent2 2" xfId="32164" hidden="1"/>
    <cellStyle name="Akzent2 2" xfId="32180" hidden="1"/>
    <cellStyle name="Akzent2 2" xfId="32184" hidden="1"/>
    <cellStyle name="Akzent2 2" xfId="32200" hidden="1"/>
    <cellStyle name="Akzent2 2" xfId="32204" hidden="1"/>
    <cellStyle name="Akzent2 2" xfId="32223" hidden="1"/>
    <cellStyle name="Akzent2 2" xfId="32231" hidden="1"/>
    <cellStyle name="Akzent2 2" xfId="32247" hidden="1"/>
    <cellStyle name="Akzent2 2" xfId="32251" hidden="1"/>
    <cellStyle name="Akzent2 2" xfId="32267" hidden="1"/>
    <cellStyle name="Akzent2 2" xfId="32271" hidden="1"/>
    <cellStyle name="Akzent2 2" xfId="32287" hidden="1"/>
    <cellStyle name="Akzent2 2" xfId="32291" hidden="1"/>
    <cellStyle name="Akzent2 2" xfId="32307" hidden="1"/>
    <cellStyle name="Akzent2 2" xfId="32311" hidden="1"/>
    <cellStyle name="Akzent2 2" xfId="32327" hidden="1"/>
    <cellStyle name="Akzent2 2" xfId="32335" hidden="1"/>
    <cellStyle name="Akzent2 2" xfId="32352" hidden="1"/>
    <cellStyle name="Akzent2 2" xfId="32356" hidden="1"/>
    <cellStyle name="Akzent2 2" xfId="32372" hidden="1"/>
    <cellStyle name="Akzent2 2" xfId="32376" hidden="1"/>
    <cellStyle name="Akzent2 2" xfId="32392" hidden="1"/>
    <cellStyle name="Akzent2 2" xfId="32396" hidden="1"/>
    <cellStyle name="Akzent2 2" xfId="32412" hidden="1"/>
    <cellStyle name="Akzent2 2" xfId="32416" hidden="1"/>
    <cellStyle name="Akzent2 2" xfId="32218" hidden="1"/>
    <cellStyle name="Akzent2 2" xfId="32430" hidden="1"/>
    <cellStyle name="Akzent2 2" xfId="32447" hidden="1"/>
    <cellStyle name="Akzent2 2" xfId="32451" hidden="1"/>
    <cellStyle name="Akzent2 2" xfId="32467" hidden="1"/>
    <cellStyle name="Akzent2 2" xfId="32471" hidden="1"/>
    <cellStyle name="Akzent2 2" xfId="32487" hidden="1"/>
    <cellStyle name="Akzent2 2" xfId="32491" hidden="1"/>
    <cellStyle name="Akzent2 2" xfId="32507" hidden="1"/>
    <cellStyle name="Akzent2 2" xfId="32511" hidden="1"/>
    <cellStyle name="Akzent2 2" xfId="32333" hidden="1"/>
    <cellStyle name="Akzent2 2" xfId="32524" hidden="1"/>
    <cellStyle name="Akzent2 2" xfId="32540" hidden="1"/>
    <cellStyle name="Akzent2 2" xfId="32544" hidden="1"/>
    <cellStyle name="Akzent2 2" xfId="32560" hidden="1"/>
    <cellStyle name="Akzent2 2" xfId="32564" hidden="1"/>
    <cellStyle name="Akzent2 2" xfId="32580" hidden="1"/>
    <cellStyle name="Akzent2 2" xfId="32584" hidden="1"/>
    <cellStyle name="Akzent2 2" xfId="32600" hidden="1"/>
    <cellStyle name="Akzent2 2" xfId="32604" hidden="1"/>
    <cellStyle name="Akzent2 2" xfId="32620" hidden="1"/>
    <cellStyle name="Akzent2 2" xfId="32624" hidden="1"/>
    <cellStyle name="Akzent2 2" xfId="32640" hidden="1"/>
    <cellStyle name="Akzent2 2" xfId="32644" hidden="1"/>
    <cellStyle name="Akzent2 2" xfId="32660" hidden="1"/>
    <cellStyle name="Akzent2 2" xfId="32664" hidden="1"/>
    <cellStyle name="Akzent2 2" xfId="32680" hidden="1"/>
    <cellStyle name="Akzent2 2" xfId="32684" hidden="1"/>
    <cellStyle name="Akzent2 2" xfId="32700" hidden="1"/>
    <cellStyle name="Akzent2 2" xfId="32704" hidden="1"/>
    <cellStyle name="Akzent2 2" xfId="32735" hidden="1"/>
    <cellStyle name="Akzent2 2" xfId="32739" hidden="1"/>
    <cellStyle name="Akzent2 2" xfId="32762" hidden="1"/>
    <cellStyle name="Akzent2 2" xfId="32766" hidden="1"/>
    <cellStyle name="Akzent2 2" xfId="32782" hidden="1"/>
    <cellStyle name="Akzent2 2" xfId="32786" hidden="1"/>
    <cellStyle name="Akzent2 2" xfId="32802" hidden="1"/>
    <cellStyle name="Akzent2 2" xfId="32806" hidden="1"/>
    <cellStyle name="Akzent2 2" xfId="32822" hidden="1"/>
    <cellStyle name="Akzent2 2" xfId="32826" hidden="1"/>
    <cellStyle name="Akzent2 2" xfId="32842" hidden="1"/>
    <cellStyle name="Akzent2 2" xfId="32846" hidden="1"/>
    <cellStyle name="Akzent2 2" xfId="32753" hidden="1"/>
    <cellStyle name="Akzent2 2" xfId="32860" hidden="1"/>
    <cellStyle name="Akzent2 2" xfId="32876" hidden="1"/>
    <cellStyle name="Akzent2 2" xfId="32880" hidden="1"/>
    <cellStyle name="Akzent2 2" xfId="32896" hidden="1"/>
    <cellStyle name="Akzent2 2" xfId="32900" hidden="1"/>
    <cellStyle name="Akzent2 2" xfId="32916" hidden="1"/>
    <cellStyle name="Akzent2 2" xfId="32920" hidden="1"/>
    <cellStyle name="Akzent2 2" xfId="32936" hidden="1"/>
    <cellStyle name="Akzent2 2" xfId="32940" hidden="1"/>
    <cellStyle name="Akzent2 2" xfId="28766" hidden="1"/>
    <cellStyle name="Akzent2 2" xfId="24691" hidden="1"/>
    <cellStyle name="Akzent2 2" xfId="30709" hidden="1"/>
    <cellStyle name="Akzent2 2" xfId="29512" hidden="1"/>
    <cellStyle name="Akzent2 2" xfId="25901" hidden="1"/>
    <cellStyle name="Akzent2 2" xfId="29295" hidden="1"/>
    <cellStyle name="Akzent2 2" xfId="26152" hidden="1"/>
    <cellStyle name="Akzent2 2" xfId="32959" hidden="1"/>
    <cellStyle name="Akzent2 2" xfId="32963" hidden="1"/>
    <cellStyle name="Akzent2 2" xfId="32979" hidden="1"/>
    <cellStyle name="Akzent2 2" xfId="32987" hidden="1"/>
    <cellStyle name="Akzent2 2" xfId="33004" hidden="1"/>
    <cellStyle name="Akzent2 2" xfId="33008" hidden="1"/>
    <cellStyle name="Akzent2 2" xfId="33024" hidden="1"/>
    <cellStyle name="Akzent2 2" xfId="33028" hidden="1"/>
    <cellStyle name="Akzent2 2" xfId="33044" hidden="1"/>
    <cellStyle name="Akzent2 2" xfId="33048" hidden="1"/>
    <cellStyle name="Akzent2 2" xfId="33064" hidden="1"/>
    <cellStyle name="Akzent2 2" xfId="33068" hidden="1"/>
    <cellStyle name="Akzent2 2" xfId="28440" hidden="1"/>
    <cellStyle name="Akzent2 2" xfId="33082" hidden="1"/>
    <cellStyle name="Akzent2 2" xfId="33099" hidden="1"/>
    <cellStyle name="Akzent2 2" xfId="33103" hidden="1"/>
    <cellStyle name="Akzent2 2" xfId="33119" hidden="1"/>
    <cellStyle name="Akzent2 2" xfId="33123" hidden="1"/>
    <cellStyle name="Akzent2 2" xfId="33139" hidden="1"/>
    <cellStyle name="Akzent2 2" xfId="33143" hidden="1"/>
    <cellStyle name="Akzent2 2" xfId="33159" hidden="1"/>
    <cellStyle name="Akzent2 2" xfId="33163" hidden="1"/>
    <cellStyle name="Akzent2 2" xfId="32985" hidden="1"/>
    <cellStyle name="Akzent2 2" xfId="33176" hidden="1"/>
    <cellStyle name="Akzent2 2" xfId="33192" hidden="1"/>
    <cellStyle name="Akzent2 2" xfId="33196" hidden="1"/>
    <cellStyle name="Akzent2 2" xfId="33212" hidden="1"/>
    <cellStyle name="Akzent2 2" xfId="33216" hidden="1"/>
    <cellStyle name="Akzent2 2" xfId="33232" hidden="1"/>
    <cellStyle name="Akzent2 2" xfId="33236" hidden="1"/>
    <cellStyle name="Akzent2 2" xfId="33252" hidden="1"/>
    <cellStyle name="Akzent2 2" xfId="33256" hidden="1"/>
    <cellStyle name="Akzent2 2" xfId="33275" hidden="1"/>
    <cellStyle name="Akzent2 2" xfId="33283" hidden="1"/>
    <cellStyle name="Akzent2 2" xfId="33299" hidden="1"/>
    <cellStyle name="Akzent2 2" xfId="33303" hidden="1"/>
    <cellStyle name="Akzent2 2" xfId="33319" hidden="1"/>
    <cellStyle name="Akzent2 2" xfId="33323" hidden="1"/>
    <cellStyle name="Akzent2 2" xfId="33339" hidden="1"/>
    <cellStyle name="Akzent2 2" xfId="33343" hidden="1"/>
    <cellStyle name="Akzent2 2" xfId="33359" hidden="1"/>
    <cellStyle name="Akzent2 2" xfId="33363" hidden="1"/>
    <cellStyle name="Akzent2 2" xfId="33379" hidden="1"/>
    <cellStyle name="Akzent2 2" xfId="33387" hidden="1"/>
    <cellStyle name="Akzent2 2" xfId="33404" hidden="1"/>
    <cellStyle name="Akzent2 2" xfId="33408" hidden="1"/>
    <cellStyle name="Akzent2 2" xfId="33424" hidden="1"/>
    <cellStyle name="Akzent2 2" xfId="33428" hidden="1"/>
    <cellStyle name="Akzent2 2" xfId="33444" hidden="1"/>
    <cellStyle name="Akzent2 2" xfId="33448" hidden="1"/>
    <cellStyle name="Akzent2 2" xfId="33464" hidden="1"/>
    <cellStyle name="Akzent2 2" xfId="33468" hidden="1"/>
    <cellStyle name="Akzent2 2" xfId="33270" hidden="1"/>
    <cellStyle name="Akzent2 2" xfId="33482" hidden="1"/>
    <cellStyle name="Akzent2 2" xfId="33499" hidden="1"/>
    <cellStyle name="Akzent2 2" xfId="33503" hidden="1"/>
    <cellStyle name="Akzent2 2" xfId="33519" hidden="1"/>
    <cellStyle name="Akzent2 2" xfId="33523" hidden="1"/>
    <cellStyle name="Akzent2 2" xfId="33539" hidden="1"/>
    <cellStyle name="Akzent2 2" xfId="33543" hidden="1"/>
    <cellStyle name="Akzent2 2" xfId="33559" hidden="1"/>
    <cellStyle name="Akzent2 2" xfId="33563" hidden="1"/>
    <cellStyle name="Akzent2 2" xfId="33385" hidden="1"/>
    <cellStyle name="Akzent2 2" xfId="33576" hidden="1"/>
    <cellStyle name="Akzent2 2" xfId="33592" hidden="1"/>
    <cellStyle name="Akzent2 2" xfId="33596" hidden="1"/>
    <cellStyle name="Akzent2 2" xfId="33612" hidden="1"/>
    <cellStyle name="Akzent2 2" xfId="33616" hidden="1"/>
    <cellStyle name="Akzent2 2" xfId="33632" hidden="1"/>
    <cellStyle name="Akzent2 2" xfId="33636" hidden="1"/>
    <cellStyle name="Akzent2 2" xfId="33652" hidden="1"/>
    <cellStyle name="Akzent2 2" xfId="33656" hidden="1"/>
    <cellStyle name="Akzent2 2" xfId="33672" hidden="1"/>
    <cellStyle name="Akzent2 2" xfId="33676" hidden="1"/>
    <cellStyle name="Akzent2 2" xfId="33692" hidden="1"/>
    <cellStyle name="Akzent2 2" xfId="33696" hidden="1"/>
    <cellStyle name="Akzent2 2" xfId="33712" hidden="1"/>
    <cellStyle name="Akzent2 2" xfId="33716" hidden="1"/>
    <cellStyle name="Akzent2 2" xfId="33732" hidden="1"/>
    <cellStyle name="Akzent2 2" xfId="33736" hidden="1"/>
    <cellStyle name="Akzent2 2" xfId="33752" hidden="1"/>
    <cellStyle name="Akzent2 2" xfId="33756" hidden="1"/>
    <cellStyle name="Akzent2 2" xfId="33787" hidden="1"/>
    <cellStyle name="Akzent2 2" xfId="33791" hidden="1"/>
    <cellStyle name="Akzent2 2" xfId="33814" hidden="1"/>
    <cellStyle name="Akzent2 2" xfId="33818" hidden="1"/>
    <cellStyle name="Akzent2 2" xfId="33834" hidden="1"/>
    <cellStyle name="Akzent2 2" xfId="33838" hidden="1"/>
    <cellStyle name="Akzent2 2" xfId="33854" hidden="1"/>
    <cellStyle name="Akzent2 2" xfId="33858" hidden="1"/>
    <cellStyle name="Akzent2 2" xfId="33874" hidden="1"/>
    <cellStyle name="Akzent2 2" xfId="33878" hidden="1"/>
    <cellStyle name="Akzent2 2" xfId="33894" hidden="1"/>
    <cellStyle name="Akzent2 2" xfId="33898" hidden="1"/>
    <cellStyle name="Akzent2 2" xfId="33805" hidden="1"/>
    <cellStyle name="Akzent2 2" xfId="33912" hidden="1"/>
    <cellStyle name="Akzent2 2" xfId="33928" hidden="1"/>
    <cellStyle name="Akzent2 2" xfId="33932" hidden="1"/>
    <cellStyle name="Akzent2 2" xfId="33948" hidden="1"/>
    <cellStyle name="Akzent2 2" xfId="33952" hidden="1"/>
    <cellStyle name="Akzent2 2" xfId="33968" hidden="1"/>
    <cellStyle name="Akzent2 2" xfId="33972" hidden="1"/>
    <cellStyle name="Akzent2 2" xfId="33988" hidden="1"/>
    <cellStyle name="Akzent2 2" xfId="33992" hidden="1"/>
    <cellStyle name="Akzent2 2" xfId="34004" hidden="1"/>
    <cellStyle name="Akzent2 2" xfId="34048" hidden="1"/>
    <cellStyle name="Akzent2 2" xfId="34059" hidden="1"/>
    <cellStyle name="Akzent2 2" xfId="34083" hidden="1"/>
    <cellStyle name="Akzent2 2" xfId="34087" hidden="1"/>
    <cellStyle name="Akzent2 2" xfId="34103" hidden="1"/>
    <cellStyle name="Akzent2 2" xfId="34107" hidden="1"/>
    <cellStyle name="Akzent2 2" xfId="34123" hidden="1"/>
    <cellStyle name="Akzent2 2" xfId="34127" hidden="1"/>
    <cellStyle name="Akzent2 2" xfId="34143" hidden="1"/>
    <cellStyle name="Akzent2 2" xfId="34147" hidden="1"/>
    <cellStyle name="Akzent2 2" xfId="34163" hidden="1"/>
    <cellStyle name="Akzent2 2" xfId="34171" hidden="1"/>
    <cellStyle name="Akzent2 2" xfId="34188" hidden="1"/>
    <cellStyle name="Akzent2 2" xfId="34192" hidden="1"/>
    <cellStyle name="Akzent2 2" xfId="34208" hidden="1"/>
    <cellStyle name="Akzent2 2" xfId="34212" hidden="1"/>
    <cellStyle name="Akzent2 2" xfId="34228" hidden="1"/>
    <cellStyle name="Akzent2 2" xfId="34232" hidden="1"/>
    <cellStyle name="Akzent2 2" xfId="34248" hidden="1"/>
    <cellStyle name="Akzent2 2" xfId="34252" hidden="1"/>
    <cellStyle name="Akzent2 2" xfId="34057" hidden="1"/>
    <cellStyle name="Akzent2 2" xfId="34266" hidden="1"/>
    <cellStyle name="Akzent2 2" xfId="34283" hidden="1"/>
    <cellStyle name="Akzent2 2" xfId="34287" hidden="1"/>
    <cellStyle name="Akzent2 2" xfId="34303" hidden="1"/>
    <cellStyle name="Akzent2 2" xfId="34307" hidden="1"/>
    <cellStyle name="Akzent2 2" xfId="34323" hidden="1"/>
    <cellStyle name="Akzent2 2" xfId="34327" hidden="1"/>
    <cellStyle name="Akzent2 2" xfId="34343" hidden="1"/>
    <cellStyle name="Akzent2 2" xfId="34347" hidden="1"/>
    <cellStyle name="Akzent2 2" xfId="34169" hidden="1"/>
    <cellStyle name="Akzent2 2" xfId="34360" hidden="1"/>
    <cellStyle name="Akzent2 2" xfId="34376" hidden="1"/>
    <cellStyle name="Akzent2 2" xfId="34380" hidden="1"/>
    <cellStyle name="Akzent2 2" xfId="34396" hidden="1"/>
    <cellStyle name="Akzent2 2" xfId="34400" hidden="1"/>
    <cellStyle name="Akzent2 2" xfId="34416" hidden="1"/>
    <cellStyle name="Akzent2 2" xfId="34420" hidden="1"/>
    <cellStyle name="Akzent2 2" xfId="34436" hidden="1"/>
    <cellStyle name="Akzent2 2" xfId="34440" hidden="1"/>
    <cellStyle name="Akzent2 2" xfId="34459" hidden="1"/>
    <cellStyle name="Akzent2 2" xfId="34467" hidden="1"/>
    <cellStyle name="Akzent2 2" xfId="34483" hidden="1"/>
    <cellStyle name="Akzent2 2" xfId="34487" hidden="1"/>
    <cellStyle name="Akzent2 2" xfId="34503" hidden="1"/>
    <cellStyle name="Akzent2 2" xfId="34507" hidden="1"/>
    <cellStyle name="Akzent2 2" xfId="34523" hidden="1"/>
    <cellStyle name="Akzent2 2" xfId="34527" hidden="1"/>
    <cellStyle name="Akzent2 2" xfId="34543" hidden="1"/>
    <cellStyle name="Akzent2 2" xfId="34547" hidden="1"/>
    <cellStyle name="Akzent2 2" xfId="34563" hidden="1"/>
    <cellStyle name="Akzent2 2" xfId="34571" hidden="1"/>
    <cellStyle name="Akzent2 2" xfId="34588" hidden="1"/>
    <cellStyle name="Akzent2 2" xfId="34592" hidden="1"/>
    <cellStyle name="Akzent2 2" xfId="34608" hidden="1"/>
    <cellStyle name="Akzent2 2" xfId="34612" hidden="1"/>
    <cellStyle name="Akzent2 2" xfId="34628" hidden="1"/>
    <cellStyle name="Akzent2 2" xfId="34632" hidden="1"/>
    <cellStyle name="Akzent2 2" xfId="34648" hidden="1"/>
    <cellStyle name="Akzent2 2" xfId="34652" hidden="1"/>
    <cellStyle name="Akzent2 2" xfId="34454" hidden="1"/>
    <cellStyle name="Akzent2 2" xfId="34666" hidden="1"/>
    <cellStyle name="Akzent2 2" xfId="34683" hidden="1"/>
    <cellStyle name="Akzent2 2" xfId="34687" hidden="1"/>
    <cellStyle name="Akzent2 2" xfId="34703" hidden="1"/>
    <cellStyle name="Akzent2 2" xfId="34707" hidden="1"/>
    <cellStyle name="Akzent2 2" xfId="34723" hidden="1"/>
    <cellStyle name="Akzent2 2" xfId="34727" hidden="1"/>
    <cellStyle name="Akzent2 2" xfId="34743" hidden="1"/>
    <cellStyle name="Akzent2 2" xfId="34747" hidden="1"/>
    <cellStyle name="Akzent2 2" xfId="34569" hidden="1"/>
    <cellStyle name="Akzent2 2" xfId="34760" hidden="1"/>
    <cellStyle name="Akzent2 2" xfId="34776" hidden="1"/>
    <cellStyle name="Akzent2 2" xfId="34780" hidden="1"/>
    <cellStyle name="Akzent2 2" xfId="34796" hidden="1"/>
    <cellStyle name="Akzent2 2" xfId="34800" hidden="1"/>
    <cellStyle name="Akzent2 2" xfId="34816" hidden="1"/>
    <cellStyle name="Akzent2 2" xfId="34820" hidden="1"/>
    <cellStyle name="Akzent2 2" xfId="34836" hidden="1"/>
    <cellStyle name="Akzent2 2" xfId="34840" hidden="1"/>
    <cellStyle name="Akzent2 2" xfId="34856" hidden="1"/>
    <cellStyle name="Akzent2 2" xfId="34860" hidden="1"/>
    <cellStyle name="Akzent2 2" xfId="34876" hidden="1"/>
    <cellStyle name="Akzent2 2" xfId="34880" hidden="1"/>
    <cellStyle name="Akzent2 2" xfId="34896" hidden="1"/>
    <cellStyle name="Akzent2 2" xfId="34900" hidden="1"/>
    <cellStyle name="Akzent2 2" xfId="34916" hidden="1"/>
    <cellStyle name="Akzent2 2" xfId="34920" hidden="1"/>
    <cellStyle name="Akzent2 2" xfId="34936" hidden="1"/>
    <cellStyle name="Akzent2 2" xfId="34940" hidden="1"/>
    <cellStyle name="Akzent2 2" xfId="34971" hidden="1"/>
    <cellStyle name="Akzent2 2" xfId="34975" hidden="1"/>
    <cellStyle name="Akzent2 2" xfId="34998" hidden="1"/>
    <cellStyle name="Akzent2 2" xfId="35002" hidden="1"/>
    <cellStyle name="Akzent2 2" xfId="35018" hidden="1"/>
    <cellStyle name="Akzent2 2" xfId="35022" hidden="1"/>
    <cellStyle name="Akzent2 2" xfId="35038" hidden="1"/>
    <cellStyle name="Akzent2 2" xfId="35042" hidden="1"/>
    <cellStyle name="Akzent2 2" xfId="35058" hidden="1"/>
    <cellStyle name="Akzent2 2" xfId="35062" hidden="1"/>
    <cellStyle name="Akzent2 2" xfId="35078" hidden="1"/>
    <cellStyle name="Akzent2 2" xfId="35082" hidden="1"/>
    <cellStyle name="Akzent2 2" xfId="34989" hidden="1"/>
    <cellStyle name="Akzent2 2" xfId="35096" hidden="1"/>
    <cellStyle name="Akzent2 2" xfId="35112" hidden="1"/>
    <cellStyle name="Akzent2 2" xfId="35116" hidden="1"/>
    <cellStyle name="Akzent2 2" xfId="35132" hidden="1"/>
    <cellStyle name="Akzent2 2" xfId="35136" hidden="1"/>
    <cellStyle name="Akzent2 2" xfId="35152" hidden="1"/>
    <cellStyle name="Akzent2 2" xfId="35156" hidden="1"/>
    <cellStyle name="Akzent2 2" xfId="35172" hidden="1"/>
    <cellStyle name="Akzent2 2" xfId="35176"/>
    <cellStyle name="Akzent2 2 4 16 6" xfId="137"/>
    <cellStyle name="Akzent2 2 4 17 6" xfId="138"/>
    <cellStyle name="Akzent2 2 4 20 6" xfId="139"/>
    <cellStyle name="Akzent2 2 4 21 6" xfId="140"/>
    <cellStyle name="Akzent2 2 4 39" xfId="141"/>
    <cellStyle name="Akzent2 2 4 40" xfId="142"/>
    <cellStyle name="Akzent2 2 4 41" xfId="143"/>
    <cellStyle name="Akzent2 2 4 42" xfId="144"/>
    <cellStyle name="Akzent2 3" xfId="345" hidden="1"/>
    <cellStyle name="Akzent2 3" xfId="5128" hidden="1"/>
    <cellStyle name="Akzent2 3" xfId="6501" hidden="1"/>
    <cellStyle name="Akzent2 3" xfId="11401" hidden="1"/>
    <cellStyle name="Akzent2 3" xfId="7170" hidden="1"/>
    <cellStyle name="Akzent2 3" xfId="5640" hidden="1"/>
    <cellStyle name="Akzent2 3" xfId="578" hidden="1"/>
    <cellStyle name="Akzent2 3" xfId="7613" hidden="1"/>
    <cellStyle name="Akzent2 3" xfId="5976" hidden="1"/>
    <cellStyle name="Akzent2 3" xfId="591" hidden="1"/>
    <cellStyle name="Akzent2 3" xfId="8046" hidden="1"/>
    <cellStyle name="Akzent2 3" xfId="6383" hidden="1"/>
    <cellStyle name="Akzent2 3" xfId="655" hidden="1"/>
    <cellStyle name="Akzent2 3" xfId="8500" hidden="1"/>
    <cellStyle name="Akzent2 3" xfId="6783" hidden="1"/>
    <cellStyle name="Akzent2 3" xfId="724" hidden="1"/>
    <cellStyle name="Akzent2 3" xfId="8986" hidden="1"/>
    <cellStyle name="Akzent2 3" xfId="7234" hidden="1"/>
    <cellStyle name="Akzent2 3" xfId="770" hidden="1"/>
    <cellStyle name="Akzent2 3" xfId="15994" hidden="1"/>
    <cellStyle name="Akzent2 3" xfId="16552" hidden="1"/>
    <cellStyle name="Akzent2 3" xfId="18323" hidden="1"/>
    <cellStyle name="Akzent2 3" xfId="16793" hidden="1"/>
    <cellStyle name="Akzent2 3" xfId="16204" hidden="1"/>
    <cellStyle name="Akzent2 3" xfId="14316" hidden="1"/>
    <cellStyle name="Akzent2 3" xfId="19804" hidden="1"/>
    <cellStyle name="Akzent2 3" xfId="20100" hidden="1"/>
    <cellStyle name="Akzent2 3" xfId="21015" hidden="1"/>
    <cellStyle name="Akzent2 3" xfId="22328" hidden="1"/>
    <cellStyle name="Akzent2 3" xfId="22625" hidden="1"/>
    <cellStyle name="Akzent2 3" xfId="23541" hidden="1"/>
    <cellStyle name="Akzent2 3" xfId="24722" hidden="1"/>
    <cellStyle name="Akzent2 3" xfId="25018" hidden="1"/>
    <cellStyle name="Akzent2 3" xfId="25931" hidden="1"/>
    <cellStyle name="Akzent2 3" xfId="27012" hidden="1"/>
    <cellStyle name="Akzent2 3" xfId="27305" hidden="1"/>
    <cellStyle name="Akzent2 3" xfId="28217" hidden="1"/>
    <cellStyle name="Akzent2 3" xfId="29297" hidden="1"/>
    <cellStyle name="Akzent2 3" xfId="29587" hidden="1"/>
    <cellStyle name="Akzent2 3" xfId="30494" hidden="1"/>
    <cellStyle name="Akzent2 3" xfId="31556" hidden="1"/>
    <cellStyle name="Akzent2 3" xfId="31838" hidden="1"/>
    <cellStyle name="Akzent2 3" xfId="32741" hidden="1"/>
    <cellStyle name="Akzent2 3" xfId="33793" hidden="1"/>
    <cellStyle name="Akzent2 3" xfId="34074" hidden="1"/>
    <cellStyle name="Akzent2 3" xfId="34977"/>
    <cellStyle name="Akzent2 4" xfId="182" hidden="1"/>
    <cellStyle name="Akzent2 4" xfId="6357" hidden="1"/>
    <cellStyle name="Akzent2 4" xfId="6315" hidden="1"/>
    <cellStyle name="Akzent2 4" xfId="5795" hidden="1"/>
    <cellStyle name="Akzent2 4" xfId="5823" hidden="1"/>
    <cellStyle name="Akzent2 4" xfId="6141" hidden="1"/>
    <cellStyle name="Akzent2 4" xfId="6176" hidden="1"/>
    <cellStyle name="Akzent2 4" xfId="6570" hidden="1"/>
    <cellStyle name="Akzent2 4" xfId="6609" hidden="1"/>
    <cellStyle name="Akzent2 4" xfId="6959" hidden="1"/>
    <cellStyle name="Akzent2 4" xfId="7020" hidden="1"/>
    <cellStyle name="Akzent2 4" xfId="7421" hidden="1"/>
    <cellStyle name="Akzent2 4" xfId="7463" hidden="1"/>
    <cellStyle name="Akzent2 4" xfId="16490" hidden="1"/>
    <cellStyle name="Akzent2 4" xfId="16470" hidden="1"/>
    <cellStyle name="Akzent2 4" xfId="16265" hidden="1"/>
    <cellStyle name="Akzent2 4" xfId="16278" hidden="1"/>
    <cellStyle name="Akzent2 4" xfId="20060" hidden="1"/>
    <cellStyle name="Akzent2 4" xfId="20045" hidden="1"/>
    <cellStyle name="Akzent2 4" xfId="22585" hidden="1"/>
    <cellStyle name="Akzent2 4" xfId="22570" hidden="1"/>
    <cellStyle name="Akzent2 4" xfId="24978" hidden="1"/>
    <cellStyle name="Akzent2 4" xfId="24963" hidden="1"/>
    <cellStyle name="Akzent2 4" xfId="27265" hidden="1"/>
    <cellStyle name="Akzent2 4" xfId="27250" hidden="1"/>
    <cellStyle name="Akzent2 4" xfId="29548" hidden="1"/>
    <cellStyle name="Akzent2 4" xfId="29534" hidden="1"/>
    <cellStyle name="Akzent2 4" xfId="31800" hidden="1"/>
    <cellStyle name="Akzent2 4" xfId="31786" hidden="1"/>
    <cellStyle name="Akzent2 4" xfId="34036" hidden="1"/>
    <cellStyle name="Akzent2 4" xfId="34023"/>
    <cellStyle name="Akzent2 5" xfId="21291"/>
    <cellStyle name="Akzent3" xfId="75" hidden="1"/>
    <cellStyle name="Akzent3" xfId="96"/>
    <cellStyle name="Akzent3 2" xfId="220" hidden="1"/>
    <cellStyle name="Akzent3 2" xfId="325" hidden="1"/>
    <cellStyle name="Akzent3 2" xfId="363" hidden="1"/>
    <cellStyle name="Akzent3 2" xfId="421" hidden="1"/>
    <cellStyle name="Akzent3 2" xfId="469" hidden="1"/>
    <cellStyle name="Akzent3 2" xfId="518" hidden="1"/>
    <cellStyle name="Akzent3 2" xfId="609" hidden="1"/>
    <cellStyle name="Akzent3 2" xfId="700" hidden="1"/>
    <cellStyle name="Akzent3 2" xfId="797" hidden="1"/>
    <cellStyle name="Akzent3 2" xfId="853" hidden="1"/>
    <cellStyle name="Akzent3 2" xfId="892" hidden="1"/>
    <cellStyle name="Akzent3 2" xfId="964" hidden="1"/>
    <cellStyle name="Akzent3 2" xfId="1026" hidden="1"/>
    <cellStyle name="Akzent3 2" xfId="1071" hidden="1"/>
    <cellStyle name="Akzent3 2" xfId="1133" hidden="1"/>
    <cellStyle name="Akzent3 2" xfId="1181" hidden="1"/>
    <cellStyle name="Akzent3 2" xfId="1236" hidden="1"/>
    <cellStyle name="Akzent3 2" xfId="1285" hidden="1"/>
    <cellStyle name="Akzent3 2" xfId="1330" hidden="1"/>
    <cellStyle name="Akzent3 2" xfId="1377" hidden="1"/>
    <cellStyle name="Akzent3 2" xfId="236" hidden="1"/>
    <cellStyle name="Akzent3 2" xfId="1462" hidden="1"/>
    <cellStyle name="Akzent3 2" xfId="1530" hidden="1"/>
    <cellStyle name="Akzent3 2" xfId="1573" hidden="1"/>
    <cellStyle name="Akzent3 2" xfId="1638" hidden="1"/>
    <cellStyle name="Akzent3 2" xfId="1683" hidden="1"/>
    <cellStyle name="Akzent3 2" xfId="1739" hidden="1"/>
    <cellStyle name="Akzent3 2" xfId="1784" hidden="1"/>
    <cellStyle name="Akzent3 2" xfId="1839" hidden="1"/>
    <cellStyle name="Akzent3 2" xfId="1878" hidden="1"/>
    <cellStyle name="Akzent3 2" xfId="906" hidden="1"/>
    <cellStyle name="Akzent3 2" xfId="1968" hidden="1"/>
    <cellStyle name="Akzent3 2" xfId="2023" hidden="1"/>
    <cellStyle name="Akzent3 2" xfId="2067" hidden="1"/>
    <cellStyle name="Akzent3 2" xfId="2130" hidden="1"/>
    <cellStyle name="Akzent3 2" xfId="2168" hidden="1"/>
    <cellStyle name="Akzent3 2" xfId="2236" hidden="1"/>
    <cellStyle name="Akzent3 2" xfId="2272" hidden="1"/>
    <cellStyle name="Akzent3 2" xfId="2333" hidden="1"/>
    <cellStyle name="Akzent3 2" xfId="2379" hidden="1"/>
    <cellStyle name="Akzent3 2" xfId="2449" hidden="1"/>
    <cellStyle name="Akzent3 2" xfId="2508" hidden="1"/>
    <cellStyle name="Akzent3 2" xfId="2584" hidden="1"/>
    <cellStyle name="Akzent3 2" xfId="2623" hidden="1"/>
    <cellStyle name="Akzent3 2" xfId="2688" hidden="1"/>
    <cellStyle name="Akzent3 2" xfId="2730" hidden="1"/>
    <cellStyle name="Akzent3 2" xfId="2777" hidden="1"/>
    <cellStyle name="Akzent3 2" xfId="2836" hidden="1"/>
    <cellStyle name="Akzent3 2" xfId="2875" hidden="1"/>
    <cellStyle name="Akzent3 2" xfId="2934" hidden="1"/>
    <cellStyle name="Akzent3 2" xfId="2985" hidden="1"/>
    <cellStyle name="Akzent3 2" xfId="3049" hidden="1"/>
    <cellStyle name="Akzent3 2" xfId="3115" hidden="1"/>
    <cellStyle name="Akzent3 2" xfId="3167" hidden="1"/>
    <cellStyle name="Akzent3 2" xfId="3222" hidden="1"/>
    <cellStyle name="Akzent3 2" xfId="3278" hidden="1"/>
    <cellStyle name="Akzent3 2" xfId="3325" hidden="1"/>
    <cellStyle name="Akzent3 2" xfId="3378" hidden="1"/>
    <cellStyle name="Akzent3 2" xfId="3433" hidden="1"/>
    <cellStyle name="Akzent3 2" xfId="3477" hidden="1"/>
    <cellStyle name="Akzent3 2" xfId="2465" hidden="1"/>
    <cellStyle name="Akzent3 2" xfId="3568" hidden="1"/>
    <cellStyle name="Akzent3 2" xfId="3630" hidden="1"/>
    <cellStyle name="Akzent3 2" xfId="3683" hidden="1"/>
    <cellStyle name="Akzent3 2" xfId="3745" hidden="1"/>
    <cellStyle name="Akzent3 2" xfId="3789" hidden="1"/>
    <cellStyle name="Akzent3 2" xfId="3842" hidden="1"/>
    <cellStyle name="Akzent3 2" xfId="3896" hidden="1"/>
    <cellStyle name="Akzent3 2" xfId="3945" hidden="1"/>
    <cellStyle name="Akzent3 2" xfId="3999" hidden="1"/>
    <cellStyle name="Akzent3 2" xfId="3001" hidden="1"/>
    <cellStyle name="Akzent3 2" xfId="4084" hidden="1"/>
    <cellStyle name="Akzent3 2" xfId="4140" hidden="1"/>
    <cellStyle name="Akzent3 2" xfId="4181" hidden="1"/>
    <cellStyle name="Akzent3 2" xfId="4250" hidden="1"/>
    <cellStyle name="Akzent3 2" xfId="4298" hidden="1"/>
    <cellStyle name="Akzent3 2" xfId="4349" hidden="1"/>
    <cellStyle name="Akzent3 2" xfId="4400" hidden="1"/>
    <cellStyle name="Akzent3 2" xfId="4450" hidden="1"/>
    <cellStyle name="Akzent3 2" xfId="4502" hidden="1"/>
    <cellStyle name="Akzent3 2" xfId="4547" hidden="1"/>
    <cellStyle name="Akzent3 2" xfId="4620" hidden="1"/>
    <cellStyle name="Akzent3 2" xfId="4658" hidden="1"/>
    <cellStyle name="Akzent3 2" xfId="4722" hidden="1"/>
    <cellStyle name="Akzent3 2" xfId="4757" hidden="1"/>
    <cellStyle name="Akzent3 2" xfId="4820" hidden="1"/>
    <cellStyle name="Akzent3 2" xfId="4863" hidden="1"/>
    <cellStyle name="Akzent3 2" xfId="4917" hidden="1"/>
    <cellStyle name="Akzent3 2" xfId="4970" hidden="1"/>
    <cellStyle name="Akzent3 2" xfId="5003" hidden="1"/>
    <cellStyle name="Akzent3 2" xfId="5119" hidden="1"/>
    <cellStyle name="Akzent3 2" xfId="5123" hidden="1"/>
    <cellStyle name="Akzent3 2" xfId="5162" hidden="1"/>
    <cellStyle name="Akzent3 2" xfId="5226" hidden="1"/>
    <cellStyle name="Akzent3 2" xfId="5294" hidden="1"/>
    <cellStyle name="Akzent3 2" xfId="5332" hidden="1"/>
    <cellStyle name="Akzent3 2" xfId="5403" hidden="1"/>
    <cellStyle name="Akzent3 2" xfId="5438" hidden="1"/>
    <cellStyle name="Akzent3 2" xfId="5498" hidden="1"/>
    <cellStyle name="Akzent3 2" xfId="5553" hidden="1"/>
    <cellStyle name="Akzent3 2" xfId="5602" hidden="1"/>
    <cellStyle name="Akzent3 2" xfId="5662" hidden="1"/>
    <cellStyle name="Akzent3 2" xfId="5144" hidden="1"/>
    <cellStyle name="Akzent3 2" xfId="5745" hidden="1"/>
    <cellStyle name="Akzent3 2" xfId="5829" hidden="1"/>
    <cellStyle name="Akzent3 2" xfId="5878" hidden="1"/>
    <cellStyle name="Akzent3 2" xfId="5944" hidden="1"/>
    <cellStyle name="Akzent3 2" xfId="6001" hidden="1"/>
    <cellStyle name="Akzent3 2" xfId="6047" hidden="1"/>
    <cellStyle name="Akzent3 2" xfId="6106" hidden="1"/>
    <cellStyle name="Akzent3 2" xfId="6187" hidden="1"/>
    <cellStyle name="Akzent3 2" xfId="6234" hidden="1"/>
    <cellStyle name="Akzent3 2" xfId="6276" hidden="1"/>
    <cellStyle name="Akzent3 2" xfId="6396" hidden="1"/>
    <cellStyle name="Akzent3 2" xfId="6456" hidden="1"/>
    <cellStyle name="Akzent3 2" xfId="6521" hidden="1"/>
    <cellStyle name="Akzent3 2" xfId="6581" hidden="1"/>
    <cellStyle name="Akzent3 2" xfId="6660" hidden="1"/>
    <cellStyle name="Akzent3 2" xfId="6711" hidden="1"/>
    <cellStyle name="Akzent3 2" xfId="6774" hidden="1"/>
    <cellStyle name="Akzent3 2" xfId="6812" hidden="1"/>
    <cellStyle name="Akzent3 2" xfId="6874" hidden="1"/>
    <cellStyle name="Akzent3 2" xfId="6914" hidden="1"/>
    <cellStyle name="Akzent3 2" xfId="6980" hidden="1"/>
    <cellStyle name="Akzent3 2" xfId="7063" hidden="1"/>
    <cellStyle name="Akzent3 2" xfId="7117" hidden="1"/>
    <cellStyle name="Akzent3 2" xfId="7189" hidden="1"/>
    <cellStyle name="Akzent3 2" xfId="7252" hidden="1"/>
    <cellStyle name="Akzent3 2" xfId="7306" hidden="1"/>
    <cellStyle name="Akzent3 2" xfId="7357" hidden="1"/>
    <cellStyle name="Akzent3 2" xfId="7419" hidden="1"/>
    <cellStyle name="Akzent3 2" xfId="7496" hidden="1"/>
    <cellStyle name="Akzent3 2" xfId="7533" hidden="1"/>
    <cellStyle name="Akzent3 2" xfId="6408" hidden="1"/>
    <cellStyle name="Akzent3 2" xfId="7661" hidden="1"/>
    <cellStyle name="Akzent3 2" xfId="7706" hidden="1"/>
    <cellStyle name="Akzent3 2" xfId="7762" hidden="1"/>
    <cellStyle name="Akzent3 2" xfId="7811" hidden="1"/>
    <cellStyle name="Akzent3 2" xfId="7866" hidden="1"/>
    <cellStyle name="Akzent3 2" xfId="7920" hidden="1"/>
    <cellStyle name="Akzent3 2" xfId="7966" hidden="1"/>
    <cellStyle name="Akzent3 2" xfId="8032" hidden="1"/>
    <cellStyle name="Akzent3 2" xfId="8100" hidden="1"/>
    <cellStyle name="Akzent3 2" xfId="6991" hidden="1"/>
    <cellStyle name="Akzent3 2" xfId="8188" hidden="1"/>
    <cellStyle name="Akzent3 2" xfId="8231" hidden="1"/>
    <cellStyle name="Akzent3 2" xfId="8283" hidden="1"/>
    <cellStyle name="Akzent3 2" xfId="8350" hidden="1"/>
    <cellStyle name="Akzent3 2" xfId="8392" hidden="1"/>
    <cellStyle name="Akzent3 2" xfId="8440" hidden="1"/>
    <cellStyle name="Akzent3 2" xfId="8514" hidden="1"/>
    <cellStyle name="Akzent3 2" xfId="8566" hidden="1"/>
    <cellStyle name="Akzent3 2" xfId="8624" hidden="1"/>
    <cellStyle name="Akzent3 2" xfId="8695" hidden="1"/>
    <cellStyle name="Akzent3 2" xfId="8763" hidden="1"/>
    <cellStyle name="Akzent3 2" xfId="8823" hidden="1"/>
    <cellStyle name="Akzent3 2" xfId="8869" hidden="1"/>
    <cellStyle name="Akzent3 2" xfId="8918" hidden="1"/>
    <cellStyle name="Akzent3 2" xfId="8991" hidden="1"/>
    <cellStyle name="Akzent3 2" xfId="9053" hidden="1"/>
    <cellStyle name="Akzent3 2" xfId="9106" hidden="1"/>
    <cellStyle name="Akzent3 2" xfId="9153" hidden="1"/>
    <cellStyle name="Akzent3 2" xfId="9203" hidden="1"/>
    <cellStyle name="Akzent3 2" xfId="9256" hidden="1"/>
    <cellStyle name="Akzent3 2" xfId="9318" hidden="1"/>
    <cellStyle name="Akzent3 2" xfId="9384" hidden="1"/>
    <cellStyle name="Akzent3 2" xfId="9421" hidden="1"/>
    <cellStyle name="Akzent3 2" xfId="9483" hidden="1"/>
    <cellStyle name="Akzent3 2" xfId="9527" hidden="1"/>
    <cellStyle name="Akzent3 2" xfId="9590" hidden="1"/>
    <cellStyle name="Akzent3 2" xfId="9641" hidden="1"/>
    <cellStyle name="Akzent3 2" xfId="9690" hidden="1"/>
    <cellStyle name="Akzent3 2" xfId="9736" hidden="1"/>
    <cellStyle name="Akzent3 2" xfId="8706" hidden="1"/>
    <cellStyle name="Akzent3 2" xfId="9820" hidden="1"/>
    <cellStyle name="Akzent3 2" xfId="9891" hidden="1"/>
    <cellStyle name="Akzent3 2" xfId="9928" hidden="1"/>
    <cellStyle name="Akzent3 2" xfId="9992" hidden="1"/>
    <cellStyle name="Akzent3 2" xfId="10034" hidden="1"/>
    <cellStyle name="Akzent3 2" xfId="10093" hidden="1"/>
    <cellStyle name="Akzent3 2" xfId="10147" hidden="1"/>
    <cellStyle name="Akzent3 2" xfId="10193" hidden="1"/>
    <cellStyle name="Akzent3 2" xfId="10247" hidden="1"/>
    <cellStyle name="Akzent3 2" xfId="9275" hidden="1"/>
    <cellStyle name="Akzent3 2" xfId="10334" hidden="1"/>
    <cellStyle name="Akzent3 2" xfId="10396" hidden="1"/>
    <cellStyle name="Akzent3 2" xfId="10439" hidden="1"/>
    <cellStyle name="Akzent3 2" xfId="10495" hidden="1"/>
    <cellStyle name="Akzent3 2" xfId="10540" hidden="1"/>
    <cellStyle name="Akzent3 2" xfId="10595" hidden="1"/>
    <cellStyle name="Akzent3 2" xfId="10645" hidden="1"/>
    <cellStyle name="Akzent3 2" xfId="10696" hidden="1"/>
    <cellStyle name="Akzent3 2" xfId="10741" hidden="1"/>
    <cellStyle name="Akzent3 2" xfId="10806" hidden="1"/>
    <cellStyle name="Akzent3 2" xfId="10862" hidden="1"/>
    <cellStyle name="Akzent3 2" xfId="10919" hidden="1"/>
    <cellStyle name="Akzent3 2" xfId="10975" hidden="1"/>
    <cellStyle name="Akzent3 2" xfId="11032" hidden="1"/>
    <cellStyle name="Akzent3 2" xfId="11070" hidden="1"/>
    <cellStyle name="Akzent3 2" xfId="11127" hidden="1"/>
    <cellStyle name="Akzent3 2" xfId="11175" hidden="1"/>
    <cellStyle name="Akzent3 2" xfId="11237" hidden="1"/>
    <cellStyle name="Akzent3 2" xfId="11272" hidden="1"/>
    <cellStyle name="Akzent3 2" xfId="11377" hidden="1"/>
    <cellStyle name="Akzent3 2" xfId="11390" hidden="1"/>
    <cellStyle name="Akzent3 2" xfId="11429" hidden="1"/>
    <cellStyle name="Akzent3 2" xfId="11489" hidden="1"/>
    <cellStyle name="Akzent3 2" xfId="11549" hidden="1"/>
    <cellStyle name="Akzent3 2" xfId="11600" hidden="1"/>
    <cellStyle name="Akzent3 2" xfId="11659" hidden="1"/>
    <cellStyle name="Akzent3 2" xfId="11704" hidden="1"/>
    <cellStyle name="Akzent3 2" xfId="11758" hidden="1"/>
    <cellStyle name="Akzent3 2" xfId="11807" hidden="1"/>
    <cellStyle name="Akzent3 2" xfId="11860" hidden="1"/>
    <cellStyle name="Akzent3 2" xfId="11913" hidden="1"/>
    <cellStyle name="Akzent3 2" xfId="11414" hidden="1"/>
    <cellStyle name="Akzent3 2" xfId="11997" hidden="1"/>
    <cellStyle name="Akzent3 2" xfId="12057" hidden="1"/>
    <cellStyle name="Akzent3 2" xfId="12115" hidden="1"/>
    <cellStyle name="Akzent3 2" xfId="12171" hidden="1"/>
    <cellStyle name="Akzent3 2" xfId="12216" hidden="1"/>
    <cellStyle name="Akzent3 2" xfId="12274" hidden="1"/>
    <cellStyle name="Akzent3 2" xfId="12321" hidden="1"/>
    <cellStyle name="Akzent3 2" xfId="12379" hidden="1"/>
    <cellStyle name="Akzent3 2" xfId="12424" hidden="1"/>
    <cellStyle name="Akzent3 2" xfId="12302" hidden="1"/>
    <cellStyle name="Akzent3 2" xfId="12244" hidden="1"/>
    <cellStyle name="Akzent3 2" xfId="12187" hidden="1"/>
    <cellStyle name="Akzent3 2" xfId="12125" hidden="1"/>
    <cellStyle name="Akzent3 2" xfId="12072" hidden="1"/>
    <cellStyle name="Akzent3 2" xfId="12018" hidden="1"/>
    <cellStyle name="Akzent3 2" xfId="11969" hidden="1"/>
    <cellStyle name="Akzent3 2" xfId="11911" hidden="1"/>
    <cellStyle name="Akzent3 2" xfId="11853" hidden="1"/>
    <cellStyle name="Akzent3 2" xfId="11816" hidden="1"/>
    <cellStyle name="Akzent3 2" xfId="11743" hidden="1"/>
    <cellStyle name="Akzent3 2" xfId="11681" hidden="1"/>
    <cellStyle name="Akzent3 2" xfId="11630" hidden="1"/>
    <cellStyle name="Akzent3 2" xfId="11565" hidden="1"/>
    <cellStyle name="Akzent3 2" xfId="11518" hidden="1"/>
    <cellStyle name="Akzent3 2" xfId="11452" hidden="1"/>
    <cellStyle name="Akzent3 2" xfId="11394" hidden="1"/>
    <cellStyle name="Akzent3 2" xfId="11307" hidden="1"/>
    <cellStyle name="Akzent3 2" xfId="11261" hidden="1"/>
    <cellStyle name="Akzent3 2" xfId="12356" hidden="1"/>
    <cellStyle name="Akzent3 2" xfId="11165" hidden="1"/>
    <cellStyle name="Akzent3 2" xfId="11102" hidden="1"/>
    <cellStyle name="Akzent3 2" xfId="11056" hidden="1"/>
    <cellStyle name="Akzent3 2" xfId="10992" hidden="1"/>
    <cellStyle name="Akzent3 2" xfId="10936" hidden="1"/>
    <cellStyle name="Akzent3 2" xfId="10881" hidden="1"/>
    <cellStyle name="Akzent3 2" xfId="10840" hidden="1"/>
    <cellStyle name="Akzent3 2" xfId="10775" hidden="1"/>
    <cellStyle name="Akzent3 2" xfId="10725" hidden="1"/>
    <cellStyle name="Akzent3 2" xfId="11795" hidden="1"/>
    <cellStyle name="Akzent3 2" xfId="10628" hidden="1"/>
    <cellStyle name="Akzent3 2" xfId="10564" hidden="1"/>
    <cellStyle name="Akzent3 2" xfId="10514" hidden="1"/>
    <cellStyle name="Akzent3 2" xfId="10452" hidden="1"/>
    <cellStyle name="Akzent3 2" xfId="10413" hidden="1"/>
    <cellStyle name="Akzent3 2" xfId="10355" hidden="1"/>
    <cellStyle name="Akzent3 2" xfId="10307" hidden="1"/>
    <cellStyle name="Akzent3 2" xfId="10254" hidden="1"/>
    <cellStyle name="Akzent3 2" xfId="10191" hidden="1"/>
    <cellStyle name="Akzent3 2" xfId="10113" hidden="1"/>
    <cellStyle name="Akzent3 2" xfId="10046" hidden="1"/>
    <cellStyle name="Akzent3 2" xfId="9971" hidden="1"/>
    <cellStyle name="Akzent3 2" xfId="9937" hidden="1"/>
    <cellStyle name="Akzent3 2" xfId="9866" hidden="1"/>
    <cellStyle name="Akzent3 2" xfId="9815" hidden="1"/>
    <cellStyle name="Akzent3 2" xfId="9776" hidden="1"/>
    <cellStyle name="Akzent3 2" xfId="9719" hidden="1"/>
    <cellStyle name="Akzent3 2" xfId="9660" hidden="1"/>
    <cellStyle name="Akzent3 2" xfId="9620" hidden="1"/>
    <cellStyle name="Akzent3 2" xfId="9547" hidden="1"/>
    <cellStyle name="Akzent3 2" xfId="9482" hidden="1"/>
    <cellStyle name="Akzent3 2" xfId="9419" hidden="1"/>
    <cellStyle name="Akzent3 2" xfId="9373" hidden="1"/>
    <cellStyle name="Akzent3 2" xfId="9310" hidden="1"/>
    <cellStyle name="Akzent3 2" xfId="9267" hidden="1"/>
    <cellStyle name="Akzent3 2" xfId="9202" hidden="1"/>
    <cellStyle name="Akzent3 2" xfId="9147" hidden="1"/>
    <cellStyle name="Akzent3 2" xfId="9093" hidden="1"/>
    <cellStyle name="Akzent3 2" xfId="9042" hidden="1"/>
    <cellStyle name="Akzent3 2" xfId="10105" hidden="1"/>
    <cellStyle name="Akzent3 2" xfId="8908" hidden="1"/>
    <cellStyle name="Akzent3 2" xfId="8856" hidden="1"/>
    <cellStyle name="Akzent3 2" xfId="8803" hidden="1"/>
    <cellStyle name="Akzent3 2" xfId="8747" hidden="1"/>
    <cellStyle name="Akzent3 2" xfId="8694" hidden="1"/>
    <cellStyle name="Akzent3 2" xfId="8637" hidden="1"/>
    <cellStyle name="Akzent3 2" xfId="8589" hidden="1"/>
    <cellStyle name="Akzent3 2" xfId="8533" hidden="1"/>
    <cellStyle name="Akzent3 2" xfId="8460" hidden="1"/>
    <cellStyle name="Akzent3 2" xfId="9540" hidden="1"/>
    <cellStyle name="Akzent3 2" xfId="8359" hidden="1"/>
    <cellStyle name="Akzent3 2" xfId="8300" hidden="1"/>
    <cellStyle name="Akzent3 2" xfId="8243" hidden="1"/>
    <cellStyle name="Akzent3 2" xfId="8193" hidden="1"/>
    <cellStyle name="Akzent3 2" xfId="8136" hidden="1"/>
    <cellStyle name="Akzent3 2" xfId="8083" hidden="1"/>
    <cellStyle name="Akzent3 2" xfId="8012" hidden="1"/>
    <cellStyle name="Akzent3 2" xfId="7947" hidden="1"/>
    <cellStyle name="Akzent3 2" xfId="7906" hidden="1"/>
    <cellStyle name="Akzent3 2" xfId="7831" hidden="1"/>
    <cellStyle name="Akzent3 2" xfId="7787" hidden="1"/>
    <cellStyle name="Akzent3 2" xfId="7710" hidden="1"/>
    <cellStyle name="Akzent3 2" xfId="7679" hidden="1"/>
    <cellStyle name="Akzent3 2" xfId="7584" hidden="1"/>
    <cellStyle name="Akzent3 2" xfId="7532" hidden="1"/>
    <cellStyle name="Akzent3 2" xfId="7476" hidden="1"/>
    <cellStyle name="Akzent3 2" xfId="7404" hidden="1"/>
    <cellStyle name="Akzent3 2" xfId="7340" hidden="1"/>
    <cellStyle name="Akzent3 2" xfId="7291" hidden="1"/>
    <cellStyle name="Akzent3 2" xfId="7183" hidden="1"/>
    <cellStyle name="Akzent3 2" xfId="7177" hidden="1"/>
    <cellStyle name="Akzent3 2" xfId="7119" hidden="1"/>
    <cellStyle name="Akzent3 2" xfId="7070" hidden="1"/>
    <cellStyle name="Akzent3 2" xfId="6979" hidden="1"/>
    <cellStyle name="Akzent3 2" xfId="6917" hidden="1"/>
    <cellStyle name="Akzent3 2" xfId="6854" hidden="1"/>
    <cellStyle name="Akzent3 2" xfId="6802" hidden="1"/>
    <cellStyle name="Akzent3 2" xfId="6740" hidden="1"/>
    <cellStyle name="Akzent3 2" xfId="6679" hidden="1"/>
    <cellStyle name="Akzent3 2" xfId="6628" hidden="1"/>
    <cellStyle name="Akzent3 2" xfId="6562" hidden="1"/>
    <cellStyle name="Akzent3 2" xfId="7153" hidden="1"/>
    <cellStyle name="Akzent3 2" xfId="6440" hidden="1"/>
    <cellStyle name="Akzent3 2" xfId="6374" hidden="1"/>
    <cellStyle name="Akzent3 2" xfId="6278" hidden="1"/>
    <cellStyle name="Akzent3 2" xfId="6219" hidden="1"/>
    <cellStyle name="Akzent3 2" xfId="6151" hidden="1"/>
    <cellStyle name="Akzent3 2" xfId="6072" hidden="1"/>
    <cellStyle name="Akzent3 2" xfId="6022" hidden="1"/>
    <cellStyle name="Akzent3 2" xfId="5965" hidden="1"/>
    <cellStyle name="Akzent3 2" xfId="5906" hidden="1"/>
    <cellStyle name="Akzent3 2" xfId="5869" hidden="1"/>
    <cellStyle name="Akzent3 2" xfId="5767" hidden="1"/>
    <cellStyle name="Akzent3 2" xfId="5693" hidden="1"/>
    <cellStyle name="Akzent3 2" xfId="5621" hidden="1"/>
    <cellStyle name="Akzent3 2" xfId="5571" hidden="1"/>
    <cellStyle name="Akzent3 2" xfId="5497" hidden="1"/>
    <cellStyle name="Akzent3 2" xfId="5458" hidden="1"/>
    <cellStyle name="Akzent3 2" xfId="5390" hidden="1"/>
    <cellStyle name="Akzent3 2" xfId="5353" hidden="1"/>
    <cellStyle name="Akzent3 2" xfId="5283" hidden="1"/>
    <cellStyle name="Akzent3 2" xfId="5244" hidden="1"/>
    <cellStyle name="Akzent3 2" xfId="5187" hidden="1"/>
    <cellStyle name="Akzent3 2" xfId="5089" hidden="1"/>
    <cellStyle name="Akzent3 2" xfId="5015" hidden="1"/>
    <cellStyle name="Akzent3 2" xfId="4978" hidden="1"/>
    <cellStyle name="Akzent3 2" xfId="4907" hidden="1"/>
    <cellStyle name="Akzent3 2" xfId="4857" hidden="1"/>
    <cellStyle name="Akzent3 2" xfId="4798" hidden="1"/>
    <cellStyle name="Akzent3 2" xfId="4743" hidden="1"/>
    <cellStyle name="Akzent3 2" xfId="4704" hidden="1"/>
    <cellStyle name="Akzent3 2" xfId="4635" hidden="1"/>
    <cellStyle name="Akzent3 2" xfId="5746" hidden="1"/>
    <cellStyle name="Akzent3 2" xfId="4553" hidden="1"/>
    <cellStyle name="Akzent3 2" xfId="4503" hidden="1"/>
    <cellStyle name="Akzent3 2" xfId="4444" hidden="1"/>
    <cellStyle name="Akzent3 2" xfId="4388" hidden="1"/>
    <cellStyle name="Akzent3 2" xfId="4327" hidden="1"/>
    <cellStyle name="Akzent3 2" xfId="4275" hidden="1"/>
    <cellStyle name="Akzent3 2" xfId="4224" hidden="1"/>
    <cellStyle name="Akzent3 2" xfId="4174" hidden="1"/>
    <cellStyle name="Akzent3 2" xfId="4126" hidden="1"/>
    <cellStyle name="Akzent3 2" xfId="5175" hidden="1"/>
    <cellStyle name="Akzent3 2" xfId="4027" hidden="1"/>
    <cellStyle name="Akzent3 2" xfId="3966" hidden="1"/>
    <cellStyle name="Akzent3 2" xfId="3918" hidden="1"/>
    <cellStyle name="Akzent3 2" xfId="3852" hidden="1"/>
    <cellStyle name="Akzent3 2" xfId="3804" hidden="1"/>
    <cellStyle name="Akzent3 2" xfId="3739" hidden="1"/>
    <cellStyle name="Akzent3 2" xfId="3701" hidden="1"/>
    <cellStyle name="Akzent3 2" xfId="3626" hidden="1"/>
    <cellStyle name="Akzent3 2" xfId="3591" hidden="1"/>
    <cellStyle name="Akzent3 2" xfId="3508" hidden="1"/>
    <cellStyle name="Akzent3 2" xfId="3442" hidden="1"/>
    <cellStyle name="Akzent3 2" xfId="3372" hidden="1"/>
    <cellStyle name="Akzent3 2" xfId="3316" hidden="1"/>
    <cellStyle name="Akzent3 2" xfId="3265" hidden="1"/>
    <cellStyle name="Akzent3 2" xfId="3195" hidden="1"/>
    <cellStyle name="Akzent3 2" xfId="3150" hidden="1"/>
    <cellStyle name="Akzent3 2" xfId="3094" hidden="1"/>
    <cellStyle name="Akzent3 2" xfId="3035" hidden="1"/>
    <cellStyle name="Akzent3 2" xfId="2980" hidden="1"/>
    <cellStyle name="Akzent3 2" xfId="2928" hidden="1"/>
    <cellStyle name="Akzent3 2" xfId="2857" hidden="1"/>
    <cellStyle name="Akzent3 2" xfId="2791" hidden="1"/>
    <cellStyle name="Akzent3 2" xfId="2748" hidden="1"/>
    <cellStyle name="Akzent3 2" xfId="2675" hidden="1"/>
    <cellStyle name="Akzent3 2" xfId="2633" hidden="1"/>
    <cellStyle name="Akzent3 2" xfId="2573" hidden="1"/>
    <cellStyle name="Akzent3 2" xfId="2521" hidden="1"/>
    <cellStyle name="Akzent3 2" xfId="2485" hidden="1"/>
    <cellStyle name="Akzent3 2" xfId="2411" hidden="1"/>
    <cellStyle name="Akzent3 2" xfId="3492" hidden="1"/>
    <cellStyle name="Akzent3 2" xfId="2313" hidden="1"/>
    <cellStyle name="Akzent3 2" xfId="2259" hidden="1"/>
    <cellStyle name="Akzent3 2" xfId="2208" hidden="1"/>
    <cellStyle name="Akzent3 2" xfId="2141" hidden="1"/>
    <cellStyle name="Akzent3 2" xfId="2101" hidden="1"/>
    <cellStyle name="Akzent3 2" xfId="2035" hidden="1"/>
    <cellStyle name="Akzent3 2" xfId="1995" hidden="1"/>
    <cellStyle name="Akzent3 2" xfId="1939" hidden="1"/>
    <cellStyle name="Akzent3 2" xfId="1900" hidden="1"/>
    <cellStyle name="Akzent3 2" xfId="2909" hidden="1"/>
    <cellStyle name="Akzent3 2" xfId="1807" hidden="1"/>
    <cellStyle name="Akzent3 2" xfId="1735" hidden="1"/>
    <cellStyle name="Akzent3 2" xfId="1700" hidden="1"/>
    <cellStyle name="Akzent3 2" xfId="1618" hidden="1"/>
    <cellStyle name="Akzent3 2" xfId="1583" hidden="1"/>
    <cellStyle name="Akzent3 2" xfId="1508" hidden="1"/>
    <cellStyle name="Akzent3 2" xfId="1473" hidden="1"/>
    <cellStyle name="Akzent3 2" xfId="1422" hidden="1"/>
    <cellStyle name="Akzent3 2" xfId="1366" hidden="1"/>
    <cellStyle name="Akzent3 2" xfId="1305" hidden="1"/>
    <cellStyle name="Akzent3 2" xfId="1247" hidden="1"/>
    <cellStyle name="Akzent3 2" xfId="1189" hidden="1"/>
    <cellStyle name="Akzent3 2" xfId="1138" hidden="1"/>
    <cellStyle name="Akzent3 2" xfId="1069" hidden="1"/>
    <cellStyle name="Akzent3 2" xfId="1017" hidden="1"/>
    <cellStyle name="Akzent3 2" xfId="961" hidden="1"/>
    <cellStyle name="Akzent3 2" xfId="912" hidden="1"/>
    <cellStyle name="Akzent3 2" xfId="851" hidden="1"/>
    <cellStyle name="Akzent3 2" xfId="786" hidden="1"/>
    <cellStyle name="Akzent3 2" xfId="606" hidden="1"/>
    <cellStyle name="Akzent3 2" xfId="598" hidden="1"/>
    <cellStyle name="Akzent3 2" xfId="540" hidden="1"/>
    <cellStyle name="Akzent3 2" xfId="475" hidden="1"/>
    <cellStyle name="Akzent3 2" xfId="425" hidden="1"/>
    <cellStyle name="Akzent3 2" xfId="357" hidden="1"/>
    <cellStyle name="Akzent3 2" xfId="312" hidden="1"/>
    <cellStyle name="Akzent3 2" xfId="237" hidden="1"/>
    <cellStyle name="Akzent3 2" xfId="125" hidden="1"/>
    <cellStyle name="Akzent3 2" xfId="12499" hidden="1"/>
    <cellStyle name="Akzent3 2" xfId="12545" hidden="1"/>
    <cellStyle name="Akzent3 2" xfId="12582" hidden="1"/>
    <cellStyle name="Akzent3 2" xfId="563" hidden="1"/>
    <cellStyle name="Akzent3 2" xfId="12665" hidden="1"/>
    <cellStyle name="Akzent3 2" xfId="12712" hidden="1"/>
    <cellStyle name="Akzent3 2" xfId="12756" hidden="1"/>
    <cellStyle name="Akzent3 2" xfId="12801" hidden="1"/>
    <cellStyle name="Akzent3 2" xfId="12849" hidden="1"/>
    <cellStyle name="Akzent3 2" xfId="12896" hidden="1"/>
    <cellStyle name="Akzent3 2" xfId="12927" hidden="1"/>
    <cellStyle name="Akzent3 2" xfId="12980" hidden="1"/>
    <cellStyle name="Akzent3 2" xfId="13021" hidden="1"/>
    <cellStyle name="Akzent3 2" xfId="12917" hidden="1"/>
    <cellStyle name="Akzent3 2" xfId="12865" hidden="1"/>
    <cellStyle name="Akzent3 2" xfId="12818" hidden="1"/>
    <cellStyle name="Akzent3 2" xfId="12772" hidden="1"/>
    <cellStyle name="Akzent3 2" xfId="12721" hidden="1"/>
    <cellStyle name="Akzent3 2" xfId="12679" hidden="1"/>
    <cellStyle name="Akzent3 2" xfId="12630" hidden="1"/>
    <cellStyle name="Akzent3 2" xfId="12581" hidden="1"/>
    <cellStyle name="Akzent3 2" xfId="12538" hidden="1"/>
    <cellStyle name="Akzent3 2" xfId="12507" hidden="1"/>
    <cellStyle name="Akzent3 2" xfId="12392" hidden="1"/>
    <cellStyle name="Akzent3 2" xfId="12314" hidden="1"/>
    <cellStyle name="Akzent3 2" xfId="12267" hidden="1"/>
    <cellStyle name="Akzent3 2" xfId="12185" hidden="1"/>
    <cellStyle name="Akzent3 2" xfId="12145" hidden="1"/>
    <cellStyle name="Akzent3 2" xfId="12073" hidden="1"/>
    <cellStyle name="Akzent3 2" xfId="12026" hidden="1"/>
    <cellStyle name="Akzent3 2" xfId="11961" hidden="1"/>
    <cellStyle name="Akzent3 2" xfId="11923" hidden="1"/>
    <cellStyle name="Akzent3 2" xfId="12966" hidden="1"/>
    <cellStyle name="Akzent3 2" xfId="11808" hidden="1"/>
    <cellStyle name="Akzent3 2" xfId="11733" hidden="1"/>
    <cellStyle name="Akzent3 2" xfId="11693" hidden="1"/>
    <cellStyle name="Akzent3 2" xfId="11617" hidden="1"/>
    <cellStyle name="Akzent3 2" xfId="11572" hidden="1"/>
    <cellStyle name="Akzent3 2" xfId="11503" hidden="1"/>
    <cellStyle name="Akzent3 2" xfId="11445" hidden="1"/>
    <cellStyle name="Akzent3 2" xfId="11357" hidden="1"/>
    <cellStyle name="Akzent3 2" xfId="11299" hidden="1"/>
    <cellStyle name="Akzent3 2" xfId="12490" hidden="1"/>
    <cellStyle name="Akzent3 2" xfId="11199" hidden="1"/>
    <cellStyle name="Akzent3 2" xfId="11123" hidden="1"/>
    <cellStyle name="Akzent3 2" xfId="11087" hidden="1"/>
    <cellStyle name="Akzent3 2" xfId="11010" hidden="1"/>
    <cellStyle name="Akzent3 2" xfId="10966" hidden="1"/>
    <cellStyle name="Akzent3 2" xfId="10901" hidden="1"/>
    <cellStyle name="Akzent3 2" xfId="10851" hidden="1"/>
    <cellStyle name="Akzent3 2" xfId="10791" hidden="1"/>
    <cellStyle name="Akzent3 2" xfId="10736" hidden="1"/>
    <cellStyle name="Akzent3 2" xfId="10654" hidden="1"/>
    <cellStyle name="Akzent3 2" xfId="10576" hidden="1"/>
    <cellStyle name="Akzent3 2" xfId="10505" hidden="1"/>
    <cellStyle name="Akzent3 2" xfId="10465" hidden="1"/>
    <cellStyle name="Akzent3 2" xfId="10388" hidden="1"/>
    <cellStyle name="Akzent3 2" xfId="10351" hidden="1"/>
    <cellStyle name="Akzent3 2" xfId="10286" hidden="1"/>
    <cellStyle name="Akzent3 2" xfId="10233" hidden="1"/>
    <cellStyle name="Akzent3 2" xfId="10177" hidden="1"/>
    <cellStyle name="Akzent3 2" xfId="10127" hidden="1"/>
    <cellStyle name="Akzent3 2" xfId="10054" hidden="1"/>
    <cellStyle name="Akzent3 2" xfId="9986" hidden="1"/>
    <cellStyle name="Akzent3 2" xfId="9917" hidden="1"/>
    <cellStyle name="Akzent3 2" xfId="9874" hidden="1"/>
    <cellStyle name="Akzent3 2" xfId="9801" hidden="1"/>
    <cellStyle name="Akzent3 2" xfId="9764" hidden="1"/>
    <cellStyle name="Akzent3 2" xfId="9689" hidden="1"/>
    <cellStyle name="Akzent3 2" xfId="9652" hidden="1"/>
    <cellStyle name="Akzent3 2" xfId="9577" hidden="1"/>
    <cellStyle name="Akzent3 2" xfId="9522" hidden="1"/>
    <cellStyle name="Akzent3 2" xfId="10640" hidden="1"/>
    <cellStyle name="Akzent3 2" xfId="9428" hidden="1"/>
    <cellStyle name="Akzent3 2" xfId="9356" hidden="1"/>
    <cellStyle name="Akzent3 2" xfId="9304" hidden="1"/>
    <cellStyle name="Akzent3 2" xfId="9233" hidden="1"/>
    <cellStyle name="Akzent3 2" xfId="9184" hidden="1"/>
    <cellStyle name="Akzent3 2" xfId="9125" hidden="1"/>
    <cellStyle name="Akzent3 2" xfId="9064" hidden="1"/>
    <cellStyle name="Akzent3 2" xfId="9003" hidden="1"/>
    <cellStyle name="Akzent3 2" xfId="8928" hidden="1"/>
    <cellStyle name="Akzent3 2" xfId="10045" hidden="1"/>
    <cellStyle name="Akzent3 2" xfId="8831" hidden="1"/>
    <cellStyle name="Akzent3 2" xfId="8775" hidden="1"/>
    <cellStyle name="Akzent3 2" xfId="8712" hidden="1"/>
    <cellStyle name="Akzent3 2" xfId="8648" hidden="1"/>
    <cellStyle name="Akzent3 2" xfId="8591" hidden="1"/>
    <cellStyle name="Akzent3 2" xfId="8530" hidden="1"/>
    <cellStyle name="Akzent3 2" xfId="8441" hidden="1"/>
    <cellStyle name="Akzent3 2" xfId="8389" hidden="1"/>
    <cellStyle name="Akzent3 2" xfId="8339" hidden="1"/>
    <cellStyle name="Akzent3 2" xfId="8264" hidden="1"/>
    <cellStyle name="Akzent3 2" xfId="8213" hidden="1"/>
    <cellStyle name="Akzent3 2" xfId="8145" hidden="1"/>
    <cellStyle name="Akzent3 2" xfId="8116" hidden="1"/>
    <cellStyle name="Akzent3 2" xfId="8004" hidden="1"/>
    <cellStyle name="Akzent3 2" xfId="7956" hidden="1"/>
    <cellStyle name="Akzent3 2" xfId="7895" hidden="1"/>
    <cellStyle name="Akzent3 2" xfId="7844" hidden="1"/>
    <cellStyle name="Akzent3 2" xfId="7786" hidden="1"/>
    <cellStyle name="Akzent3 2" xfId="7738" hidden="1"/>
    <cellStyle name="Akzent3 2" xfId="7633" hidden="1"/>
    <cellStyle name="Akzent3 2" xfId="7628" hidden="1"/>
    <cellStyle name="Akzent3 2" xfId="7570" hidden="1"/>
    <cellStyle name="Akzent3 2" xfId="7512" hidden="1"/>
    <cellStyle name="Akzent3 2" xfId="7418" hidden="1"/>
    <cellStyle name="Akzent3 2" xfId="7348" hidden="1"/>
    <cellStyle name="Akzent3 2" xfId="7280" hidden="1"/>
    <cellStyle name="Akzent3 2" xfId="7242" hidden="1"/>
    <cellStyle name="Akzent3 2" xfId="7133" hidden="1"/>
    <cellStyle name="Akzent3 2" xfId="7076" hidden="1"/>
    <cellStyle name="Akzent3 2" xfId="7012" hidden="1"/>
    <cellStyle name="Akzent3 2" xfId="6936" hidden="1"/>
    <cellStyle name="Akzent3 2" xfId="7598" hidden="1"/>
    <cellStyle name="Akzent3 2" xfId="6830" hidden="1"/>
    <cellStyle name="Akzent3 2" xfId="6755" hidden="1"/>
    <cellStyle name="Akzent3 2" xfId="6701" hidden="1"/>
    <cellStyle name="Akzent3 2" xfId="6636" hidden="1"/>
    <cellStyle name="Akzent3 2" xfId="6561" hidden="1"/>
    <cellStyle name="Akzent3 2" xfId="6477" hidden="1"/>
    <cellStyle name="Akzent3 2" xfId="6424" hidden="1"/>
    <cellStyle name="Akzent3 2" xfId="6344" hidden="1"/>
    <cellStyle name="Akzent3 2" xfId="6263" hidden="1"/>
    <cellStyle name="Akzent3 2" xfId="6229" hidden="1"/>
    <cellStyle name="Akzent3 2" xfId="6109" hidden="1"/>
    <cellStyle name="Akzent3 2" xfId="6031" hidden="1"/>
    <cellStyle name="Akzent3 2" xfId="5953" hidden="1"/>
    <cellStyle name="Akzent3 2" xfId="5900" hidden="1"/>
    <cellStyle name="Akzent3 2" xfId="5809" hidden="1"/>
    <cellStyle name="Akzent3 2" xfId="5731" hidden="1"/>
    <cellStyle name="Akzent3 2" xfId="5679" hidden="1"/>
    <cellStyle name="Akzent3 2" xfId="5623" hidden="1"/>
    <cellStyle name="Akzent3 2" xfId="5563" hidden="1"/>
    <cellStyle name="Akzent3 2" xfId="5512" hidden="1"/>
    <cellStyle name="Akzent3 2" xfId="5449" hidden="1"/>
    <cellStyle name="Akzent3 2" xfId="5377" hidden="1"/>
    <cellStyle name="Akzent3 2" xfId="5315" hidden="1"/>
    <cellStyle name="Akzent3 2" xfId="5265" hidden="1"/>
    <cellStyle name="Akzent3 2" xfId="5186" hidden="1"/>
    <cellStyle name="Akzent3 2" xfId="5115" hidden="1"/>
    <cellStyle name="Akzent3 2" xfId="5043" hidden="1"/>
    <cellStyle name="Akzent3 2" xfId="4986" hidden="1"/>
    <cellStyle name="Akzent3 2" xfId="4930" hidden="1"/>
    <cellStyle name="Akzent3 2" xfId="4871" hidden="1"/>
    <cellStyle name="Akzent3 2" xfId="6086" hidden="1"/>
    <cellStyle name="Akzent3 2" xfId="4764" hidden="1"/>
    <cellStyle name="Akzent3 2" xfId="4721" hidden="1"/>
    <cellStyle name="Akzent3 2" xfId="4645" hidden="1"/>
    <cellStyle name="Akzent3 2" xfId="4598" hidden="1"/>
    <cellStyle name="Akzent3 2" xfId="4535" hidden="1"/>
    <cellStyle name="Akzent3 2" xfId="4490" hidden="1"/>
    <cellStyle name="Akzent3 2" xfId="4420" hidden="1"/>
    <cellStyle name="Akzent3 2" xfId="4373" hidden="1"/>
    <cellStyle name="Akzent3 2" xfId="4317" hidden="1"/>
    <cellStyle name="Akzent3 2" xfId="5430" hidden="1"/>
    <cellStyle name="Akzent3 2" xfId="4217" hidden="1"/>
    <cellStyle name="Akzent3 2" xfId="4153" hidden="1"/>
    <cellStyle name="Akzent3 2" xfId="4102" hidden="1"/>
    <cellStyle name="Akzent3 2" xfId="4038" hidden="1"/>
    <cellStyle name="Akzent3 2" xfId="3992" hidden="1"/>
    <cellStyle name="Akzent3 2" xfId="3927" hidden="1"/>
    <cellStyle name="Akzent3 2" xfId="3885" hidden="1"/>
    <cellStyle name="Akzent3 2" xfId="3811" hidden="1"/>
    <cellStyle name="Akzent3 2" xfId="3760" hidden="1"/>
    <cellStyle name="Akzent3 2" xfId="3676" hidden="1"/>
    <cellStyle name="Akzent3 2" xfId="3604" hidden="1"/>
    <cellStyle name="Akzent3 2" xfId="3535" hidden="1"/>
    <cellStyle name="Akzent3 2" xfId="3484" hidden="1"/>
    <cellStyle name="Akzent3 2" xfId="3410" hidden="1"/>
    <cellStyle name="Akzent3 2" xfId="3357" hidden="1"/>
    <cellStyle name="Akzent3 2" xfId="3298" hidden="1"/>
    <cellStyle name="Akzent3 2" xfId="3244" hidden="1"/>
    <cellStyle name="Akzent3 2" xfId="3176" hidden="1"/>
    <cellStyle name="Akzent3 2" xfId="3129" hidden="1"/>
    <cellStyle name="Akzent3 2" xfId="3065" hidden="1"/>
    <cellStyle name="Akzent3 2" xfId="2991" hidden="1"/>
    <cellStyle name="Akzent3 2" xfId="2922" hidden="1"/>
    <cellStyle name="Akzent3 2" xfId="2864" hidden="1"/>
    <cellStyle name="Akzent3 2" xfId="2801" hidden="1"/>
    <cellStyle name="Akzent3 2" xfId="2750" hidden="1"/>
    <cellStyle name="Akzent3 2" xfId="2691" hidden="1"/>
    <cellStyle name="Akzent3 2" xfId="2636" hidden="1"/>
    <cellStyle name="Akzent3 2" xfId="2574" hidden="1"/>
    <cellStyle name="Akzent3 2" xfId="2515" hidden="1"/>
    <cellStyle name="Akzent3 2" xfId="3668" hidden="1"/>
    <cellStyle name="Akzent3 2" xfId="2410" hidden="1"/>
    <cellStyle name="Akzent3 2" xfId="2362" hidden="1"/>
    <cellStyle name="Akzent3 2" xfId="2296" hidden="1"/>
    <cellStyle name="Akzent3 2" xfId="2235" hidden="1"/>
    <cellStyle name="Akzent3 2" xfId="2180" hidden="1"/>
    <cellStyle name="Akzent3 2" xfId="2119" hidden="1"/>
    <cellStyle name="Akzent3 2" xfId="2078" hidden="1"/>
    <cellStyle name="Akzent3 2" xfId="2005" hidden="1"/>
    <cellStyle name="Akzent3 2" xfId="1967" hidden="1"/>
    <cellStyle name="Akzent3 2" xfId="3059" hidden="1"/>
    <cellStyle name="Akzent3 2" xfId="1872" hidden="1"/>
    <cellStyle name="Akzent3 2" xfId="1808" hidden="1"/>
    <cellStyle name="Akzent3 2" xfId="1757" hidden="1"/>
    <cellStyle name="Akzent3 2" xfId="1686" hidden="1"/>
    <cellStyle name="Akzent3 2" xfId="1632" hidden="1"/>
    <cellStyle name="Akzent3 2" xfId="1567" hidden="1"/>
    <cellStyle name="Akzent3 2" xfId="1517" hidden="1"/>
    <cellStyle name="Akzent3 2" xfId="1452" hidden="1"/>
    <cellStyle name="Akzent3 2" xfId="1423" hidden="1"/>
    <cellStyle name="Akzent3 2" xfId="1348" hidden="1"/>
    <cellStyle name="Akzent3 2" xfId="1296" hidden="1"/>
    <cellStyle name="Akzent3 2" xfId="1218" hidden="1"/>
    <cellStyle name="Akzent3 2" xfId="1170" hidden="1"/>
    <cellStyle name="Akzent3 2" xfId="1103" hidden="1"/>
    <cellStyle name="Akzent3 2" xfId="1052" hidden="1"/>
    <cellStyle name="Akzent3 2" xfId="989" hidden="1"/>
    <cellStyle name="Akzent3 2" xfId="932" hidden="1"/>
    <cellStyle name="Akzent3 2" xfId="871" hidden="1"/>
    <cellStyle name="Akzent3 2" xfId="813" hidden="1"/>
    <cellStyle name="Akzent3 2" xfId="623" hidden="1"/>
    <cellStyle name="Akzent3 2" xfId="605" hidden="1"/>
    <cellStyle name="Akzent3 2" xfId="532" hidden="1"/>
    <cellStyle name="Akzent3 2" xfId="461" hidden="1"/>
    <cellStyle name="Akzent3 2" xfId="407" hidden="1"/>
    <cellStyle name="Akzent3 2" xfId="333" hidden="1"/>
    <cellStyle name="Akzent3 2" xfId="285" hidden="1"/>
    <cellStyle name="Akzent3 2" xfId="201" hidden="1"/>
    <cellStyle name="Akzent3 2" xfId="12410" hidden="1"/>
    <cellStyle name="Akzent3 2" xfId="12374" hidden="1"/>
    <cellStyle name="Akzent3 2" xfId="13071" hidden="1"/>
    <cellStyle name="Akzent3 2" xfId="13108" hidden="1"/>
    <cellStyle name="Akzent3 2" xfId="561" hidden="1"/>
    <cellStyle name="Akzent3 2" xfId="13170" hidden="1"/>
    <cellStyle name="Akzent3 2" xfId="13209" hidden="1"/>
    <cellStyle name="Akzent3 2" xfId="13250" hidden="1"/>
    <cellStyle name="Akzent3 2" xfId="13286" hidden="1"/>
    <cellStyle name="Akzent3 2" xfId="13327" hidden="1"/>
    <cellStyle name="Akzent3 2" xfId="13362" hidden="1"/>
    <cellStyle name="Akzent3 2" xfId="13393" hidden="1"/>
    <cellStyle name="Akzent3 2" xfId="13428" hidden="1"/>
    <cellStyle name="Akzent3 2" xfId="13467" hidden="1"/>
    <cellStyle name="Akzent3 2" xfId="13383" hidden="1"/>
    <cellStyle name="Akzent3 2" xfId="13339" hidden="1"/>
    <cellStyle name="Akzent3 2" xfId="13300" hidden="1"/>
    <cellStyle name="Akzent3 2" xfId="13259" hidden="1"/>
    <cellStyle name="Akzent3 2" xfId="13220" hidden="1"/>
    <cellStyle name="Akzent3 2" xfId="13184" hidden="1"/>
    <cellStyle name="Akzent3 2" xfId="13141" hidden="1"/>
    <cellStyle name="Akzent3 2" xfId="13104" hidden="1"/>
    <cellStyle name="Akzent3 2" xfId="13065" hidden="1"/>
    <cellStyle name="Akzent3 2" xfId="13032" hidden="1"/>
    <cellStyle name="Akzent3 2" xfId="12954" hidden="1"/>
    <cellStyle name="Akzent3 2" xfId="12889" hidden="1"/>
    <cellStyle name="Akzent3 2" xfId="12850" hidden="1"/>
    <cellStyle name="Akzent3 2" xfId="12788" hidden="1"/>
    <cellStyle name="Akzent3 2" xfId="12747" hidden="1"/>
    <cellStyle name="Akzent3 2" xfId="12688" hidden="1"/>
    <cellStyle name="Akzent3 2" xfId="12646" hidden="1"/>
    <cellStyle name="Akzent3 2" xfId="12598" hidden="1"/>
    <cellStyle name="Akzent3 2" xfId="12554" hidden="1"/>
    <cellStyle name="Akzent3 2" xfId="13421" hidden="1"/>
    <cellStyle name="Akzent3 2" xfId="12444" hidden="1"/>
    <cellStyle name="Akzent3 2" xfId="12375" hidden="1"/>
    <cellStyle name="Akzent3 2" xfId="12329" hidden="1"/>
    <cellStyle name="Akzent3 2" xfId="12255" hidden="1"/>
    <cellStyle name="Akzent3 2" xfId="12205" hidden="1"/>
    <cellStyle name="Akzent3 2" xfId="12134" hidden="1"/>
    <cellStyle name="Akzent3 2" xfId="12079" hidden="1"/>
    <cellStyle name="Akzent3 2" xfId="12010" hidden="1"/>
    <cellStyle name="Akzent3 2" xfId="11953" hidden="1"/>
    <cellStyle name="Akzent3 2" xfId="13006" hidden="1"/>
    <cellStyle name="Akzent3 2" xfId="11845" hidden="1"/>
    <cellStyle name="Akzent3 2" xfId="11770" hidden="1"/>
    <cellStyle name="Akzent3 2" xfId="11722" hidden="1"/>
    <cellStyle name="Akzent3 2" xfId="11642" hidden="1"/>
    <cellStyle name="Akzent3 2" xfId="11599" hidden="1"/>
    <cellStyle name="Akzent3 2" xfId="11531" hidden="1"/>
    <cellStyle name="Akzent3 2" xfId="11479" hidden="1"/>
    <cellStyle name="Akzent3 2" xfId="11383" hidden="1"/>
    <cellStyle name="Akzent3 2" xfId="11315" hidden="1"/>
    <cellStyle name="Akzent3 2" xfId="11224" hidden="1"/>
    <cellStyle name="Akzent3 2" xfId="11147" hidden="1"/>
    <cellStyle name="Akzent3 2" xfId="11078" hidden="1"/>
    <cellStyle name="Akzent3 2" xfId="11026" hidden="1"/>
    <cellStyle name="Akzent3 2" xfId="10953" hidden="1"/>
    <cellStyle name="Akzent3 2" xfId="10911" hidden="1"/>
    <cellStyle name="Akzent3 2" xfId="10833" hidden="1"/>
    <cellStyle name="Akzent3 2" xfId="10784" hidden="1"/>
    <cellStyle name="Akzent3 2" xfId="10713" hidden="1"/>
    <cellStyle name="Akzent3 2" xfId="10671" hidden="1"/>
    <cellStyle name="Akzent3 2" xfId="10589" hidden="1"/>
    <cellStyle name="Akzent3 2" xfId="10529" hidden="1"/>
    <cellStyle name="Akzent3 2" xfId="10457" hidden="1"/>
    <cellStyle name="Akzent3 2" xfId="10411" hidden="1"/>
    <cellStyle name="Akzent3 2" xfId="10329" hidden="1"/>
    <cellStyle name="Akzent3 2" xfId="10284" hidden="1"/>
    <cellStyle name="Akzent3 2" xfId="10212" hidden="1"/>
    <cellStyle name="Akzent3 2" xfId="10169" hidden="1"/>
    <cellStyle name="Akzent3 2" xfId="10082" hidden="1"/>
    <cellStyle name="Akzent3 2" xfId="10033" hidden="1"/>
    <cellStyle name="Akzent3 2" xfId="11212" hidden="1"/>
    <cellStyle name="Akzent3 2" xfId="9927" hidden="1"/>
    <cellStyle name="Akzent3 2" xfId="9852" hidden="1"/>
    <cellStyle name="Akzent3 2" xfId="9809" hidden="1"/>
    <cellStyle name="Akzent3 2" xfId="9731" hidden="1"/>
    <cellStyle name="Akzent3 2" xfId="9676" hidden="1"/>
    <cellStyle name="Akzent3 2" xfId="9624" hidden="1"/>
    <cellStyle name="Akzent3 2" xfId="9558" hidden="1"/>
    <cellStyle name="Akzent3 2" xfId="9496" hidden="1"/>
    <cellStyle name="Akzent3 2" xfId="9440" hidden="1"/>
    <cellStyle name="Akzent3 2" xfId="10583" hidden="1"/>
    <cellStyle name="Akzent3 2" xfId="9344" hidden="1"/>
    <cellStyle name="Akzent3 2" xfId="9265" hidden="1"/>
    <cellStyle name="Akzent3 2" xfId="9215" hidden="1"/>
    <cellStyle name="Akzent3 2" xfId="9134" hidden="1"/>
    <cellStyle name="Akzent3 2" xfId="9082" hidden="1"/>
    <cellStyle name="Akzent3 2" xfId="9015" hidden="1"/>
    <cellStyle name="Akzent3 2" xfId="8931" hidden="1"/>
    <cellStyle name="Akzent3 2" xfId="8881" hidden="1"/>
    <cellStyle name="Akzent3 2" xfId="8814" hidden="1"/>
    <cellStyle name="Akzent3 2" xfId="8755" hidden="1"/>
    <cellStyle name="Akzent3 2" xfId="8675" hidden="1"/>
    <cellStyle name="Akzent3 2" xfId="8605" hidden="1"/>
    <cellStyle name="Akzent3 2" xfId="8559" hidden="1"/>
    <cellStyle name="Akzent3 2" xfId="8454" hidden="1"/>
    <cellStyle name="Akzent3 2" xfId="8402" hidden="1"/>
    <cellStyle name="Akzent3 2" xfId="8330" hidden="1"/>
    <cellStyle name="Akzent3 2" xfId="8293" hidden="1"/>
    <cellStyle name="Akzent3 2" xfId="8221" hidden="1"/>
    <cellStyle name="Akzent3 2" xfId="8176" hidden="1"/>
    <cellStyle name="Akzent3 2" xfId="8066" hidden="1"/>
    <cellStyle name="Akzent3 2" xfId="8062" hidden="1"/>
    <cellStyle name="Akzent3 2" xfId="7996" hidden="1"/>
    <cellStyle name="Akzent3 2" xfId="7934" hidden="1"/>
    <cellStyle name="Akzent3 2" xfId="7859" hidden="1"/>
    <cellStyle name="Akzent3 2" xfId="7801" hidden="1"/>
    <cellStyle name="Akzent3 2" xfId="7737" hidden="1"/>
    <cellStyle name="Akzent3 2" xfId="7685" hidden="1"/>
    <cellStyle name="Akzent3 2" xfId="7589" hidden="1"/>
    <cellStyle name="Akzent3 2" xfId="7523" hidden="1"/>
    <cellStyle name="Akzent3 2" xfId="7454" hidden="1"/>
    <cellStyle name="Akzent3 2" xfId="7380" hidden="1"/>
    <cellStyle name="Akzent3 2" xfId="8025" hidden="1"/>
    <cellStyle name="Akzent3 2" xfId="7266" hidden="1"/>
    <cellStyle name="Akzent3 2" xfId="7191" hidden="1"/>
    <cellStyle name="Akzent3 2" xfId="7096" hidden="1"/>
    <cellStyle name="Akzent3 2" xfId="7044" hidden="1"/>
    <cellStyle name="Akzent3 2" xfId="6949" hidden="1"/>
    <cellStyle name="Akzent3 2" xfId="6882" hidden="1"/>
    <cellStyle name="Akzent3 2" xfId="6820" hidden="1"/>
    <cellStyle name="Akzent3 2" xfId="6756" hidden="1"/>
    <cellStyle name="Akzent3 2" xfId="6691" hidden="1"/>
    <cellStyle name="Akzent3 2" xfId="6652" hidden="1"/>
    <cellStyle name="Akzent3 2" xfId="6524" hidden="1"/>
    <cellStyle name="Akzent3 2" xfId="6443" hidden="1"/>
    <cellStyle name="Akzent3 2" xfId="6359" hidden="1"/>
    <cellStyle name="Akzent3 2" xfId="6264" hidden="1"/>
    <cellStyle name="Akzent3 2" xfId="6172" hidden="1"/>
    <cellStyle name="Akzent3 2" xfId="6098" hidden="1"/>
    <cellStyle name="Akzent3 2" xfId="6019" hidden="1"/>
    <cellStyle name="Akzent3 2" xfId="5987" hidden="1"/>
    <cellStyle name="Akzent3 2" xfId="5893" hidden="1"/>
    <cellStyle name="Akzent3 2" xfId="5843" hidden="1"/>
    <cellStyle name="Akzent3 2" xfId="5757" hidden="1"/>
    <cellStyle name="Akzent3 2" xfId="5684" hidden="1"/>
    <cellStyle name="Akzent3 2" xfId="5594" hidden="1"/>
    <cellStyle name="Akzent3 2" xfId="5547" hidden="1"/>
    <cellStyle name="Akzent3 2" xfId="5467" hidden="1"/>
    <cellStyle name="Akzent3 2" xfId="5414" hidden="1"/>
    <cellStyle name="Akzent3 2" xfId="5352" hidden="1"/>
    <cellStyle name="Akzent3 2" xfId="5302" hidden="1"/>
    <cellStyle name="Akzent3 2" xfId="5222" hidden="1"/>
    <cellStyle name="Akzent3 2" xfId="5163" hidden="1"/>
    <cellStyle name="Akzent3 2" xfId="6500" hidden="1"/>
    <cellStyle name="Akzent3 2" xfId="5024" hidden="1"/>
    <cellStyle name="Akzent3 2" xfId="4953" hidden="1"/>
    <cellStyle name="Akzent3 2" xfId="4893" hidden="1"/>
    <cellStyle name="Akzent3 2" xfId="4832" hidden="1"/>
    <cellStyle name="Akzent3 2" xfId="4766" hidden="1"/>
    <cellStyle name="Akzent3 2" xfId="4733" hidden="1"/>
    <cellStyle name="Akzent3 2" xfId="4644" hidden="1"/>
    <cellStyle name="Akzent3 2" xfId="4610" hidden="1"/>
    <cellStyle name="Akzent3 2" xfId="4537" hidden="1"/>
    <cellStyle name="Akzent3 2" xfId="5730" hidden="1"/>
    <cellStyle name="Akzent3 2" xfId="4433" hidden="1"/>
    <cellStyle name="Akzent3 2" xfId="4366" hidden="1"/>
    <cellStyle name="Akzent3 2" xfId="4311" hidden="1"/>
    <cellStyle name="Akzent3 2" xfId="4236" hidden="1"/>
    <cellStyle name="Akzent3 2" xfId="4189" hidden="1"/>
    <cellStyle name="Akzent3 2" xfId="4123" hidden="1"/>
    <cellStyle name="Akzent3 2" xfId="4077" hidden="1"/>
    <cellStyle name="Akzent3 2" xfId="4013" hidden="1"/>
    <cellStyle name="Akzent3 2" xfId="3959" hidden="1"/>
    <cellStyle name="Akzent3 2" xfId="3876" hidden="1"/>
    <cellStyle name="Akzent3 2" xfId="3796" hidden="1"/>
    <cellStyle name="Akzent3 2" xfId="3719" hidden="1"/>
    <cellStyle name="Akzent3 2" xfId="3665" hidden="1"/>
    <cellStyle name="Akzent3 2" xfId="3584" hidden="1"/>
    <cellStyle name="Akzent3 2" xfId="3543" hidden="1"/>
    <cellStyle name="Akzent3 2" xfId="3461" hidden="1"/>
    <cellStyle name="Akzent3 2" xfId="3418" hidden="1"/>
    <cellStyle name="Akzent3 2" xfId="3337" hidden="1"/>
    <cellStyle name="Akzent3 2" xfId="3300" hidden="1"/>
    <cellStyle name="Akzent3 2" xfId="3221" hidden="1"/>
    <cellStyle name="Akzent3 2" xfId="3158" hidden="1"/>
    <cellStyle name="Akzent3 2" xfId="3079" hidden="1"/>
    <cellStyle name="Akzent3 2" xfId="3022" hidden="1"/>
    <cellStyle name="Akzent3 2" xfId="2951" hidden="1"/>
    <cellStyle name="Akzent3 2" xfId="2876" hidden="1"/>
    <cellStyle name="Akzent3 2" xfId="2830" hidden="1"/>
    <cellStyle name="Akzent3 2" xfId="2758" hidden="1"/>
    <cellStyle name="Akzent3 2" xfId="2706" hidden="1"/>
    <cellStyle name="Akzent3 2" xfId="2642" hidden="1"/>
    <cellStyle name="Akzent3 2" xfId="3862" hidden="1"/>
    <cellStyle name="Akzent3 2" xfId="2537" hidden="1"/>
    <cellStyle name="Akzent3 2" xfId="2493" hidden="1"/>
    <cellStyle name="Akzent3 2" xfId="2402" hidden="1"/>
    <cellStyle name="Akzent3 2" xfId="2352" hidden="1"/>
    <cellStyle name="Akzent3 2" xfId="2285" hidden="1"/>
    <cellStyle name="Akzent3 2" xfId="2223" hidden="1"/>
    <cellStyle name="Akzent3 2" xfId="2167" hidden="1"/>
    <cellStyle name="Akzent3 2" xfId="2108" hidden="1"/>
    <cellStyle name="Akzent3 2" xfId="2057" hidden="1"/>
    <cellStyle name="Akzent3 2" xfId="3211" hidden="1"/>
    <cellStyle name="Akzent3 2" xfId="1958" hidden="1"/>
    <cellStyle name="Akzent3 2" xfId="1889" hidden="1"/>
    <cellStyle name="Akzent3 2" xfId="1840" hidden="1"/>
    <cellStyle name="Akzent3 2" xfId="1773" hidden="1"/>
    <cellStyle name="Akzent3 2" xfId="1712" hidden="1"/>
    <cellStyle name="Akzent3 2" xfId="1648" hidden="1"/>
    <cellStyle name="Akzent3 2" xfId="1592" hidden="1"/>
    <cellStyle name="Akzent3 2" xfId="1526" hidden="1"/>
    <cellStyle name="Akzent3 2" xfId="1483" hidden="1"/>
    <cellStyle name="Akzent3 2" xfId="1405" hidden="1"/>
    <cellStyle name="Akzent3 2" xfId="1352" hidden="1"/>
    <cellStyle name="Akzent3 2" xfId="1273" hidden="1"/>
    <cellStyle name="Akzent3 2" xfId="1225" hidden="1"/>
    <cellStyle name="Akzent3 2" xfId="1150" hidden="1"/>
    <cellStyle name="Akzent3 2" xfId="1101" hidden="1"/>
    <cellStyle name="Akzent3 2" xfId="1029" hidden="1"/>
    <cellStyle name="Akzent3 2" xfId="981" hidden="1"/>
    <cellStyle name="Akzent3 2" xfId="899" hidden="1"/>
    <cellStyle name="Akzent3 2" xfId="862" hidden="1"/>
    <cellStyle name="Akzent3 2" xfId="688" hidden="1"/>
    <cellStyle name="Akzent3 2" xfId="677" hidden="1"/>
    <cellStyle name="Akzent3 2" xfId="553" hidden="1"/>
    <cellStyle name="Akzent3 2" xfId="482" hidden="1"/>
    <cellStyle name="Akzent3 2" xfId="432" hidden="1"/>
    <cellStyle name="Akzent3 2" xfId="339" hidden="1"/>
    <cellStyle name="Akzent3 2" xfId="294" hidden="1"/>
    <cellStyle name="Akzent3 2" xfId="200" hidden="1"/>
    <cellStyle name="Akzent3 2" xfId="13010" hidden="1"/>
    <cellStyle name="Akzent3 2" xfId="13043" hidden="1"/>
    <cellStyle name="Akzent3 2" xfId="13501" hidden="1"/>
    <cellStyle name="Akzent3 2" xfId="13537" hidden="1"/>
    <cellStyle name="Akzent3 2" xfId="633" hidden="1"/>
    <cellStyle name="Akzent3 2" xfId="13579" hidden="1"/>
    <cellStyle name="Akzent3 2" xfId="13609" hidden="1"/>
    <cellStyle name="Akzent3 2" xfId="13639" hidden="1"/>
    <cellStyle name="Akzent3 2" xfId="13669" hidden="1"/>
    <cellStyle name="Akzent3 2" xfId="13693" hidden="1"/>
    <cellStyle name="Akzent3 2" xfId="13730" hidden="1"/>
    <cellStyle name="Akzent3 2" xfId="13750" hidden="1"/>
    <cellStyle name="Akzent3 2" xfId="13775" hidden="1"/>
    <cellStyle name="Akzent3 2" xfId="13807" hidden="1"/>
    <cellStyle name="Akzent3 2" xfId="13745" hidden="1"/>
    <cellStyle name="Akzent3 2" xfId="13708" hidden="1"/>
    <cellStyle name="Akzent3 2" xfId="13678" hidden="1"/>
    <cellStyle name="Akzent3 2" xfId="13648" hidden="1"/>
    <cellStyle name="Akzent3 2" xfId="13618" hidden="1"/>
    <cellStyle name="Akzent3 2" xfId="13591" hidden="1"/>
    <cellStyle name="Akzent3 2" xfId="13558" hidden="1"/>
    <cellStyle name="Akzent3 2" xfId="13533" hidden="1"/>
    <cellStyle name="Akzent3 2" xfId="13495" hidden="1"/>
    <cellStyle name="Akzent3 2" xfId="13478" hidden="1"/>
    <cellStyle name="Akzent3 2" xfId="13413" hidden="1"/>
    <cellStyle name="Akzent3 2" xfId="13355" hidden="1"/>
    <cellStyle name="Akzent3 2" xfId="13331" hidden="1"/>
    <cellStyle name="Akzent3 2" xfId="13273" hidden="1"/>
    <cellStyle name="Akzent3 2" xfId="13245" hidden="1"/>
    <cellStyle name="Akzent3 2" xfId="13193" hidden="1"/>
    <cellStyle name="Akzent3 2" xfId="13160" hidden="1"/>
    <cellStyle name="Akzent3 2" xfId="13122" hidden="1"/>
    <cellStyle name="Akzent3 2" xfId="13080" hidden="1"/>
    <cellStyle name="Akzent3 2" xfId="13769" hidden="1"/>
    <cellStyle name="Akzent3 2" xfId="13008" hidden="1"/>
    <cellStyle name="Akzent3 2" xfId="12943" hidden="1"/>
    <cellStyle name="Akzent3 2" xfId="12906" hidden="1"/>
    <cellStyle name="Akzent3 2" xfId="12834" hidden="1"/>
    <cellStyle name="Akzent3 2" xfId="12795" hidden="1"/>
    <cellStyle name="Akzent3 2" xfId="12734" hidden="1"/>
    <cellStyle name="Akzent3 2" xfId="12695" hidden="1"/>
    <cellStyle name="Akzent3 2" xfId="12632" hidden="1"/>
    <cellStyle name="Akzent3 2" xfId="12596" hidden="1"/>
    <cellStyle name="Akzent3 2" xfId="13462" hidden="1"/>
    <cellStyle name="Akzent3 2" xfId="12500" hidden="1"/>
    <cellStyle name="Akzent3 2" xfId="12421" hidden="1"/>
    <cellStyle name="Akzent3 2" xfId="12358" hidden="1"/>
    <cellStyle name="Akzent3 2" xfId="12284" hidden="1"/>
    <cellStyle name="Akzent3 2" xfId="12237" hidden="1"/>
    <cellStyle name="Akzent3 2" xfId="12153" hidden="1"/>
    <cellStyle name="Akzent3 2" xfId="12106" hidden="1"/>
    <cellStyle name="Akzent3 2" xfId="12036" hidden="1"/>
    <cellStyle name="Akzent3 2" xfId="11979" hidden="1"/>
    <cellStyle name="Akzent3 2" xfId="11877" hidden="1"/>
    <cellStyle name="Akzent3 2" xfId="11797" hidden="1"/>
    <cellStyle name="Akzent3 2" xfId="11721" hidden="1"/>
    <cellStyle name="Akzent3 2" xfId="11671" hidden="1"/>
    <cellStyle name="Akzent3 2" xfId="11585" hidden="1"/>
    <cellStyle name="Akzent3 2" xfId="11538" hidden="1"/>
    <cellStyle name="Akzent3 2" xfId="11466" hidden="1"/>
    <cellStyle name="Akzent3 2" xfId="11382" hidden="1"/>
    <cellStyle name="Akzent3 2" xfId="11292" hidden="1"/>
    <cellStyle name="Akzent3 2" xfId="11247" hidden="1"/>
    <cellStyle name="Akzent3 2" xfId="11172" hidden="1"/>
    <cellStyle name="Akzent3 2" xfId="11101" hidden="1"/>
    <cellStyle name="Akzent3 2" xfId="11019" hidden="1"/>
    <cellStyle name="Akzent3 2" xfId="10983" hidden="1"/>
    <cellStyle name="Akzent3 2" xfId="10889" hidden="1"/>
    <cellStyle name="Akzent3 2" xfId="10838" hidden="1"/>
    <cellStyle name="Akzent3 2" xfId="10762" hidden="1"/>
    <cellStyle name="Akzent3 2" xfId="10705" hidden="1"/>
    <cellStyle name="Akzent3 2" xfId="10635" hidden="1"/>
    <cellStyle name="Akzent3 2" xfId="10575" hidden="1"/>
    <cellStyle name="Akzent3 2" xfId="11866" hidden="1"/>
    <cellStyle name="Akzent3 2" xfId="10472" hidden="1"/>
    <cellStyle name="Akzent3 2" xfId="10382" hidden="1"/>
    <cellStyle name="Akzent3 2" xfId="10342" hidden="1"/>
    <cellStyle name="Akzent3 2" xfId="10264" hidden="1"/>
    <cellStyle name="Akzent3 2" xfId="10204" hidden="1"/>
    <cellStyle name="Akzent3 2" xfId="10139" hidden="1"/>
    <cellStyle name="Akzent3 2" xfId="10067" hidden="1"/>
    <cellStyle name="Akzent3 2" xfId="10004" hidden="1"/>
    <cellStyle name="Akzent3 2" xfId="9943" hidden="1"/>
    <cellStyle name="Akzent3 2" xfId="11159" hidden="1"/>
    <cellStyle name="Akzent3 2" xfId="9838" hidden="1"/>
    <cellStyle name="Akzent3 2" xfId="9778" hidden="1"/>
    <cellStyle name="Akzent3 2" xfId="9707" hidden="1"/>
    <cellStyle name="Akzent3 2" xfId="9634" hidden="1"/>
    <cellStyle name="Akzent3 2" xfId="9570" hidden="1"/>
    <cellStyle name="Akzent3 2" xfId="9505" hidden="1"/>
    <cellStyle name="Akzent3 2" xfId="9447" hidden="1"/>
    <cellStyle name="Akzent3 2" xfId="9381" hidden="1"/>
    <cellStyle name="Akzent3 2" xfId="9329" hidden="1"/>
    <cellStyle name="Akzent3 2" xfId="9247" hidden="1"/>
    <cellStyle name="Akzent3 2" xfId="9168" hidden="1"/>
    <cellStyle name="Akzent3 2" xfId="9111" hidden="1"/>
    <cellStyle name="Akzent3 2" xfId="9040" hidden="1"/>
    <cellStyle name="Akzent3 2" xfId="8943" hidden="1"/>
    <cellStyle name="Akzent3 2" xfId="8891" hidden="1"/>
    <cellStyle name="Akzent3 2" xfId="8813" hidden="1"/>
    <cellStyle name="Akzent3 2" xfId="8782" hidden="1"/>
    <cellStyle name="Akzent3 2" xfId="8683" hidden="1"/>
    <cellStyle name="Akzent3 2" xfId="8650" hidden="1"/>
    <cellStyle name="Akzent3 2" xfId="8521" hidden="1"/>
    <cellStyle name="Akzent3 2" xfId="8509" hidden="1"/>
    <cellStyle name="Akzent3 2" xfId="8439" hidden="1"/>
    <cellStyle name="Akzent3 2" xfId="8376" hidden="1"/>
    <cellStyle name="Akzent3 2" xfId="8309" hidden="1"/>
    <cellStyle name="Akzent3 2" xfId="8250" hidden="1"/>
    <cellStyle name="Akzent3 2" xfId="8181" hidden="1"/>
    <cellStyle name="Akzent3 2" xfId="8124" hidden="1"/>
    <cellStyle name="Akzent3 2" xfId="8021" hidden="1"/>
    <cellStyle name="Akzent3 2" xfId="7961" hidden="1"/>
    <cellStyle name="Akzent3 2" xfId="7893" hidden="1"/>
    <cellStyle name="Akzent3 2" xfId="7830" hidden="1"/>
    <cellStyle name="Akzent3 2" xfId="8481" hidden="1"/>
    <cellStyle name="Akzent3 2" xfId="7722" hidden="1"/>
    <cellStyle name="Akzent3 2" xfId="7645" hidden="1"/>
    <cellStyle name="Akzent3 2" xfId="7556" hidden="1"/>
    <cellStyle name="Akzent3 2" xfId="7485" hidden="1"/>
    <cellStyle name="Akzent3 2" xfId="7395" hidden="1"/>
    <cellStyle name="Akzent3 2" xfId="7325" hidden="1"/>
    <cellStyle name="Akzent3 2" xfId="7265" hidden="1"/>
    <cellStyle name="Akzent3 2" xfId="7204" hidden="1"/>
    <cellStyle name="Akzent3 2" xfId="7091" hidden="1"/>
    <cellStyle name="Akzent3 2" xfId="7058" hidden="1"/>
    <cellStyle name="Akzent3 2" xfId="6925" hidden="1"/>
    <cellStyle name="Akzent3 2" xfId="6843" hidden="1"/>
    <cellStyle name="Akzent3 2" xfId="6767" hidden="1"/>
    <cellStyle name="Akzent3 2" xfId="6702" hidden="1"/>
    <cellStyle name="Akzent3 2" xfId="6610" hidden="1"/>
    <cellStyle name="Akzent3 2" xfId="6519" hidden="1"/>
    <cellStyle name="Akzent3 2" xfId="6438" hidden="1"/>
    <cellStyle name="Akzent3 2" xfId="6392" hidden="1"/>
    <cellStyle name="Akzent3 2" xfId="6254" hidden="1"/>
    <cellStyle name="Akzent3 2" xfId="6221" hidden="1"/>
    <cellStyle name="Akzent3 2" xfId="6125" hidden="1"/>
    <cellStyle name="Akzent3 2" xfId="6035" hidden="1"/>
    <cellStyle name="Akzent3 2" xfId="5936" hidden="1"/>
    <cellStyle name="Akzent3 2" xfId="5886" hidden="1"/>
    <cellStyle name="Akzent3 2" xfId="5785" hidden="1"/>
    <cellStyle name="Akzent3 2" xfId="5709" hidden="1"/>
    <cellStyle name="Akzent3 2" xfId="5652" hidden="1"/>
    <cellStyle name="Akzent3 2" xfId="5581" hidden="1"/>
    <cellStyle name="Akzent3 2" xfId="5516" hidden="1"/>
    <cellStyle name="Akzent3 2" xfId="5450" hidden="1"/>
    <cellStyle name="Akzent3 2" xfId="6901" hidden="1"/>
    <cellStyle name="Akzent3 2" xfId="5331" hidden="1"/>
    <cellStyle name="Akzent3 2" xfId="5253" hidden="1"/>
    <cellStyle name="Akzent3 2" xfId="5203" hidden="1"/>
    <cellStyle name="Akzent3 2" xfId="5072" hidden="1"/>
    <cellStyle name="Akzent3 2" xfId="5028" hidden="1"/>
    <cellStyle name="Akzent3 2" xfId="4961" hidden="1"/>
    <cellStyle name="Akzent3 2" xfId="4894" hidden="1"/>
    <cellStyle name="Akzent3 2" xfId="4845" hidden="1"/>
    <cellStyle name="Akzent3 2" xfId="4777" hidden="1"/>
    <cellStyle name="Akzent3 2" xfId="6103" hidden="1"/>
    <cellStyle name="Akzent3 2" xfId="4657" hidden="1"/>
    <cellStyle name="Akzent3 2" xfId="4608" hidden="1"/>
    <cellStyle name="Akzent3 2" xfId="4525" hidden="1"/>
    <cellStyle name="Akzent3 2" xfId="4466" hidden="1"/>
    <cellStyle name="Akzent3 2" xfId="4408" hidden="1"/>
    <cellStyle name="Akzent3 2" xfId="4333" hidden="1"/>
    <cellStyle name="Akzent3 2" xfId="4291" hidden="1"/>
    <cellStyle name="Akzent3 2" xfId="4207" hidden="1"/>
    <cellStyle name="Akzent3 2" xfId="4166" hidden="1"/>
    <cellStyle name="Akzent3 2" xfId="4069" hidden="1"/>
    <cellStyle name="Akzent3 2" xfId="4004" hidden="1"/>
    <cellStyle name="Akzent3 2" xfId="3912" hidden="1"/>
    <cellStyle name="Akzent3 2" xfId="3863" hidden="1"/>
    <cellStyle name="Akzent3 2" xfId="3773" hidden="1"/>
    <cellStyle name="Akzent3 2" xfId="3731" hidden="1"/>
    <cellStyle name="Akzent3 2" xfId="3646" hidden="1"/>
    <cellStyle name="Akzent3 2" xfId="3598" hidden="1"/>
    <cellStyle name="Akzent3 2" xfId="3526" hidden="1"/>
    <cellStyle name="Akzent3 2" xfId="3472" hidden="1"/>
    <cellStyle name="Akzent3 2" xfId="3402" hidden="1"/>
    <cellStyle name="Akzent3 2" xfId="3317" hidden="1"/>
    <cellStyle name="Akzent3 2" xfId="3245" hidden="1"/>
    <cellStyle name="Akzent3 2" xfId="3184" hidden="1"/>
    <cellStyle name="Akzent3 2" xfId="3102" hidden="1"/>
    <cellStyle name="Akzent3 2" xfId="3044" hidden="1"/>
    <cellStyle name="Akzent3 2" xfId="2971" hidden="1"/>
    <cellStyle name="Akzent3 2" xfId="2905" hidden="1"/>
    <cellStyle name="Akzent3 2" xfId="2846" hidden="1"/>
    <cellStyle name="Akzent3 2" xfId="2779" hidden="1"/>
    <cellStyle name="Akzent3 2" xfId="4057" hidden="1"/>
    <cellStyle name="Akzent3 2" xfId="2662" hidden="1"/>
    <cellStyle name="Akzent3 2" xfId="2609" hidden="1"/>
    <cellStyle name="Akzent3 2" xfId="2536" hidden="1"/>
    <cellStyle name="Akzent3 2" xfId="2474" hidden="1"/>
    <cellStyle name="Akzent3 2" xfId="2394" hidden="1"/>
    <cellStyle name="Akzent3 2" xfId="2343" hidden="1"/>
    <cellStyle name="Akzent3 2" xfId="2279" hidden="1"/>
    <cellStyle name="Akzent3 2" xfId="2212" hidden="1"/>
    <cellStyle name="Akzent3 2" xfId="2159" hidden="1"/>
    <cellStyle name="Akzent3 2" xfId="3391" hidden="1"/>
    <cellStyle name="Akzent3 2" xfId="2050" hidden="1"/>
    <cellStyle name="Akzent3 2" xfId="1978" hidden="1"/>
    <cellStyle name="Akzent3 2" xfId="1923" hidden="1"/>
    <cellStyle name="Akzent3 2" xfId="1854" hidden="1"/>
    <cellStyle name="Akzent3 2" xfId="1797" hidden="1"/>
    <cellStyle name="Akzent3 2" xfId="1724" hidden="1"/>
    <cellStyle name="Akzent3 2" xfId="1671" hidden="1"/>
    <cellStyle name="Akzent3 2" xfId="1604" hidden="1"/>
    <cellStyle name="Akzent3 2" xfId="1554" hidden="1"/>
    <cellStyle name="Akzent3 2" xfId="1467" hidden="1"/>
    <cellStyle name="Akzent3 2" xfId="1411" hidden="1"/>
    <cellStyle name="Akzent3 2" xfId="1324" hidden="1"/>
    <cellStyle name="Akzent3 2" xfId="1290" hidden="1"/>
    <cellStyle name="Akzent3 2" xfId="1205" hidden="1"/>
    <cellStyle name="Akzent3 2" xfId="1151" hidden="1"/>
    <cellStyle name="Akzent3 2" xfId="1085" hidden="1"/>
    <cellStyle name="Akzent3 2" xfId="1011" hidden="1"/>
    <cellStyle name="Akzent3 2" xfId="948" hidden="1"/>
    <cellStyle name="Akzent3 2" xfId="885" hidden="1"/>
    <cellStyle name="Akzent3 2" xfId="747" hidden="1"/>
    <cellStyle name="Akzent3 2" xfId="736" hidden="1"/>
    <cellStyle name="Akzent3 2" xfId="630" hidden="1"/>
    <cellStyle name="Akzent3 2" xfId="493" hidden="1"/>
    <cellStyle name="Akzent3 2" xfId="445" hidden="1"/>
    <cellStyle name="Akzent3 2" xfId="359" hidden="1"/>
    <cellStyle name="Akzent3 2" xfId="304" hidden="1"/>
    <cellStyle name="Akzent3 2" xfId="204" hidden="1"/>
    <cellStyle name="Akzent3 2" xfId="8048" hidden="1"/>
    <cellStyle name="Akzent3 2" xfId="13423" hidden="1"/>
    <cellStyle name="Akzent3 2" xfId="13832" hidden="1"/>
    <cellStyle name="Akzent3 2" xfId="13856" hidden="1"/>
    <cellStyle name="Akzent3 2" xfId="704" hidden="1"/>
    <cellStyle name="Akzent3 2" xfId="13884" hidden="1"/>
    <cellStyle name="Akzent3 2" xfId="13900" hidden="1"/>
    <cellStyle name="Akzent3 2" xfId="13924" hidden="1"/>
    <cellStyle name="Akzent3 2" xfId="13940" hidden="1"/>
    <cellStyle name="Akzent3 2" xfId="13964" hidden="1"/>
    <cellStyle name="Akzent3 2" xfId="13980" hidden="1"/>
    <cellStyle name="Akzent3 2" xfId="13999" hidden="1"/>
    <cellStyle name="Akzent3 2" xfId="14015" hidden="1"/>
    <cellStyle name="Akzent3 2" xfId="14032" hidden="1"/>
    <cellStyle name="Akzent3 2" xfId="13994" hidden="1"/>
    <cellStyle name="Akzent3 2" xfId="13973" hidden="1"/>
    <cellStyle name="Akzent3 2" xfId="13949" hidden="1"/>
    <cellStyle name="Akzent3 2" xfId="13933" hidden="1"/>
    <cellStyle name="Akzent3 2" xfId="13909" hidden="1"/>
    <cellStyle name="Akzent3 2" xfId="13893" hidden="1"/>
    <cellStyle name="Akzent3 2" xfId="13869" hidden="1"/>
    <cellStyle name="Akzent3 2" xfId="13855" hidden="1"/>
    <cellStyle name="Akzent3 2" xfId="13826" hidden="1"/>
    <cellStyle name="Akzent3 2" xfId="13817" hidden="1"/>
    <cellStyle name="Akzent3 2" xfId="13763" hidden="1"/>
    <cellStyle name="Akzent3 2" xfId="13723" hidden="1"/>
    <cellStyle name="Akzent3 2" xfId="13700" hidden="1"/>
    <cellStyle name="Akzent3 2" xfId="13662" hidden="1"/>
    <cellStyle name="Akzent3 2" xfId="13634" hidden="1"/>
    <cellStyle name="Akzent3 2" xfId="13602" hidden="1"/>
    <cellStyle name="Akzent3 2" xfId="13569" hidden="1"/>
    <cellStyle name="Akzent3 2" xfId="13548" hidden="1"/>
    <cellStyle name="Akzent3 2" xfId="13510" hidden="1"/>
    <cellStyle name="Akzent3 2" xfId="14011" hidden="1"/>
    <cellStyle name="Akzent3 2" xfId="13457" hidden="1"/>
    <cellStyle name="Akzent3 2" xfId="13409" hidden="1"/>
    <cellStyle name="Akzent3 2" xfId="13372" hidden="1"/>
    <cellStyle name="Akzent3 2" xfId="13314" hidden="1"/>
    <cellStyle name="Akzent3 2" xfId="13280" hidden="1"/>
    <cellStyle name="Akzent3 2" xfId="13233" hidden="1"/>
    <cellStyle name="Akzent3 2" xfId="13200" hidden="1"/>
    <cellStyle name="Akzent3 2" xfId="13148" hidden="1"/>
    <cellStyle name="Akzent3 2" xfId="13123" hidden="1"/>
    <cellStyle name="Akzent3 2" xfId="13806" hidden="1"/>
    <cellStyle name="Akzent3 2" xfId="13047" hidden="1"/>
    <cellStyle name="Akzent3 2" xfId="12988" hidden="1"/>
    <cellStyle name="Akzent3 2" xfId="12934" hidden="1"/>
    <cellStyle name="Akzent3 2" xfId="12875" hidden="1"/>
    <cellStyle name="Akzent3 2" xfId="12819" hidden="1"/>
    <cellStyle name="Akzent3 2" xfId="12771" hidden="1"/>
    <cellStyle name="Akzent3 2" xfId="12702" hidden="1"/>
    <cellStyle name="Akzent3 2" xfId="12659" hidden="1"/>
    <cellStyle name="Akzent3 2" xfId="12607" hidden="1"/>
    <cellStyle name="Akzent3 2" xfId="12529" hidden="1"/>
    <cellStyle name="Akzent3 2" xfId="12443" hidden="1"/>
    <cellStyle name="Akzent3 2" xfId="12362" hidden="1"/>
    <cellStyle name="Akzent3 2" xfId="12310" hidden="1"/>
    <cellStyle name="Akzent3 2" xfId="12225" hidden="1"/>
    <cellStyle name="Akzent3 2" xfId="12165" hidden="1"/>
    <cellStyle name="Akzent3 2" xfId="12092" hidden="1"/>
    <cellStyle name="Akzent3 2" xfId="12038" hidden="1"/>
    <cellStyle name="Akzent3 2" xfId="11947" hidden="1"/>
    <cellStyle name="Akzent3 2" xfId="11901" hidden="1"/>
    <cellStyle name="Akzent3 2" xfId="11828" hidden="1"/>
    <cellStyle name="Akzent3 2" xfId="11748" hidden="1"/>
    <cellStyle name="Akzent3 2" xfId="11660" hidden="1"/>
    <cellStyle name="Akzent3 2" xfId="11610" hidden="1"/>
    <cellStyle name="Akzent3 2" xfId="11523" hidden="1"/>
    <cellStyle name="Akzent3 2" xfId="11470" hidden="1"/>
    <cellStyle name="Akzent3 2" xfId="11352" hidden="1"/>
    <cellStyle name="Akzent3 2" xfId="11281" hidden="1"/>
    <cellStyle name="Akzent3 2" xfId="11209" hidden="1"/>
    <cellStyle name="Akzent3 2" xfId="11154" hidden="1"/>
    <cellStyle name="Akzent3 2" xfId="12516" hidden="1"/>
    <cellStyle name="Akzent3 2" xfId="11041" hidden="1"/>
    <cellStyle name="Akzent3 2" xfId="10956" hidden="1"/>
    <cellStyle name="Akzent3 2" xfId="10902" hidden="1"/>
    <cellStyle name="Akzent3 2" xfId="10817" hidden="1"/>
    <cellStyle name="Akzent3 2" xfId="10754" hidden="1"/>
    <cellStyle name="Akzent3 2" xfId="10682" hidden="1"/>
    <cellStyle name="Akzent3 2" xfId="10615" hidden="1"/>
    <cellStyle name="Akzent3 2" xfId="10550" hidden="1"/>
    <cellStyle name="Akzent3 2" xfId="10483" hidden="1"/>
    <cellStyle name="Akzent3 2" xfId="11822" hidden="1"/>
    <cellStyle name="Akzent3 2" xfId="10373" hidden="1"/>
    <cellStyle name="Akzent3 2" xfId="10299" hidden="1"/>
    <cellStyle name="Akzent3 2" xfId="10241" hidden="1"/>
    <cellStyle name="Akzent3 2" xfId="10162" hidden="1"/>
    <cellStyle name="Akzent3 2" xfId="10084" hidden="1"/>
    <cellStyle name="Akzent3 2" xfId="10018" hidden="1"/>
    <cellStyle name="Akzent3 2" xfId="9951" hidden="1"/>
    <cellStyle name="Akzent3 2" xfId="9890" hidden="1"/>
    <cellStyle name="Akzent3 2" xfId="9828" hidden="1"/>
    <cellStyle name="Akzent3 2" xfId="9756" hidden="1"/>
    <cellStyle name="Akzent3 2" xfId="9675" hidden="1"/>
    <cellStyle name="Akzent3 2" xfId="9601" hidden="1"/>
    <cellStyle name="Akzent3 2" xfId="9535" hidden="1"/>
    <cellStyle name="Akzent3 2" xfId="9459" hidden="1"/>
    <cellStyle name="Akzent3 2" xfId="9406" hidden="1"/>
    <cellStyle name="Akzent3 2" xfId="9330" hidden="1"/>
    <cellStyle name="Akzent3 2" xfId="9281" hidden="1"/>
    <cellStyle name="Akzent3 2" xfId="9192" hidden="1"/>
    <cellStyle name="Akzent3 2" xfId="9141" hidden="1"/>
    <cellStyle name="Akzent3 2" xfId="9016" hidden="1"/>
    <cellStyle name="Akzent3 2" xfId="9002" hidden="1"/>
    <cellStyle name="Akzent3 2" xfId="8937" hidden="1"/>
    <cellStyle name="Akzent3 2" xfId="8875" hidden="1"/>
    <cellStyle name="Akzent3 2" xfId="8790" hidden="1"/>
    <cellStyle name="Akzent3 2" xfId="8728" hidden="1"/>
    <cellStyle name="Akzent3 2" xfId="8659" hidden="1"/>
    <cellStyle name="Akzent3 2" xfId="8580" hidden="1"/>
    <cellStyle name="Akzent3 2" xfId="8479" hidden="1"/>
    <cellStyle name="Akzent3 2" xfId="8410" hidden="1"/>
    <cellStyle name="Akzent3 2" xfId="8340" hidden="1"/>
    <cellStyle name="Akzent3 2" xfId="8282" hidden="1"/>
    <cellStyle name="Akzent3 2" xfId="8972" hidden="1"/>
    <cellStyle name="Akzent3 2" xfId="8166" hidden="1"/>
    <cellStyle name="Akzent3 2" xfId="8094" hidden="1"/>
    <cellStyle name="Akzent3 2" xfId="7990" hidden="1"/>
    <cellStyle name="Akzent3 2" xfId="7913" hidden="1"/>
    <cellStyle name="Akzent3 2" xfId="7852" hidden="1"/>
    <cellStyle name="Akzent3 2" xfId="7782" hidden="1"/>
    <cellStyle name="Akzent3 2" xfId="7723" hidden="1"/>
    <cellStyle name="Akzent3 2" xfId="7657" hidden="1"/>
    <cellStyle name="Akzent3 2" xfId="7557" hidden="1"/>
    <cellStyle name="Akzent3 2" xfId="7507" hidden="1"/>
    <cellStyle name="Akzent3 2" xfId="7371" hidden="1"/>
    <cellStyle name="Akzent3 2" xfId="7292" hidden="1"/>
    <cellStyle name="Akzent3 2" xfId="7216" hidden="1"/>
    <cellStyle name="Akzent3 2" xfId="7105" hidden="1"/>
    <cellStyle name="Akzent3 2" xfId="7031" hidden="1"/>
    <cellStyle name="Akzent3 2" xfId="6926" hidden="1"/>
    <cellStyle name="Akzent3 2" xfId="6842" hidden="1"/>
    <cellStyle name="Akzent3 2" xfId="6791" hidden="1"/>
    <cellStyle name="Akzent3 2" xfId="6690" hidden="1"/>
    <cellStyle name="Akzent3 2" xfId="6654" hidden="1"/>
    <cellStyle name="Akzent3 2" xfId="6542" hidden="1"/>
    <cellStyle name="Akzent3 2" xfId="6455" hidden="1"/>
    <cellStyle name="Akzent3 2" xfId="6345" hidden="1"/>
    <cellStyle name="Akzent3 2" xfId="6247" hidden="1"/>
    <cellStyle name="Akzent3 2" xfId="6152" hidden="1"/>
    <cellStyle name="Akzent3 2" xfId="6068" hidden="1"/>
    <cellStyle name="Akzent3 2" xfId="5996" hidden="1"/>
    <cellStyle name="Akzent3 2" xfId="5918" hidden="1"/>
    <cellStyle name="Akzent3 2" xfId="5851" hidden="1"/>
    <cellStyle name="Akzent3 2" xfId="5769" hidden="1"/>
    <cellStyle name="Akzent3 2" xfId="7355" hidden="1"/>
    <cellStyle name="Akzent3 2" xfId="5641" hidden="1"/>
    <cellStyle name="Akzent3 2" xfId="5541" hidden="1"/>
    <cellStyle name="Akzent3 2" xfId="5485" hidden="1"/>
    <cellStyle name="Akzent3 2" xfId="5393" hidden="1"/>
    <cellStyle name="Akzent3 2" xfId="5342" hidden="1"/>
    <cellStyle name="Akzent3 2" xfId="5266" hidden="1"/>
    <cellStyle name="Akzent3 2" xfId="5213" hidden="1"/>
    <cellStyle name="Akzent3 2" xfId="5102" hidden="1"/>
    <cellStyle name="Akzent3 2" xfId="5036" hidden="1"/>
    <cellStyle name="Akzent3 2" xfId="6533" hidden="1"/>
    <cellStyle name="Akzent3 2" xfId="4916" hidden="1"/>
    <cellStyle name="Akzent3 2" xfId="4846" hidden="1"/>
    <cellStyle name="Akzent3 2" xfId="4759" hidden="1"/>
    <cellStyle name="Akzent3 2" xfId="4697" hidden="1"/>
    <cellStyle name="Akzent3 2" xfId="4629" hidden="1"/>
    <cellStyle name="Akzent3 2" xfId="4562" hidden="1"/>
    <cellStyle name="Akzent3 2" xfId="4515" hidden="1"/>
    <cellStyle name="Akzent3 2" xfId="4435" hidden="1"/>
    <cellStyle name="Akzent3 2" xfId="4395" hidden="1"/>
    <cellStyle name="Akzent3 2" xfId="4285" hidden="1"/>
    <cellStyle name="Akzent3 2" xfId="4198" hidden="1"/>
    <cellStyle name="Akzent3 2" xfId="4112" hidden="1"/>
    <cellStyle name="Akzent3 2" xfId="4061" hidden="1"/>
    <cellStyle name="Akzent3 2" xfId="3980" hidden="1"/>
    <cellStyle name="Akzent3 2" xfId="3932" hidden="1"/>
    <cellStyle name="Akzent3 2" xfId="3839" hidden="1"/>
    <cellStyle name="Akzent3 2" xfId="3790" hidden="1"/>
    <cellStyle name="Akzent3 2" xfId="3711" hidden="1"/>
    <cellStyle name="Akzent3 2" xfId="3658" hidden="1"/>
    <cellStyle name="Akzent3 2" xfId="3577" hidden="1"/>
    <cellStyle name="Akzent3 2" xfId="3501" hidden="1"/>
    <cellStyle name="Akzent3 2" xfId="3425" hidden="1"/>
    <cellStyle name="Akzent3 2" xfId="3358" hidden="1"/>
    <cellStyle name="Akzent3 2" xfId="3286" hidden="1"/>
    <cellStyle name="Akzent3 2" xfId="3202" hidden="1"/>
    <cellStyle name="Akzent3 2" xfId="3137" hidden="1"/>
    <cellStyle name="Akzent3 2" xfId="3077" hidden="1"/>
    <cellStyle name="Akzent3 2" xfId="3002" hidden="1"/>
    <cellStyle name="Akzent3 2" xfId="2943" hidden="1"/>
    <cellStyle name="Akzent3 2" xfId="4268" hidden="1"/>
    <cellStyle name="Akzent3 2" xfId="2817" hidden="1"/>
    <cellStyle name="Akzent3 2" xfId="2732" hidden="1"/>
    <cellStyle name="Akzent3 2" xfId="2663" hidden="1"/>
    <cellStyle name="Akzent3 2" xfId="2600" hidden="1"/>
    <cellStyle name="Akzent3 2" xfId="2527" hidden="1"/>
    <cellStyle name="Akzent3 2" xfId="2464" hidden="1"/>
    <cellStyle name="Akzent3 2" xfId="2388" hidden="1"/>
    <cellStyle name="Akzent3 2" xfId="2321" hidden="1"/>
    <cellStyle name="Akzent3 2" xfId="2267" hidden="1"/>
    <cellStyle name="Akzent3 2" xfId="3564" hidden="1"/>
    <cellStyle name="Akzent3 2" xfId="2148" hidden="1"/>
    <cellStyle name="Akzent3 2" xfId="2068" hidden="1"/>
    <cellStyle name="Akzent3 2" xfId="2013" hidden="1"/>
    <cellStyle name="Akzent3 2" xfId="1933" hidden="1"/>
    <cellStyle name="Akzent3 2" xfId="1890" hidden="1"/>
    <cellStyle name="Akzent3 2" xfId="1819" hidden="1"/>
    <cellStyle name="Akzent3 2" xfId="1761" hidden="1"/>
    <cellStyle name="Akzent3 2" xfId="1690" hidden="1"/>
    <cellStyle name="Akzent3 2" xfId="1625" hidden="1"/>
    <cellStyle name="Akzent3 2" xfId="1542" hidden="1"/>
    <cellStyle name="Akzent3 2" xfId="1482" hidden="1"/>
    <cellStyle name="Akzent3 2" xfId="1395" hidden="1"/>
    <cellStyle name="Akzent3 2" xfId="1341" hidden="1"/>
    <cellStyle name="Akzent3 2" xfId="1262" hidden="1"/>
    <cellStyle name="Akzent3 2" xfId="1209" hidden="1"/>
    <cellStyle name="Akzent3 2" xfId="1123" hidden="1"/>
    <cellStyle name="Akzent3 2" xfId="1070" hidden="1"/>
    <cellStyle name="Akzent3 2" xfId="997" hidden="1"/>
    <cellStyle name="Akzent3 2" xfId="933" hidden="1"/>
    <cellStyle name="Akzent3 2" xfId="800" hidden="1"/>
    <cellStyle name="Akzent3 2" xfId="778" hidden="1"/>
    <cellStyle name="Akzent3 2" xfId="709" hidden="1"/>
    <cellStyle name="Akzent3 2" xfId="510" hidden="1"/>
    <cellStyle name="Akzent3 2" xfId="454" hidden="1"/>
    <cellStyle name="Akzent3 2" xfId="375" hidden="1"/>
    <cellStyle name="Akzent3 2" xfId="320" hidden="1"/>
    <cellStyle name="Akzent3 2" xfId="212" hidden="1"/>
    <cellStyle name="Akzent3 2" xfId="7060" hidden="1"/>
    <cellStyle name="Akzent3 2" xfId="13788" hidden="1"/>
    <cellStyle name="Akzent3 2" xfId="14041" hidden="1"/>
    <cellStyle name="Akzent3 2" xfId="14054" hidden="1"/>
    <cellStyle name="Akzent3 2" xfId="757" hidden="1"/>
    <cellStyle name="Akzent3 2" xfId="14068" hidden="1"/>
    <cellStyle name="Akzent3 2" xfId="14075" hidden="1"/>
    <cellStyle name="Akzent3 2" xfId="14088" hidden="1"/>
    <cellStyle name="Akzent3 2" xfId="14095" hidden="1"/>
    <cellStyle name="Akzent3 2" xfId="14108" hidden="1"/>
    <cellStyle name="Akzent3 2" xfId="14115" hidden="1"/>
    <cellStyle name="Akzent3 2" xfId="14128" hidden="1"/>
    <cellStyle name="Akzent3 2" xfId="14135" hidden="1"/>
    <cellStyle name="Akzent3 2" xfId="14148" hidden="1"/>
    <cellStyle name="Akzent3 2" xfId="14214" hidden="1"/>
    <cellStyle name="Akzent3 2" xfId="14229" hidden="1"/>
    <cellStyle name="Akzent3 2" xfId="14253" hidden="1"/>
    <cellStyle name="Akzent3 2" xfId="14267" hidden="1"/>
    <cellStyle name="Akzent3 2" xfId="14287" hidden="1"/>
    <cellStyle name="Akzent3 2" xfId="14328" hidden="1"/>
    <cellStyle name="Akzent3 2" xfId="14358" hidden="1"/>
    <cellStyle name="Akzent3 2" xfId="14371" hidden="1"/>
    <cellStyle name="Akzent3 2" xfId="14397" hidden="1"/>
    <cellStyle name="Akzent3 2" xfId="14407" hidden="1"/>
    <cellStyle name="Akzent3 2" xfId="14443" hidden="1"/>
    <cellStyle name="Akzent3 2" xfId="14458" hidden="1"/>
    <cellStyle name="Akzent3 2" xfId="14484" hidden="1"/>
    <cellStyle name="Akzent3 2" xfId="14496" hidden="1"/>
    <cellStyle name="Akzent3 2" xfId="14517" hidden="1"/>
    <cellStyle name="Akzent3 2" xfId="14532" hidden="1"/>
    <cellStyle name="Akzent3 2" xfId="14556" hidden="1"/>
    <cellStyle name="Akzent3 2" xfId="14572" hidden="1"/>
    <cellStyle name="Akzent3 2" xfId="14591" hidden="1"/>
    <cellStyle name="Akzent3 2" xfId="14184" hidden="1"/>
    <cellStyle name="Akzent3 2" xfId="14622" hidden="1"/>
    <cellStyle name="Akzent3 2" xfId="14647" hidden="1"/>
    <cellStyle name="Akzent3 2" xfId="14662" hidden="1"/>
    <cellStyle name="Akzent3 2" xfId="14687" hidden="1"/>
    <cellStyle name="Akzent3 2" xfId="14700" hidden="1"/>
    <cellStyle name="Akzent3 2" xfId="14727" hidden="1"/>
    <cellStyle name="Akzent3 2" xfId="14740" hidden="1"/>
    <cellStyle name="Akzent3 2" xfId="14758" hidden="1"/>
    <cellStyle name="Akzent3 2" xfId="14773" hidden="1"/>
    <cellStyle name="Akzent3 2" xfId="14416" hidden="1"/>
    <cellStyle name="Akzent3 2" xfId="14806" hidden="1"/>
    <cellStyle name="Akzent3 2" xfId="14824" hidden="1"/>
    <cellStyle name="Akzent3 2" xfId="14846" hidden="1"/>
    <cellStyle name="Akzent3 2" xfId="14864" hidden="1"/>
    <cellStyle name="Akzent3 2" xfId="14886" hidden="1"/>
    <cellStyle name="Akzent3 2" xfId="14900" hidden="1"/>
    <cellStyle name="Akzent3 2" xfId="14927" hidden="1"/>
    <cellStyle name="Akzent3 2" xfId="14940" hidden="1"/>
    <cellStyle name="Akzent3 2" xfId="14960" hidden="1"/>
    <cellStyle name="Akzent3 2" xfId="14985" hidden="1"/>
    <cellStyle name="Akzent3 2" xfId="15013" hidden="1"/>
    <cellStyle name="Akzent3 2" xfId="15040" hidden="1"/>
    <cellStyle name="Akzent3 2" xfId="15053" hidden="1"/>
    <cellStyle name="Akzent3 2" xfId="15080" hidden="1"/>
    <cellStyle name="Akzent3 2" xfId="15093" hidden="1"/>
    <cellStyle name="Akzent3 2" xfId="15112" hidden="1"/>
    <cellStyle name="Akzent3 2" xfId="15134" hidden="1"/>
    <cellStyle name="Akzent3 2" xfId="15151" hidden="1"/>
    <cellStyle name="Akzent3 2" xfId="15178" hidden="1"/>
    <cellStyle name="Akzent3 2" xfId="15193" hidden="1"/>
    <cellStyle name="Akzent3 2" xfId="15224" hidden="1"/>
    <cellStyle name="Akzent3 2" xfId="15239" hidden="1"/>
    <cellStyle name="Akzent3 2" xfId="15265" hidden="1"/>
    <cellStyle name="Akzent3 2" xfId="15279" hidden="1"/>
    <cellStyle name="Akzent3 2" xfId="15305" hidden="1"/>
    <cellStyle name="Akzent3 2" xfId="15318" hidden="1"/>
    <cellStyle name="Akzent3 2" xfId="15345" hidden="1"/>
    <cellStyle name="Akzent3 2" xfId="15354" hidden="1"/>
    <cellStyle name="Akzent3 2" xfId="15376" hidden="1"/>
    <cellStyle name="Akzent3 2" xfId="14995" hidden="1"/>
    <cellStyle name="Akzent3 2" xfId="15406" hidden="1"/>
    <cellStyle name="Akzent3 2" xfId="15434" hidden="1"/>
    <cellStyle name="Akzent3 2" xfId="15447" hidden="1"/>
    <cellStyle name="Akzent3 2" xfId="15474" hidden="1"/>
    <cellStyle name="Akzent3 2" xfId="15487" hidden="1"/>
    <cellStyle name="Akzent3 2" xfId="15510" hidden="1"/>
    <cellStyle name="Akzent3 2" xfId="15527" hidden="1"/>
    <cellStyle name="Akzent3 2" xfId="15545" hidden="1"/>
    <cellStyle name="Akzent3 2" xfId="15567" hidden="1"/>
    <cellStyle name="Akzent3 2" xfId="15199" hidden="1"/>
    <cellStyle name="Akzent3 2" xfId="15593" hidden="1"/>
    <cellStyle name="Akzent3 2" xfId="15607" hidden="1"/>
    <cellStyle name="Akzent3 2" xfId="15633" hidden="1"/>
    <cellStyle name="Akzent3 2" xfId="15651" hidden="1"/>
    <cellStyle name="Akzent3 2" xfId="15673" hidden="1"/>
    <cellStyle name="Akzent3 2" xfId="15686" hidden="1"/>
    <cellStyle name="Akzent3 2" xfId="15713" hidden="1"/>
    <cellStyle name="Akzent3 2" xfId="15726" hidden="1"/>
    <cellStyle name="Akzent3 2" xfId="15751" hidden="1"/>
    <cellStyle name="Akzent3 2" xfId="15764" hidden="1"/>
    <cellStyle name="Akzent3 2" xfId="15786" hidden="1"/>
    <cellStyle name="Akzent3 2" xfId="15801" hidden="1"/>
    <cellStyle name="Akzent3 2" xfId="15828" hidden="1"/>
    <cellStyle name="Akzent3 2" xfId="15841" hidden="1"/>
    <cellStyle name="Akzent3 2" xfId="15868" hidden="1"/>
    <cellStyle name="Akzent3 2" xfId="15881" hidden="1"/>
    <cellStyle name="Akzent3 2" xfId="15908" hidden="1"/>
    <cellStyle name="Akzent3 2" xfId="15918" hidden="1"/>
    <cellStyle name="Akzent3 2" xfId="15940" hidden="1"/>
    <cellStyle name="Akzent3 2" xfId="15981" hidden="1"/>
    <cellStyle name="Akzent3 2" xfId="15986" hidden="1"/>
    <cellStyle name="Akzent3 2" xfId="16016" hidden="1"/>
    <cellStyle name="Akzent3 2" xfId="16043" hidden="1"/>
    <cellStyle name="Akzent3 2" xfId="16070" hidden="1"/>
    <cellStyle name="Akzent3 2" xfId="16083" hidden="1"/>
    <cellStyle name="Akzent3 2" xfId="16110" hidden="1"/>
    <cellStyle name="Akzent3 2" xfId="16123" hidden="1"/>
    <cellStyle name="Akzent3 2" xfId="16149" hidden="1"/>
    <cellStyle name="Akzent3 2" xfId="16163" hidden="1"/>
    <cellStyle name="Akzent3 2" xfId="16181" hidden="1"/>
    <cellStyle name="Akzent3 2" xfId="16211" hidden="1"/>
    <cellStyle name="Akzent3 2" xfId="16007" hidden="1"/>
    <cellStyle name="Akzent3 2" xfId="16242" hidden="1"/>
    <cellStyle name="Akzent3 2" xfId="16289" hidden="1"/>
    <cellStyle name="Akzent3 2" xfId="16314" hidden="1"/>
    <cellStyle name="Akzent3 2" xfId="16333" hidden="1"/>
    <cellStyle name="Akzent3 2" xfId="16354" hidden="1"/>
    <cellStyle name="Akzent3 2" xfId="16372" hidden="1"/>
    <cellStyle name="Akzent3 2" xfId="16394" hidden="1"/>
    <cellStyle name="Akzent3 2" xfId="16412" hidden="1"/>
    <cellStyle name="Akzent3 2" xfId="16434" hidden="1"/>
    <cellStyle name="Akzent3 2" xfId="16447" hidden="1"/>
    <cellStyle name="Akzent3 2" xfId="16509" hidden="1"/>
    <cellStyle name="Akzent3 2" xfId="16537" hidden="1"/>
    <cellStyle name="Akzent3 2" xfId="16560" hidden="1"/>
    <cellStyle name="Akzent3 2" xfId="16579" hidden="1"/>
    <cellStyle name="Akzent3 2" xfId="16600" hidden="1"/>
    <cellStyle name="Akzent3 2" xfId="16620" hidden="1"/>
    <cellStyle name="Akzent3 2" xfId="16640" hidden="1"/>
    <cellStyle name="Akzent3 2" xfId="16659" hidden="1"/>
    <cellStyle name="Akzent3 2" xfId="16680" hidden="1"/>
    <cellStyle name="Akzent3 2" xfId="16698" hidden="1"/>
    <cellStyle name="Akzent3 2" xfId="16721" hidden="1"/>
    <cellStyle name="Akzent3 2" xfId="16740" hidden="1"/>
    <cellStyle name="Akzent3 2" xfId="16765" hidden="1"/>
    <cellStyle name="Akzent3 2" xfId="16806" hidden="1"/>
    <cellStyle name="Akzent3 2" xfId="16829" hidden="1"/>
    <cellStyle name="Akzent3 2" xfId="16848" hidden="1"/>
    <cellStyle name="Akzent3 2" xfId="16869" hidden="1"/>
    <cellStyle name="Akzent3 2" xfId="16888" hidden="1"/>
    <cellStyle name="Akzent3 2" xfId="16909" hidden="1"/>
    <cellStyle name="Akzent3 2" xfId="16928" hidden="1"/>
    <cellStyle name="Akzent3 2" xfId="16520" hidden="1"/>
    <cellStyle name="Akzent3 2" xfId="16956" hidden="1"/>
    <cellStyle name="Akzent3 2" xfId="16981" hidden="1"/>
    <cellStyle name="Akzent3 2" xfId="16997" hidden="1"/>
    <cellStyle name="Akzent3 2" xfId="17016" hidden="1"/>
    <cellStyle name="Akzent3 2" xfId="17037" hidden="1"/>
    <cellStyle name="Akzent3 2" xfId="17051" hidden="1"/>
    <cellStyle name="Akzent3 2" xfId="17077" hidden="1"/>
    <cellStyle name="Akzent3 2" xfId="17090" hidden="1"/>
    <cellStyle name="Akzent3 2" xfId="17117" hidden="1"/>
    <cellStyle name="Akzent3 2" xfId="16728" hidden="1"/>
    <cellStyle name="Akzent3 2" xfId="17146" hidden="1"/>
    <cellStyle name="Akzent3 2" xfId="17157" hidden="1"/>
    <cellStyle name="Akzent3 2" xfId="17182" hidden="1"/>
    <cellStyle name="Akzent3 2" xfId="17197" hidden="1"/>
    <cellStyle name="Akzent3 2" xfId="17221" hidden="1"/>
    <cellStyle name="Akzent3 2" xfId="17230" hidden="1"/>
    <cellStyle name="Akzent3 2" xfId="17255" hidden="1"/>
    <cellStyle name="Akzent3 2" xfId="17270" hidden="1"/>
    <cellStyle name="Akzent3 2" xfId="17294" hidden="1"/>
    <cellStyle name="Akzent3 2" xfId="17321" hidden="1"/>
    <cellStyle name="Akzent3 2" xfId="17354" hidden="1"/>
    <cellStyle name="Akzent3 2" xfId="17367" hidden="1"/>
    <cellStyle name="Akzent3 2" xfId="17395" hidden="1"/>
    <cellStyle name="Akzent3 2" xfId="17408" hidden="1"/>
    <cellStyle name="Akzent3 2" xfId="17427" hidden="1"/>
    <cellStyle name="Akzent3 2" xfId="17442" hidden="1"/>
    <cellStyle name="Akzent3 2" xfId="17469" hidden="1"/>
    <cellStyle name="Akzent3 2" xfId="17482" hidden="1"/>
    <cellStyle name="Akzent3 2" xfId="17508" hidden="1"/>
    <cellStyle name="Akzent3 2" xfId="17518" hidden="1"/>
    <cellStyle name="Akzent3 2" xfId="17555" hidden="1"/>
    <cellStyle name="Akzent3 2" xfId="17569" hidden="1"/>
    <cellStyle name="Akzent3 2" xfId="17595" hidden="1"/>
    <cellStyle name="Akzent3 2" xfId="17610" hidden="1"/>
    <cellStyle name="Akzent3 2" xfId="17629" hidden="1"/>
    <cellStyle name="Akzent3 2" xfId="17648" hidden="1"/>
    <cellStyle name="Akzent3 2" xfId="17670" hidden="1"/>
    <cellStyle name="Akzent3 2" xfId="17688" hidden="1"/>
    <cellStyle name="Akzent3 2" xfId="17707" hidden="1"/>
    <cellStyle name="Akzent3 2" xfId="17330" hidden="1"/>
    <cellStyle name="Akzent3 2" xfId="17741" hidden="1"/>
    <cellStyle name="Akzent3 2" xfId="17763" hidden="1"/>
    <cellStyle name="Akzent3 2" xfId="17779" hidden="1"/>
    <cellStyle name="Akzent3 2" xfId="17803" hidden="1"/>
    <cellStyle name="Akzent3 2" xfId="17816" hidden="1"/>
    <cellStyle name="Akzent3 2" xfId="17835" hidden="1"/>
    <cellStyle name="Akzent3 2" xfId="17862" hidden="1"/>
    <cellStyle name="Akzent3 2" xfId="17876" hidden="1"/>
    <cellStyle name="Akzent3 2" xfId="17899" hidden="1"/>
    <cellStyle name="Akzent3 2" xfId="17530" hidden="1"/>
    <cellStyle name="Akzent3 2" xfId="17927" hidden="1"/>
    <cellStyle name="Akzent3 2" xfId="17943" hidden="1"/>
    <cellStyle name="Akzent3 2" xfId="17967" hidden="1"/>
    <cellStyle name="Akzent3 2" xfId="17983" hidden="1"/>
    <cellStyle name="Akzent3 2" xfId="18007" hidden="1"/>
    <cellStyle name="Akzent3 2" xfId="18023" hidden="1"/>
    <cellStyle name="Akzent3 2" xfId="18042" hidden="1"/>
    <cellStyle name="Akzent3 2" xfId="18056" hidden="1"/>
    <cellStyle name="Akzent3 2" xfId="18075" hidden="1"/>
    <cellStyle name="Akzent3 2" xfId="18096" hidden="1"/>
    <cellStyle name="Akzent3 2" xfId="18120" hidden="1"/>
    <cellStyle name="Akzent3 2" xfId="18136" hidden="1"/>
    <cellStyle name="Akzent3 2" xfId="18160" hidden="1"/>
    <cellStyle name="Akzent3 2" xfId="18176" hidden="1"/>
    <cellStyle name="Akzent3 2" xfId="18196" hidden="1"/>
    <cellStyle name="Akzent3 2" xfId="18217" hidden="1"/>
    <cellStyle name="Akzent3 2" xfId="18236" hidden="1"/>
    <cellStyle name="Akzent3 2" xfId="18251" hidden="1"/>
    <cellStyle name="Akzent3 2" xfId="18270" hidden="1"/>
    <cellStyle name="Akzent3 2" xfId="18310" hidden="1"/>
    <cellStyle name="Akzent3 2" xfId="18318" hidden="1"/>
    <cellStyle name="Akzent3 2" xfId="18349" hidden="1"/>
    <cellStyle name="Akzent3 2" xfId="18373" hidden="1"/>
    <cellStyle name="Akzent3 2" xfId="18392" hidden="1"/>
    <cellStyle name="Akzent3 2" xfId="18413" hidden="1"/>
    <cellStyle name="Akzent3 2" xfId="18431" hidden="1"/>
    <cellStyle name="Akzent3 2" xfId="18454" hidden="1"/>
    <cellStyle name="Akzent3 2" xfId="18467" hidden="1"/>
    <cellStyle name="Akzent3 2" xfId="18494" hidden="1"/>
    <cellStyle name="Akzent3 2" xfId="18511" hidden="1"/>
    <cellStyle name="Akzent3 2" xfId="18537" hidden="1"/>
    <cellStyle name="Akzent3 2" xfId="18336" hidden="1"/>
    <cellStyle name="Akzent3 2" xfId="18566" hidden="1"/>
    <cellStyle name="Akzent3 2" xfId="18581" hidden="1"/>
    <cellStyle name="Akzent3 2" xfId="18605" hidden="1"/>
    <cellStyle name="Akzent3 2" xfId="18621" hidden="1"/>
    <cellStyle name="Akzent3 2" xfId="18645" hidden="1"/>
    <cellStyle name="Akzent3 2" xfId="18661" hidden="1"/>
    <cellStyle name="Akzent3 2" xfId="18680" hidden="1"/>
    <cellStyle name="Akzent3 2" xfId="18700" hidden="1"/>
    <cellStyle name="Akzent3 2" xfId="18718" hidden="1"/>
    <cellStyle name="Akzent3 2" xfId="18675" hidden="1"/>
    <cellStyle name="Akzent3 2" xfId="18654" hidden="1"/>
    <cellStyle name="Akzent3 2" xfId="18630" hidden="1"/>
    <cellStyle name="Akzent3 2" xfId="18614" hidden="1"/>
    <cellStyle name="Akzent3 2" xfId="18589" hidden="1"/>
    <cellStyle name="Akzent3 2" xfId="18574" hidden="1"/>
    <cellStyle name="Akzent3 2" xfId="18550" hidden="1"/>
    <cellStyle name="Akzent3 2" xfId="18532" hidden="1"/>
    <cellStyle name="Akzent3 2" xfId="18505" hidden="1"/>
    <cellStyle name="Akzent3 2" xfId="18495" hidden="1"/>
    <cellStyle name="Akzent3 2" xfId="18461" hidden="1"/>
    <cellStyle name="Akzent3 2" xfId="18442" hidden="1"/>
    <cellStyle name="Akzent3 2" xfId="18420" hidden="1"/>
    <cellStyle name="Akzent3 2" xfId="18402" hidden="1"/>
    <cellStyle name="Akzent3 2" xfId="18380" hidden="1"/>
    <cellStyle name="Akzent3 2" xfId="18362" hidden="1"/>
    <cellStyle name="Akzent3 2" xfId="18316" hidden="1"/>
    <cellStyle name="Akzent3 2" xfId="18284" hidden="1"/>
    <cellStyle name="Akzent3 2" xfId="18265" hidden="1"/>
    <cellStyle name="Akzent3 2" xfId="18695" hidden="1"/>
    <cellStyle name="Akzent3 2" xfId="18231" hidden="1"/>
    <cellStyle name="Akzent3 2" xfId="18209" hidden="1"/>
    <cellStyle name="Akzent3 2" xfId="18189" hidden="1"/>
    <cellStyle name="Akzent3 2" xfId="18169" hidden="1"/>
    <cellStyle name="Akzent3 2" xfId="18145" hidden="1"/>
    <cellStyle name="Akzent3 2" xfId="18129" hidden="1"/>
    <cellStyle name="Akzent3 2" xfId="18105" hidden="1"/>
    <cellStyle name="Akzent3 2" xfId="18089" hidden="1"/>
    <cellStyle name="Akzent3 2" xfId="18070" hidden="1"/>
    <cellStyle name="Akzent3 2" xfId="18486" hidden="1"/>
    <cellStyle name="Akzent3 2" xfId="18037" hidden="1"/>
    <cellStyle name="Akzent3 2" xfId="18016" hidden="1"/>
    <cellStyle name="Akzent3 2" xfId="17992" hidden="1"/>
    <cellStyle name="Akzent3 2" xfId="17976" hidden="1"/>
    <cellStyle name="Akzent3 2" xfId="17952" hidden="1"/>
    <cellStyle name="Akzent3 2" xfId="17936" hidden="1"/>
    <cellStyle name="Akzent3 2" xfId="17912" hidden="1"/>
    <cellStyle name="Akzent3 2" xfId="17900" hidden="1"/>
    <cellStyle name="Akzent3 2" xfId="17870" hidden="1"/>
    <cellStyle name="Akzent3 2" xfId="17849" hidden="1"/>
    <cellStyle name="Akzent3 2" xfId="17823" hidden="1"/>
    <cellStyle name="Akzent3 2" xfId="17796" hidden="1"/>
    <cellStyle name="Akzent3 2" xfId="17783" hidden="1"/>
    <cellStyle name="Akzent3 2" xfId="17755" hidden="1"/>
    <cellStyle name="Akzent3 2" xfId="17736" hidden="1"/>
    <cellStyle name="Akzent3 2" xfId="17721" hidden="1"/>
    <cellStyle name="Akzent3 2" xfId="17702" hidden="1"/>
    <cellStyle name="Akzent3 2" xfId="17681" hidden="1"/>
    <cellStyle name="Akzent3 2" xfId="17657" hidden="1"/>
    <cellStyle name="Akzent3 2" xfId="17641" hidden="1"/>
    <cellStyle name="Akzent3 2" xfId="17604" hidden="1"/>
    <cellStyle name="Akzent3 2" xfId="17590" hidden="1"/>
    <cellStyle name="Akzent3 2" xfId="17563" hidden="1"/>
    <cellStyle name="Akzent3 2" xfId="17549" hidden="1"/>
    <cellStyle name="Akzent3 2" xfId="17524" hidden="1"/>
    <cellStyle name="Akzent3 2" xfId="17503" hidden="1"/>
    <cellStyle name="Akzent3 2" xfId="17476" hidden="1"/>
    <cellStyle name="Akzent3 2" xfId="17463" hidden="1"/>
    <cellStyle name="Akzent3 2" xfId="17436" hidden="1"/>
    <cellStyle name="Akzent3 2" xfId="17841" hidden="1"/>
    <cellStyle name="Akzent3 2" xfId="17402" hidden="1"/>
    <cellStyle name="Akzent3 2" xfId="17388" hidden="1"/>
    <cellStyle name="Akzent3 2" xfId="17361" hidden="1"/>
    <cellStyle name="Akzent3 2" xfId="17348" hidden="1"/>
    <cellStyle name="Akzent3 2" xfId="17316" hidden="1"/>
    <cellStyle name="Akzent3 2" xfId="17303" hidden="1"/>
    <cellStyle name="Akzent3 2" xfId="17279" hidden="1"/>
    <cellStyle name="Akzent3 2" xfId="17263" hidden="1"/>
    <cellStyle name="Akzent3 2" xfId="17238" hidden="1"/>
    <cellStyle name="Akzent3 2" xfId="17635" hidden="1"/>
    <cellStyle name="Akzent3 2" xfId="17206" hidden="1"/>
    <cellStyle name="Akzent3 2" xfId="17190" hidden="1"/>
    <cellStyle name="Akzent3 2" xfId="17165" hidden="1"/>
    <cellStyle name="Akzent3 2" xfId="17147" hidden="1"/>
    <cellStyle name="Akzent3 2" xfId="17125" hidden="1"/>
    <cellStyle name="Akzent3 2" xfId="17111" hidden="1"/>
    <cellStyle name="Akzent3 2" xfId="17084" hidden="1"/>
    <cellStyle name="Akzent3 2" xfId="17070" hidden="1"/>
    <cellStyle name="Akzent3 2" xfId="17044" hidden="1"/>
    <cellStyle name="Akzent3 2" xfId="17026" hidden="1"/>
    <cellStyle name="Akzent3 2" xfId="17004" hidden="1"/>
    <cellStyle name="Akzent3 2" xfId="16980" hidden="1"/>
    <cellStyle name="Akzent3 2" xfId="16963" hidden="1"/>
    <cellStyle name="Akzent3 2" xfId="16943" hidden="1"/>
    <cellStyle name="Akzent3 2" xfId="16923" hidden="1"/>
    <cellStyle name="Akzent3 2" xfId="16902" hidden="1"/>
    <cellStyle name="Akzent3 2" xfId="16883" hidden="1"/>
    <cellStyle name="Akzent3 2" xfId="16862" hidden="1"/>
    <cellStyle name="Akzent3 2" xfId="16843" hidden="1"/>
    <cellStyle name="Akzent3 2" xfId="16801" hidden="1"/>
    <cellStyle name="Akzent3 2" xfId="16797" hidden="1"/>
    <cellStyle name="Akzent3 2" xfId="16762" hidden="1"/>
    <cellStyle name="Akzent3 2" xfId="16746" hidden="1"/>
    <cellStyle name="Akzent3 2" xfId="16716" hidden="1"/>
    <cellStyle name="Akzent3 2" xfId="16694" hidden="1"/>
    <cellStyle name="Akzent3 2" xfId="16673" hidden="1"/>
    <cellStyle name="Akzent3 2" xfId="16654" hidden="1"/>
    <cellStyle name="Akzent3 2" xfId="16633" hidden="1"/>
    <cellStyle name="Akzent3 2" xfId="16613" hidden="1"/>
    <cellStyle name="Akzent3 2" xfId="16593" hidden="1"/>
    <cellStyle name="Akzent3 2" xfId="16573" hidden="1"/>
    <cellStyle name="Akzent3 2" xfId="16776" hidden="1"/>
    <cellStyle name="Akzent3 2" xfId="16532" hidden="1"/>
    <cellStyle name="Akzent3 2" xfId="16499" hidden="1"/>
    <cellStyle name="Akzent3 2" xfId="16446" hidden="1"/>
    <cellStyle name="Akzent3 2" xfId="16427" hidden="1"/>
    <cellStyle name="Akzent3 2" xfId="16401" hidden="1"/>
    <cellStyle name="Akzent3 2" xfId="16383" hidden="1"/>
    <cellStyle name="Akzent3 2" xfId="16361" hidden="1"/>
    <cellStyle name="Akzent3 2" xfId="16343" hidden="1"/>
    <cellStyle name="Akzent3 2" xfId="16321" hidden="1"/>
    <cellStyle name="Akzent3 2" xfId="16309" hidden="1"/>
    <cellStyle name="Akzent3 2" xfId="16254" hidden="1"/>
    <cellStyle name="Akzent3 2" xfId="16220" hidden="1"/>
    <cellStyle name="Akzent3 2" xfId="16192" hidden="1"/>
    <cellStyle name="Akzent3 2" xfId="16170" hidden="1"/>
    <cellStyle name="Akzent3 2" xfId="16143" hidden="1"/>
    <cellStyle name="Akzent3 2" xfId="16130" hidden="1"/>
    <cellStyle name="Akzent3 2" xfId="16103" hidden="1"/>
    <cellStyle name="Akzent3 2" xfId="16090" hidden="1"/>
    <cellStyle name="Akzent3 2" xfId="16063" hidden="1"/>
    <cellStyle name="Akzent3 2" xfId="16050" hidden="1"/>
    <cellStyle name="Akzent3 2" xfId="16032" hidden="1"/>
    <cellStyle name="Akzent3 2" xfId="15966" hidden="1"/>
    <cellStyle name="Akzent3 2" xfId="15948" hidden="1"/>
    <cellStyle name="Akzent3 2" xfId="15919" hidden="1"/>
    <cellStyle name="Akzent3 2" xfId="15902" hidden="1"/>
    <cellStyle name="Akzent3 2" xfId="15875" hidden="1"/>
    <cellStyle name="Akzent3 2" xfId="15862" hidden="1"/>
    <cellStyle name="Akzent3 2" xfId="15835" hidden="1"/>
    <cellStyle name="Akzent3 2" xfId="15822" hidden="1"/>
    <cellStyle name="Akzent3 2" xfId="15795" hidden="1"/>
    <cellStyle name="Akzent3 2" xfId="16239" hidden="1"/>
    <cellStyle name="Akzent3 2" xfId="15765" hidden="1"/>
    <cellStyle name="Akzent3 2" xfId="15748" hidden="1"/>
    <cellStyle name="Akzent3 2" xfId="15720" hidden="1"/>
    <cellStyle name="Akzent3 2" xfId="15707" hidden="1"/>
    <cellStyle name="Akzent3 2" xfId="15680" hidden="1"/>
    <cellStyle name="Akzent3 2" xfId="15666" hidden="1"/>
    <cellStyle name="Akzent3 2" xfId="15640" hidden="1"/>
    <cellStyle name="Akzent3 2" xfId="15626" hidden="1"/>
    <cellStyle name="Akzent3 2" xfId="15600" hidden="1"/>
    <cellStyle name="Akzent3 2" xfId="16025" hidden="1"/>
    <cellStyle name="Akzent3 2" xfId="15574" hidden="1"/>
    <cellStyle name="Akzent3 2" xfId="15556" hidden="1"/>
    <cellStyle name="Akzent3 2" xfId="15534" hidden="1"/>
    <cellStyle name="Akzent3 2" xfId="15511" hidden="1"/>
    <cellStyle name="Akzent3 2" xfId="15494" hidden="1"/>
    <cellStyle name="Akzent3 2" xfId="15467" hidden="1"/>
    <cellStyle name="Akzent3 2" xfId="15454" hidden="1"/>
    <cellStyle name="Akzent3 2" xfId="15427" hidden="1"/>
    <cellStyle name="Akzent3 2" xfId="15413" hidden="1"/>
    <cellStyle name="Akzent3 2" xfId="15389" hidden="1"/>
    <cellStyle name="Akzent3 2" xfId="15360" hidden="1"/>
    <cellStyle name="Akzent3 2" xfId="15339" hidden="1"/>
    <cellStyle name="Akzent3 2" xfId="15312" hidden="1"/>
    <cellStyle name="Akzent3 2" xfId="15298" hidden="1"/>
    <cellStyle name="Akzent3 2" xfId="15272" hidden="1"/>
    <cellStyle name="Akzent3 2" xfId="15259" hidden="1"/>
    <cellStyle name="Akzent3 2" xfId="15231" hidden="1"/>
    <cellStyle name="Akzent3 2" xfId="15218" hidden="1"/>
    <cellStyle name="Akzent3 2" xfId="15187" hidden="1"/>
    <cellStyle name="Akzent3 2" xfId="15172" hidden="1"/>
    <cellStyle name="Akzent3 2" xfId="15141" hidden="1"/>
    <cellStyle name="Akzent3 2" xfId="15121" hidden="1"/>
    <cellStyle name="Akzent3 2" xfId="15100" hidden="1"/>
    <cellStyle name="Akzent3 2" xfId="15073" hidden="1"/>
    <cellStyle name="Akzent3 2" xfId="15060" hidden="1"/>
    <cellStyle name="Akzent3 2" xfId="15033" hidden="1"/>
    <cellStyle name="Akzent3 2" xfId="15020" hidden="1"/>
    <cellStyle name="Akzent3 2" xfId="15001" hidden="1"/>
    <cellStyle name="Akzent3 2" xfId="14969" hidden="1"/>
    <cellStyle name="Akzent3 2" xfId="15382" hidden="1"/>
    <cellStyle name="Akzent3 2" xfId="14934" hidden="1"/>
    <cellStyle name="Akzent3 2" xfId="14919" hidden="1"/>
    <cellStyle name="Akzent3 2" xfId="14893" hidden="1"/>
    <cellStyle name="Akzent3 2" xfId="14875" hidden="1"/>
    <cellStyle name="Akzent3 2" xfId="14853" hidden="1"/>
    <cellStyle name="Akzent3 2" xfId="14835" hidden="1"/>
    <cellStyle name="Akzent3 2" xfId="14813" hidden="1"/>
    <cellStyle name="Akzent3 2" xfId="14795" hidden="1"/>
    <cellStyle name="Akzent3 2" xfId="14780" hidden="1"/>
    <cellStyle name="Akzent3 2" xfId="15166" hidden="1"/>
    <cellStyle name="Akzent3 2" xfId="14747" hidden="1"/>
    <cellStyle name="Akzent3 2" xfId="14720" hidden="1"/>
    <cellStyle name="Akzent3 2" xfId="14707" hidden="1"/>
    <cellStyle name="Akzent3 2" xfId="14680" hidden="1"/>
    <cellStyle name="Akzent3 2" xfId="14667" hidden="1"/>
    <cellStyle name="Akzent3 2" xfId="14639" hidden="1"/>
    <cellStyle name="Akzent3 2" xfId="14623" hidden="1"/>
    <cellStyle name="Akzent3 2" xfId="14606" hidden="1"/>
    <cellStyle name="Akzent3 2" xfId="14586" hidden="1"/>
    <cellStyle name="Akzent3 2" xfId="14565" hidden="1"/>
    <cellStyle name="Akzent3 2" xfId="14541" hidden="1"/>
    <cellStyle name="Akzent3 2" xfId="14525" hidden="1"/>
    <cellStyle name="Akzent3 2" xfId="14495" hidden="1"/>
    <cellStyle name="Akzent3 2" xfId="14479" hidden="1"/>
    <cellStyle name="Akzent3 2" xfId="14452" hidden="1"/>
    <cellStyle name="Akzent3 2" xfId="14438" hidden="1"/>
    <cellStyle name="Akzent3 2" xfId="14419" hidden="1"/>
    <cellStyle name="Akzent3 2" xfId="14392" hidden="1"/>
    <cellStyle name="Akzent3 2" xfId="14365" hidden="1"/>
    <cellStyle name="Akzent3 2" xfId="14323" hidden="1"/>
    <cellStyle name="Akzent3 2" xfId="14319" hidden="1"/>
    <cellStyle name="Akzent3 2" xfId="14296" hidden="1"/>
    <cellStyle name="Akzent3 2" xfId="14266" hidden="1"/>
    <cellStyle name="Akzent3 2" xfId="14252" hidden="1"/>
    <cellStyle name="Akzent3 2" xfId="14223" hidden="1"/>
    <cellStyle name="Akzent3 2" xfId="14208" hidden="1"/>
    <cellStyle name="Akzent3 2" xfId="14181" hidden="1"/>
    <cellStyle name="Akzent3 2" xfId="14975" hidden="1"/>
    <cellStyle name="Akzent3 2" xfId="18749" hidden="1"/>
    <cellStyle name="Akzent3 2" xfId="18756" hidden="1"/>
    <cellStyle name="Akzent3 2" xfId="18769" hidden="1"/>
    <cellStyle name="Akzent3 2" xfId="14303" hidden="1"/>
    <cellStyle name="Akzent3 2" xfId="18783" hidden="1"/>
    <cellStyle name="Akzent3 2" xfId="18790" hidden="1"/>
    <cellStyle name="Akzent3 2" xfId="18803" hidden="1"/>
    <cellStyle name="Akzent3 2" xfId="18810" hidden="1"/>
    <cellStyle name="Akzent3 2" xfId="18823" hidden="1"/>
    <cellStyle name="Akzent3 2" xfId="18830" hidden="1"/>
    <cellStyle name="Akzent3 2" xfId="18843" hidden="1"/>
    <cellStyle name="Akzent3 2" xfId="18850" hidden="1"/>
    <cellStyle name="Akzent3 2" xfId="18863" hidden="1"/>
    <cellStyle name="Akzent3 2" xfId="18890" hidden="1"/>
    <cellStyle name="Akzent3 2" xfId="18897" hidden="1"/>
    <cellStyle name="Akzent3 2" xfId="18910" hidden="1"/>
    <cellStyle name="Akzent3 2" xfId="18917" hidden="1"/>
    <cellStyle name="Akzent3 2" xfId="18930" hidden="1"/>
    <cellStyle name="Akzent3 2" xfId="18937" hidden="1"/>
    <cellStyle name="Akzent3 2" xfId="18950" hidden="1"/>
    <cellStyle name="Akzent3 2" xfId="18957" hidden="1"/>
    <cellStyle name="Akzent3 2" xfId="18970" hidden="1"/>
    <cellStyle name="Akzent3 2" xfId="18979" hidden="1"/>
    <cellStyle name="Akzent3 2" xfId="18996" hidden="1"/>
    <cellStyle name="Akzent3 2" xfId="19004" hidden="1"/>
    <cellStyle name="Akzent3 2" xfId="19017" hidden="1"/>
    <cellStyle name="Akzent3 2" xfId="19024" hidden="1"/>
    <cellStyle name="Akzent3 2" xfId="19037" hidden="1"/>
    <cellStyle name="Akzent3 2" xfId="19044" hidden="1"/>
    <cellStyle name="Akzent3 2" xfId="19057" hidden="1"/>
    <cellStyle name="Akzent3 2" xfId="19064" hidden="1"/>
    <cellStyle name="Akzent3 2" xfId="19077" hidden="1"/>
    <cellStyle name="Akzent3 2" xfId="18878" hidden="1"/>
    <cellStyle name="Akzent3 2" xfId="19091" hidden="1"/>
    <cellStyle name="Akzent3 2" xfId="19099" hidden="1"/>
    <cellStyle name="Akzent3 2" xfId="19112" hidden="1"/>
    <cellStyle name="Akzent3 2" xfId="19119" hidden="1"/>
    <cellStyle name="Akzent3 2" xfId="19132" hidden="1"/>
    <cellStyle name="Akzent3 2" xfId="19139" hidden="1"/>
    <cellStyle name="Akzent3 2" xfId="19152" hidden="1"/>
    <cellStyle name="Akzent3 2" xfId="19159" hidden="1"/>
    <cellStyle name="Akzent3 2" xfId="19172" hidden="1"/>
    <cellStyle name="Akzent3 2" xfId="18985" hidden="1"/>
    <cellStyle name="Akzent3 2" xfId="19185" hidden="1"/>
    <cellStyle name="Akzent3 2" xfId="19192" hidden="1"/>
    <cellStyle name="Akzent3 2" xfId="19205" hidden="1"/>
    <cellStyle name="Akzent3 2" xfId="19212" hidden="1"/>
    <cellStyle name="Akzent3 2" xfId="19225" hidden="1"/>
    <cellStyle name="Akzent3 2" xfId="19232" hidden="1"/>
    <cellStyle name="Akzent3 2" xfId="19245" hidden="1"/>
    <cellStyle name="Akzent3 2" xfId="19252" hidden="1"/>
    <cellStyle name="Akzent3 2" xfId="19265" hidden="1"/>
    <cellStyle name="Akzent3 2" xfId="19277" hidden="1"/>
    <cellStyle name="Akzent3 2" xfId="19296" hidden="1"/>
    <cellStyle name="Akzent3 2" xfId="19303" hidden="1"/>
    <cellStyle name="Akzent3 2" xfId="19316" hidden="1"/>
    <cellStyle name="Akzent3 2" xfId="19323" hidden="1"/>
    <cellStyle name="Akzent3 2" xfId="19336" hidden="1"/>
    <cellStyle name="Akzent3 2" xfId="19343" hidden="1"/>
    <cellStyle name="Akzent3 2" xfId="19356" hidden="1"/>
    <cellStyle name="Akzent3 2" xfId="19363" hidden="1"/>
    <cellStyle name="Akzent3 2" xfId="19376" hidden="1"/>
    <cellStyle name="Akzent3 2" xfId="19385" hidden="1"/>
    <cellStyle name="Akzent3 2" xfId="19402" hidden="1"/>
    <cellStyle name="Akzent3 2" xfId="19410" hidden="1"/>
    <cellStyle name="Akzent3 2" xfId="19423" hidden="1"/>
    <cellStyle name="Akzent3 2" xfId="19430" hidden="1"/>
    <cellStyle name="Akzent3 2" xfId="19443" hidden="1"/>
    <cellStyle name="Akzent3 2" xfId="19450" hidden="1"/>
    <cellStyle name="Akzent3 2" xfId="19463" hidden="1"/>
    <cellStyle name="Akzent3 2" xfId="19470" hidden="1"/>
    <cellStyle name="Akzent3 2" xfId="19483" hidden="1"/>
    <cellStyle name="Akzent3 2" xfId="19286" hidden="1"/>
    <cellStyle name="Akzent3 2" xfId="19497" hidden="1"/>
    <cellStyle name="Akzent3 2" xfId="19505" hidden="1"/>
    <cellStyle name="Akzent3 2" xfId="19518" hidden="1"/>
    <cellStyle name="Akzent3 2" xfId="19525" hidden="1"/>
    <cellStyle name="Akzent3 2" xfId="19538" hidden="1"/>
    <cellStyle name="Akzent3 2" xfId="19545" hidden="1"/>
    <cellStyle name="Akzent3 2" xfId="19558" hidden="1"/>
    <cellStyle name="Akzent3 2" xfId="19565" hidden="1"/>
    <cellStyle name="Akzent3 2" xfId="19578" hidden="1"/>
    <cellStyle name="Akzent3 2" xfId="19391" hidden="1"/>
    <cellStyle name="Akzent3 2" xfId="19591" hidden="1"/>
    <cellStyle name="Akzent3 2" xfId="19598" hidden="1"/>
    <cellStyle name="Akzent3 2" xfId="19611" hidden="1"/>
    <cellStyle name="Akzent3 2" xfId="19618" hidden="1"/>
    <cellStyle name="Akzent3 2" xfId="19631" hidden="1"/>
    <cellStyle name="Akzent3 2" xfId="19638" hidden="1"/>
    <cellStyle name="Akzent3 2" xfId="19651" hidden="1"/>
    <cellStyle name="Akzent3 2" xfId="19658" hidden="1"/>
    <cellStyle name="Akzent3 2" xfId="19671" hidden="1"/>
    <cellStyle name="Akzent3 2" xfId="19678" hidden="1"/>
    <cellStyle name="Akzent3 2" xfId="19691" hidden="1"/>
    <cellStyle name="Akzent3 2" xfId="19698" hidden="1"/>
    <cellStyle name="Akzent3 2" xfId="19711" hidden="1"/>
    <cellStyle name="Akzent3 2" xfId="19718" hidden="1"/>
    <cellStyle name="Akzent3 2" xfId="19731" hidden="1"/>
    <cellStyle name="Akzent3 2" xfId="19738" hidden="1"/>
    <cellStyle name="Akzent3 2" xfId="19751" hidden="1"/>
    <cellStyle name="Akzent3 2" xfId="19758" hidden="1"/>
    <cellStyle name="Akzent3 2" xfId="19771" hidden="1"/>
    <cellStyle name="Akzent3 2" xfId="19797" hidden="1"/>
    <cellStyle name="Akzent3 2" xfId="19801" hidden="1"/>
    <cellStyle name="Akzent3 2" xfId="19825" hidden="1"/>
    <cellStyle name="Akzent3 2" xfId="19840" hidden="1"/>
    <cellStyle name="Akzent3 2" xfId="19847" hidden="1"/>
    <cellStyle name="Akzent3 2" xfId="19860" hidden="1"/>
    <cellStyle name="Akzent3 2" xfId="19867" hidden="1"/>
    <cellStyle name="Akzent3 2" xfId="19880" hidden="1"/>
    <cellStyle name="Akzent3 2" xfId="19887" hidden="1"/>
    <cellStyle name="Akzent3 2" xfId="19900" hidden="1"/>
    <cellStyle name="Akzent3 2" xfId="19907" hidden="1"/>
    <cellStyle name="Akzent3 2" xfId="19920" hidden="1"/>
    <cellStyle name="Akzent3 2" xfId="19817" hidden="1"/>
    <cellStyle name="Akzent3 2" xfId="19936" hidden="1"/>
    <cellStyle name="Akzent3 2" xfId="19943" hidden="1"/>
    <cellStyle name="Akzent3 2" xfId="19956" hidden="1"/>
    <cellStyle name="Akzent3 2" xfId="19963" hidden="1"/>
    <cellStyle name="Akzent3 2" xfId="19976" hidden="1"/>
    <cellStyle name="Akzent3 2" xfId="19983" hidden="1"/>
    <cellStyle name="Akzent3 2" xfId="19996" hidden="1"/>
    <cellStyle name="Akzent3 2" xfId="20003" hidden="1"/>
    <cellStyle name="Akzent3 2" xfId="20016" hidden="1"/>
    <cellStyle name="Akzent3 2" xfId="20025" hidden="1"/>
    <cellStyle name="Akzent3 2" xfId="20071" hidden="1"/>
    <cellStyle name="Akzent3 2" xfId="20093" hidden="1"/>
    <cellStyle name="Akzent3 2" xfId="20108" hidden="1"/>
    <cellStyle name="Akzent3 2" xfId="20121" hidden="1"/>
    <cellStyle name="Akzent3 2" xfId="20128" hidden="1"/>
    <cellStyle name="Akzent3 2" xfId="20141" hidden="1"/>
    <cellStyle name="Akzent3 2" xfId="20148" hidden="1"/>
    <cellStyle name="Akzent3 2" xfId="20161" hidden="1"/>
    <cellStyle name="Akzent3 2" xfId="20168" hidden="1"/>
    <cellStyle name="Akzent3 2" xfId="20181" hidden="1"/>
    <cellStyle name="Akzent3 2" xfId="20190" hidden="1"/>
    <cellStyle name="Akzent3 2" xfId="20207" hidden="1"/>
    <cellStyle name="Akzent3 2" xfId="20215" hidden="1"/>
    <cellStyle name="Akzent3 2" xfId="20228" hidden="1"/>
    <cellStyle name="Akzent3 2" xfId="20235" hidden="1"/>
    <cellStyle name="Akzent3 2" xfId="20248" hidden="1"/>
    <cellStyle name="Akzent3 2" xfId="20255" hidden="1"/>
    <cellStyle name="Akzent3 2" xfId="20268" hidden="1"/>
    <cellStyle name="Akzent3 2" xfId="20275" hidden="1"/>
    <cellStyle name="Akzent3 2" xfId="20288" hidden="1"/>
    <cellStyle name="Akzent3 2" xfId="20082" hidden="1"/>
    <cellStyle name="Akzent3 2" xfId="20302" hidden="1"/>
    <cellStyle name="Akzent3 2" xfId="20310" hidden="1"/>
    <cellStyle name="Akzent3 2" xfId="20323" hidden="1"/>
    <cellStyle name="Akzent3 2" xfId="20330" hidden="1"/>
    <cellStyle name="Akzent3 2" xfId="20343" hidden="1"/>
    <cellStyle name="Akzent3 2" xfId="20350" hidden="1"/>
    <cellStyle name="Akzent3 2" xfId="20363" hidden="1"/>
    <cellStyle name="Akzent3 2" xfId="20370" hidden="1"/>
    <cellStyle name="Akzent3 2" xfId="20383" hidden="1"/>
    <cellStyle name="Akzent3 2" xfId="20196" hidden="1"/>
    <cellStyle name="Akzent3 2" xfId="20396" hidden="1"/>
    <cellStyle name="Akzent3 2" xfId="20403" hidden="1"/>
    <cellStyle name="Akzent3 2" xfId="20416" hidden="1"/>
    <cellStyle name="Akzent3 2" xfId="20423" hidden="1"/>
    <cellStyle name="Akzent3 2" xfId="20436" hidden="1"/>
    <cellStyle name="Akzent3 2" xfId="20443" hidden="1"/>
    <cellStyle name="Akzent3 2" xfId="20456" hidden="1"/>
    <cellStyle name="Akzent3 2" xfId="20463" hidden="1"/>
    <cellStyle name="Akzent3 2" xfId="20476" hidden="1"/>
    <cellStyle name="Akzent3 2" xfId="20488" hidden="1"/>
    <cellStyle name="Akzent3 2" xfId="20507" hidden="1"/>
    <cellStyle name="Akzent3 2" xfId="20514" hidden="1"/>
    <cellStyle name="Akzent3 2" xfId="20527" hidden="1"/>
    <cellStyle name="Akzent3 2" xfId="20534" hidden="1"/>
    <cellStyle name="Akzent3 2" xfId="20547" hidden="1"/>
    <cellStyle name="Akzent3 2" xfId="20554" hidden="1"/>
    <cellStyle name="Akzent3 2" xfId="20567" hidden="1"/>
    <cellStyle name="Akzent3 2" xfId="20574" hidden="1"/>
    <cellStyle name="Akzent3 2" xfId="20587" hidden="1"/>
    <cellStyle name="Akzent3 2" xfId="20596" hidden="1"/>
    <cellStyle name="Akzent3 2" xfId="20613" hidden="1"/>
    <cellStyle name="Akzent3 2" xfId="20621" hidden="1"/>
    <cellStyle name="Akzent3 2" xfId="20634" hidden="1"/>
    <cellStyle name="Akzent3 2" xfId="20641" hidden="1"/>
    <cellStyle name="Akzent3 2" xfId="20654" hidden="1"/>
    <cellStyle name="Akzent3 2" xfId="20661" hidden="1"/>
    <cellStyle name="Akzent3 2" xfId="20674" hidden="1"/>
    <cellStyle name="Akzent3 2" xfId="20681" hidden="1"/>
    <cellStyle name="Akzent3 2" xfId="20694" hidden="1"/>
    <cellStyle name="Akzent3 2" xfId="20497" hidden="1"/>
    <cellStyle name="Akzent3 2" xfId="20708" hidden="1"/>
    <cellStyle name="Akzent3 2" xfId="20716" hidden="1"/>
    <cellStyle name="Akzent3 2" xfId="20729" hidden="1"/>
    <cellStyle name="Akzent3 2" xfId="20736" hidden="1"/>
    <cellStyle name="Akzent3 2" xfId="20749" hidden="1"/>
    <cellStyle name="Akzent3 2" xfId="20756" hidden="1"/>
    <cellStyle name="Akzent3 2" xfId="20769" hidden="1"/>
    <cellStyle name="Akzent3 2" xfId="20776" hidden="1"/>
    <cellStyle name="Akzent3 2" xfId="20789" hidden="1"/>
    <cellStyle name="Akzent3 2" xfId="20602" hidden="1"/>
    <cellStyle name="Akzent3 2" xfId="20802" hidden="1"/>
    <cellStyle name="Akzent3 2" xfId="20809" hidden="1"/>
    <cellStyle name="Akzent3 2" xfId="20822" hidden="1"/>
    <cellStyle name="Akzent3 2" xfId="20829" hidden="1"/>
    <cellStyle name="Akzent3 2" xfId="20842" hidden="1"/>
    <cellStyle name="Akzent3 2" xfId="20849" hidden="1"/>
    <cellStyle name="Akzent3 2" xfId="20862" hidden="1"/>
    <cellStyle name="Akzent3 2" xfId="20869" hidden="1"/>
    <cellStyle name="Akzent3 2" xfId="20882" hidden="1"/>
    <cellStyle name="Akzent3 2" xfId="20889" hidden="1"/>
    <cellStyle name="Akzent3 2" xfId="20902" hidden="1"/>
    <cellStyle name="Akzent3 2" xfId="20909" hidden="1"/>
    <cellStyle name="Akzent3 2" xfId="20922" hidden="1"/>
    <cellStyle name="Akzent3 2" xfId="20929" hidden="1"/>
    <cellStyle name="Akzent3 2" xfId="20942" hidden="1"/>
    <cellStyle name="Akzent3 2" xfId="20949" hidden="1"/>
    <cellStyle name="Akzent3 2" xfId="20962" hidden="1"/>
    <cellStyle name="Akzent3 2" xfId="20969" hidden="1"/>
    <cellStyle name="Akzent3 2" xfId="20982" hidden="1"/>
    <cellStyle name="Akzent3 2" xfId="21008" hidden="1"/>
    <cellStyle name="Akzent3 2" xfId="21012" hidden="1"/>
    <cellStyle name="Akzent3 2" xfId="21036" hidden="1"/>
    <cellStyle name="Akzent3 2" xfId="21051" hidden="1"/>
    <cellStyle name="Akzent3 2" xfId="21058" hidden="1"/>
    <cellStyle name="Akzent3 2" xfId="21071" hidden="1"/>
    <cellStyle name="Akzent3 2" xfId="21078" hidden="1"/>
    <cellStyle name="Akzent3 2" xfId="21091" hidden="1"/>
    <cellStyle name="Akzent3 2" xfId="21098" hidden="1"/>
    <cellStyle name="Akzent3 2" xfId="21111" hidden="1"/>
    <cellStyle name="Akzent3 2" xfId="21118" hidden="1"/>
    <cellStyle name="Akzent3 2" xfId="21131" hidden="1"/>
    <cellStyle name="Akzent3 2" xfId="21028" hidden="1"/>
    <cellStyle name="Akzent3 2" xfId="21147" hidden="1"/>
    <cellStyle name="Akzent3 2" xfId="21154" hidden="1"/>
    <cellStyle name="Akzent3 2" xfId="21167" hidden="1"/>
    <cellStyle name="Akzent3 2" xfId="21174" hidden="1"/>
    <cellStyle name="Akzent3 2" xfId="21187" hidden="1"/>
    <cellStyle name="Akzent3 2" xfId="21194" hidden="1"/>
    <cellStyle name="Akzent3 2" xfId="21207" hidden="1"/>
    <cellStyle name="Akzent3 2" xfId="21214" hidden="1"/>
    <cellStyle name="Akzent3 2" xfId="21227" hidden="1"/>
    <cellStyle name="Akzent3 2" xfId="21405" hidden="1"/>
    <cellStyle name="Akzent3 2" xfId="21417" hidden="1"/>
    <cellStyle name="Akzent3 2" xfId="21430" hidden="1"/>
    <cellStyle name="Akzent3 2" xfId="21437" hidden="1"/>
    <cellStyle name="Akzent3 2" xfId="21450" hidden="1"/>
    <cellStyle name="Akzent3 2" xfId="21457" hidden="1"/>
    <cellStyle name="Akzent3 2" xfId="21470" hidden="1"/>
    <cellStyle name="Akzent3 2" xfId="21477" hidden="1"/>
    <cellStyle name="Akzent3 2" xfId="21490" hidden="1"/>
    <cellStyle name="Akzent3 2" xfId="21499" hidden="1"/>
    <cellStyle name="Akzent3 2" xfId="21516" hidden="1"/>
    <cellStyle name="Akzent3 2" xfId="21524" hidden="1"/>
    <cellStyle name="Akzent3 2" xfId="21537" hidden="1"/>
    <cellStyle name="Akzent3 2" xfId="21544" hidden="1"/>
    <cellStyle name="Akzent3 2" xfId="21557" hidden="1"/>
    <cellStyle name="Akzent3 2" xfId="21564" hidden="1"/>
    <cellStyle name="Akzent3 2" xfId="21577" hidden="1"/>
    <cellStyle name="Akzent3 2" xfId="21584" hidden="1"/>
    <cellStyle name="Akzent3 2" xfId="21597" hidden="1"/>
    <cellStyle name="Akzent3 2" xfId="21389" hidden="1"/>
    <cellStyle name="Akzent3 2" xfId="21611" hidden="1"/>
    <cellStyle name="Akzent3 2" xfId="21619" hidden="1"/>
    <cellStyle name="Akzent3 2" xfId="21632" hidden="1"/>
    <cellStyle name="Akzent3 2" xfId="21639" hidden="1"/>
    <cellStyle name="Akzent3 2" xfId="21652" hidden="1"/>
    <cellStyle name="Akzent3 2" xfId="21659" hidden="1"/>
    <cellStyle name="Akzent3 2" xfId="21672" hidden="1"/>
    <cellStyle name="Akzent3 2" xfId="21679" hidden="1"/>
    <cellStyle name="Akzent3 2" xfId="21692" hidden="1"/>
    <cellStyle name="Akzent3 2" xfId="21505" hidden="1"/>
    <cellStyle name="Akzent3 2" xfId="21705" hidden="1"/>
    <cellStyle name="Akzent3 2" xfId="21712" hidden="1"/>
    <cellStyle name="Akzent3 2" xfId="21725" hidden="1"/>
    <cellStyle name="Akzent3 2" xfId="21732" hidden="1"/>
    <cellStyle name="Akzent3 2" xfId="21745" hidden="1"/>
    <cellStyle name="Akzent3 2" xfId="21752" hidden="1"/>
    <cellStyle name="Akzent3 2" xfId="21765" hidden="1"/>
    <cellStyle name="Akzent3 2" xfId="21772" hidden="1"/>
    <cellStyle name="Akzent3 2" xfId="21785" hidden="1"/>
    <cellStyle name="Akzent3 2" xfId="21798" hidden="1"/>
    <cellStyle name="Akzent3 2" xfId="21817" hidden="1"/>
    <cellStyle name="Akzent3 2" xfId="21824" hidden="1"/>
    <cellStyle name="Akzent3 2" xfId="21837" hidden="1"/>
    <cellStyle name="Akzent3 2" xfId="21844" hidden="1"/>
    <cellStyle name="Akzent3 2" xfId="21857" hidden="1"/>
    <cellStyle name="Akzent3 2" xfId="21864" hidden="1"/>
    <cellStyle name="Akzent3 2" xfId="21877" hidden="1"/>
    <cellStyle name="Akzent3 2" xfId="21884" hidden="1"/>
    <cellStyle name="Akzent3 2" xfId="21897" hidden="1"/>
    <cellStyle name="Akzent3 2" xfId="21906" hidden="1"/>
    <cellStyle name="Akzent3 2" xfId="21923" hidden="1"/>
    <cellStyle name="Akzent3 2" xfId="21931" hidden="1"/>
    <cellStyle name="Akzent3 2" xfId="21944" hidden="1"/>
    <cellStyle name="Akzent3 2" xfId="21951" hidden="1"/>
    <cellStyle name="Akzent3 2" xfId="21964" hidden="1"/>
    <cellStyle name="Akzent3 2" xfId="21971" hidden="1"/>
    <cellStyle name="Akzent3 2" xfId="21984" hidden="1"/>
    <cellStyle name="Akzent3 2" xfId="21991" hidden="1"/>
    <cellStyle name="Akzent3 2" xfId="22004" hidden="1"/>
    <cellStyle name="Akzent3 2" xfId="21807" hidden="1"/>
    <cellStyle name="Akzent3 2" xfId="22018" hidden="1"/>
    <cellStyle name="Akzent3 2" xfId="22026" hidden="1"/>
    <cellStyle name="Akzent3 2" xfId="22039" hidden="1"/>
    <cellStyle name="Akzent3 2" xfId="22046" hidden="1"/>
    <cellStyle name="Akzent3 2" xfId="22059" hidden="1"/>
    <cellStyle name="Akzent3 2" xfId="22066" hidden="1"/>
    <cellStyle name="Akzent3 2" xfId="22079" hidden="1"/>
    <cellStyle name="Akzent3 2" xfId="22086" hidden="1"/>
    <cellStyle name="Akzent3 2" xfId="22099" hidden="1"/>
    <cellStyle name="Akzent3 2" xfId="21912" hidden="1"/>
    <cellStyle name="Akzent3 2" xfId="22112" hidden="1"/>
    <cellStyle name="Akzent3 2" xfId="22119" hidden="1"/>
    <cellStyle name="Akzent3 2" xfId="22132" hidden="1"/>
    <cellStyle name="Akzent3 2" xfId="22139" hidden="1"/>
    <cellStyle name="Akzent3 2" xfId="22152" hidden="1"/>
    <cellStyle name="Akzent3 2" xfId="22159" hidden="1"/>
    <cellStyle name="Akzent3 2" xfId="22172" hidden="1"/>
    <cellStyle name="Akzent3 2" xfId="22179" hidden="1"/>
    <cellStyle name="Akzent3 2" xfId="22192" hidden="1"/>
    <cellStyle name="Akzent3 2" xfId="22199" hidden="1"/>
    <cellStyle name="Akzent3 2" xfId="22212" hidden="1"/>
    <cellStyle name="Akzent3 2" xfId="22219" hidden="1"/>
    <cellStyle name="Akzent3 2" xfId="22232" hidden="1"/>
    <cellStyle name="Akzent3 2" xfId="22239" hidden="1"/>
    <cellStyle name="Akzent3 2" xfId="22252" hidden="1"/>
    <cellStyle name="Akzent3 2" xfId="22259" hidden="1"/>
    <cellStyle name="Akzent3 2" xfId="22272" hidden="1"/>
    <cellStyle name="Akzent3 2" xfId="22279" hidden="1"/>
    <cellStyle name="Akzent3 2" xfId="22292" hidden="1"/>
    <cellStyle name="Akzent3 2" xfId="22320" hidden="1"/>
    <cellStyle name="Akzent3 2" xfId="22324" hidden="1"/>
    <cellStyle name="Akzent3 2" xfId="22349" hidden="1"/>
    <cellStyle name="Akzent3 2" xfId="22364" hidden="1"/>
    <cellStyle name="Akzent3 2" xfId="22371" hidden="1"/>
    <cellStyle name="Akzent3 2" xfId="22384" hidden="1"/>
    <cellStyle name="Akzent3 2" xfId="22391" hidden="1"/>
    <cellStyle name="Akzent3 2" xfId="22404" hidden="1"/>
    <cellStyle name="Akzent3 2" xfId="22411" hidden="1"/>
    <cellStyle name="Akzent3 2" xfId="22424" hidden="1"/>
    <cellStyle name="Akzent3 2" xfId="22431" hidden="1"/>
    <cellStyle name="Akzent3 2" xfId="22444" hidden="1"/>
    <cellStyle name="Akzent3 2" xfId="22341" hidden="1"/>
    <cellStyle name="Akzent3 2" xfId="22460" hidden="1"/>
    <cellStyle name="Akzent3 2" xfId="22467" hidden="1"/>
    <cellStyle name="Akzent3 2" xfId="22480" hidden="1"/>
    <cellStyle name="Akzent3 2" xfId="22487" hidden="1"/>
    <cellStyle name="Akzent3 2" xfId="22500" hidden="1"/>
    <cellStyle name="Akzent3 2" xfId="22507" hidden="1"/>
    <cellStyle name="Akzent3 2" xfId="22520" hidden="1"/>
    <cellStyle name="Akzent3 2" xfId="22527" hidden="1"/>
    <cellStyle name="Akzent3 2" xfId="22540" hidden="1"/>
    <cellStyle name="Akzent3 2" xfId="22550" hidden="1"/>
    <cellStyle name="Akzent3 2" xfId="22596" hidden="1"/>
    <cellStyle name="Akzent3 2" xfId="22618" hidden="1"/>
    <cellStyle name="Akzent3 2" xfId="22633" hidden="1"/>
    <cellStyle name="Akzent3 2" xfId="22646" hidden="1"/>
    <cellStyle name="Akzent3 2" xfId="22653" hidden="1"/>
    <cellStyle name="Akzent3 2" xfId="22666" hidden="1"/>
    <cellStyle name="Akzent3 2" xfId="22673" hidden="1"/>
    <cellStyle name="Akzent3 2" xfId="22686" hidden="1"/>
    <cellStyle name="Akzent3 2" xfId="22693" hidden="1"/>
    <cellStyle name="Akzent3 2" xfId="22706" hidden="1"/>
    <cellStyle name="Akzent3 2" xfId="22715" hidden="1"/>
    <cellStyle name="Akzent3 2" xfId="22732" hidden="1"/>
    <cellStyle name="Akzent3 2" xfId="22740" hidden="1"/>
    <cellStyle name="Akzent3 2" xfId="22753" hidden="1"/>
    <cellStyle name="Akzent3 2" xfId="22760" hidden="1"/>
    <cellStyle name="Akzent3 2" xfId="22773" hidden="1"/>
    <cellStyle name="Akzent3 2" xfId="22780" hidden="1"/>
    <cellStyle name="Akzent3 2" xfId="22793" hidden="1"/>
    <cellStyle name="Akzent3 2" xfId="22800" hidden="1"/>
    <cellStyle name="Akzent3 2" xfId="22813" hidden="1"/>
    <cellStyle name="Akzent3 2" xfId="22607" hidden="1"/>
    <cellStyle name="Akzent3 2" xfId="22827" hidden="1"/>
    <cellStyle name="Akzent3 2" xfId="22835" hidden="1"/>
    <cellStyle name="Akzent3 2" xfId="22848" hidden="1"/>
    <cellStyle name="Akzent3 2" xfId="22855" hidden="1"/>
    <cellStyle name="Akzent3 2" xfId="22868" hidden="1"/>
    <cellStyle name="Akzent3 2" xfId="22875" hidden="1"/>
    <cellStyle name="Akzent3 2" xfId="22888" hidden="1"/>
    <cellStyle name="Akzent3 2" xfId="22895" hidden="1"/>
    <cellStyle name="Akzent3 2" xfId="22908" hidden="1"/>
    <cellStyle name="Akzent3 2" xfId="22721" hidden="1"/>
    <cellStyle name="Akzent3 2" xfId="22921" hidden="1"/>
    <cellStyle name="Akzent3 2" xfId="22928" hidden="1"/>
    <cellStyle name="Akzent3 2" xfId="22941" hidden="1"/>
    <cellStyle name="Akzent3 2" xfId="22948" hidden="1"/>
    <cellStyle name="Akzent3 2" xfId="22961" hidden="1"/>
    <cellStyle name="Akzent3 2" xfId="22968" hidden="1"/>
    <cellStyle name="Akzent3 2" xfId="22981" hidden="1"/>
    <cellStyle name="Akzent3 2" xfId="22988" hidden="1"/>
    <cellStyle name="Akzent3 2" xfId="23001" hidden="1"/>
    <cellStyle name="Akzent3 2" xfId="23013" hidden="1"/>
    <cellStyle name="Akzent3 2" xfId="23032" hidden="1"/>
    <cellStyle name="Akzent3 2" xfId="23039" hidden="1"/>
    <cellStyle name="Akzent3 2" xfId="23052" hidden="1"/>
    <cellStyle name="Akzent3 2" xfId="23059" hidden="1"/>
    <cellStyle name="Akzent3 2" xfId="23072" hidden="1"/>
    <cellStyle name="Akzent3 2" xfId="23079" hidden="1"/>
    <cellStyle name="Akzent3 2" xfId="23092" hidden="1"/>
    <cellStyle name="Akzent3 2" xfId="23099" hidden="1"/>
    <cellStyle name="Akzent3 2" xfId="23112" hidden="1"/>
    <cellStyle name="Akzent3 2" xfId="23121" hidden="1"/>
    <cellStyle name="Akzent3 2" xfId="23138" hidden="1"/>
    <cellStyle name="Akzent3 2" xfId="23146" hidden="1"/>
    <cellStyle name="Akzent3 2" xfId="23159" hidden="1"/>
    <cellStyle name="Akzent3 2" xfId="23166" hidden="1"/>
    <cellStyle name="Akzent3 2" xfId="23179" hidden="1"/>
    <cellStyle name="Akzent3 2" xfId="23186" hidden="1"/>
    <cellStyle name="Akzent3 2" xfId="23199" hidden="1"/>
    <cellStyle name="Akzent3 2" xfId="23206" hidden="1"/>
    <cellStyle name="Akzent3 2" xfId="23219" hidden="1"/>
    <cellStyle name="Akzent3 2" xfId="23022" hidden="1"/>
    <cellStyle name="Akzent3 2" xfId="23233" hidden="1"/>
    <cellStyle name="Akzent3 2" xfId="23241" hidden="1"/>
    <cellStyle name="Akzent3 2" xfId="23254" hidden="1"/>
    <cellStyle name="Akzent3 2" xfId="23261" hidden="1"/>
    <cellStyle name="Akzent3 2" xfId="23274" hidden="1"/>
    <cellStyle name="Akzent3 2" xfId="23281" hidden="1"/>
    <cellStyle name="Akzent3 2" xfId="23294" hidden="1"/>
    <cellStyle name="Akzent3 2" xfId="23301" hidden="1"/>
    <cellStyle name="Akzent3 2" xfId="23314" hidden="1"/>
    <cellStyle name="Akzent3 2" xfId="23127" hidden="1"/>
    <cellStyle name="Akzent3 2" xfId="23327" hidden="1"/>
    <cellStyle name="Akzent3 2" xfId="23334" hidden="1"/>
    <cellStyle name="Akzent3 2" xfId="23347" hidden="1"/>
    <cellStyle name="Akzent3 2" xfId="23354" hidden="1"/>
    <cellStyle name="Akzent3 2" xfId="23367" hidden="1"/>
    <cellStyle name="Akzent3 2" xfId="23374" hidden="1"/>
    <cellStyle name="Akzent3 2" xfId="23387" hidden="1"/>
    <cellStyle name="Akzent3 2" xfId="23394" hidden="1"/>
    <cellStyle name="Akzent3 2" xfId="23407" hidden="1"/>
    <cellStyle name="Akzent3 2" xfId="23414" hidden="1"/>
    <cellStyle name="Akzent3 2" xfId="23427" hidden="1"/>
    <cellStyle name="Akzent3 2" xfId="23434" hidden="1"/>
    <cellStyle name="Akzent3 2" xfId="23447" hidden="1"/>
    <cellStyle name="Akzent3 2" xfId="23454" hidden="1"/>
    <cellStyle name="Akzent3 2" xfId="23467" hidden="1"/>
    <cellStyle name="Akzent3 2" xfId="23474" hidden="1"/>
    <cellStyle name="Akzent3 2" xfId="23487" hidden="1"/>
    <cellStyle name="Akzent3 2" xfId="23494" hidden="1"/>
    <cellStyle name="Akzent3 2" xfId="23507" hidden="1"/>
    <cellStyle name="Akzent3 2" xfId="23533" hidden="1"/>
    <cellStyle name="Akzent3 2" xfId="23537" hidden="1"/>
    <cellStyle name="Akzent3 2" xfId="23562" hidden="1"/>
    <cellStyle name="Akzent3 2" xfId="23577" hidden="1"/>
    <cellStyle name="Akzent3 2" xfId="23584" hidden="1"/>
    <cellStyle name="Akzent3 2" xfId="23597" hidden="1"/>
    <cellStyle name="Akzent3 2" xfId="23604" hidden="1"/>
    <cellStyle name="Akzent3 2" xfId="23617" hidden="1"/>
    <cellStyle name="Akzent3 2" xfId="23624" hidden="1"/>
    <cellStyle name="Akzent3 2" xfId="23637" hidden="1"/>
    <cellStyle name="Akzent3 2" xfId="23644" hidden="1"/>
    <cellStyle name="Akzent3 2" xfId="23657" hidden="1"/>
    <cellStyle name="Akzent3 2" xfId="23554" hidden="1"/>
    <cellStyle name="Akzent3 2" xfId="23673" hidden="1"/>
    <cellStyle name="Akzent3 2" xfId="23680" hidden="1"/>
    <cellStyle name="Akzent3 2" xfId="23693" hidden="1"/>
    <cellStyle name="Akzent3 2" xfId="23700" hidden="1"/>
    <cellStyle name="Akzent3 2" xfId="23713" hidden="1"/>
    <cellStyle name="Akzent3 2" xfId="23720" hidden="1"/>
    <cellStyle name="Akzent3 2" xfId="23733" hidden="1"/>
    <cellStyle name="Akzent3 2" xfId="23740" hidden="1"/>
    <cellStyle name="Akzent3 2" xfId="23753" hidden="1"/>
    <cellStyle name="Akzent3 2" xfId="23798" hidden="1"/>
    <cellStyle name="Akzent3 2" xfId="23812" hidden="1"/>
    <cellStyle name="Akzent3 2" xfId="23825" hidden="1"/>
    <cellStyle name="Akzent3 2" xfId="23832" hidden="1"/>
    <cellStyle name="Akzent3 2" xfId="23845" hidden="1"/>
    <cellStyle name="Akzent3 2" xfId="23852" hidden="1"/>
    <cellStyle name="Akzent3 2" xfId="23865" hidden="1"/>
    <cellStyle name="Akzent3 2" xfId="23872" hidden="1"/>
    <cellStyle name="Akzent3 2" xfId="23885" hidden="1"/>
    <cellStyle name="Akzent3 2" xfId="23894" hidden="1"/>
    <cellStyle name="Akzent3 2" xfId="23911" hidden="1"/>
    <cellStyle name="Akzent3 2" xfId="23919" hidden="1"/>
    <cellStyle name="Akzent3 2" xfId="23932" hidden="1"/>
    <cellStyle name="Akzent3 2" xfId="23939" hidden="1"/>
    <cellStyle name="Akzent3 2" xfId="23952" hidden="1"/>
    <cellStyle name="Akzent3 2" xfId="23959" hidden="1"/>
    <cellStyle name="Akzent3 2" xfId="23972" hidden="1"/>
    <cellStyle name="Akzent3 2" xfId="23979" hidden="1"/>
    <cellStyle name="Akzent3 2" xfId="23992" hidden="1"/>
    <cellStyle name="Akzent3 2" xfId="23782" hidden="1"/>
    <cellStyle name="Akzent3 2" xfId="24006" hidden="1"/>
    <cellStyle name="Akzent3 2" xfId="24014" hidden="1"/>
    <cellStyle name="Akzent3 2" xfId="24027" hidden="1"/>
    <cellStyle name="Akzent3 2" xfId="24034" hidden="1"/>
    <cellStyle name="Akzent3 2" xfId="24047" hidden="1"/>
    <cellStyle name="Akzent3 2" xfId="24054" hidden="1"/>
    <cellStyle name="Akzent3 2" xfId="24067" hidden="1"/>
    <cellStyle name="Akzent3 2" xfId="24074" hidden="1"/>
    <cellStyle name="Akzent3 2" xfId="24087" hidden="1"/>
    <cellStyle name="Akzent3 2" xfId="23900" hidden="1"/>
    <cellStyle name="Akzent3 2" xfId="24100" hidden="1"/>
    <cellStyle name="Akzent3 2" xfId="24107" hidden="1"/>
    <cellStyle name="Akzent3 2" xfId="24120" hidden="1"/>
    <cellStyle name="Akzent3 2" xfId="24127" hidden="1"/>
    <cellStyle name="Akzent3 2" xfId="24140" hidden="1"/>
    <cellStyle name="Akzent3 2" xfId="24147" hidden="1"/>
    <cellStyle name="Akzent3 2" xfId="24160" hidden="1"/>
    <cellStyle name="Akzent3 2" xfId="24167" hidden="1"/>
    <cellStyle name="Akzent3 2" xfId="24180" hidden="1"/>
    <cellStyle name="Akzent3 2" xfId="24192" hidden="1"/>
    <cellStyle name="Akzent3 2" xfId="24211" hidden="1"/>
    <cellStyle name="Akzent3 2" xfId="24218" hidden="1"/>
    <cellStyle name="Akzent3 2" xfId="24231" hidden="1"/>
    <cellStyle name="Akzent3 2" xfId="24238" hidden="1"/>
    <cellStyle name="Akzent3 2" xfId="24251" hidden="1"/>
    <cellStyle name="Akzent3 2" xfId="24258" hidden="1"/>
    <cellStyle name="Akzent3 2" xfId="24271" hidden="1"/>
    <cellStyle name="Akzent3 2" xfId="24278" hidden="1"/>
    <cellStyle name="Akzent3 2" xfId="24291" hidden="1"/>
    <cellStyle name="Akzent3 2" xfId="24300" hidden="1"/>
    <cellStyle name="Akzent3 2" xfId="24317" hidden="1"/>
    <cellStyle name="Akzent3 2" xfId="24325" hidden="1"/>
    <cellStyle name="Akzent3 2" xfId="24338" hidden="1"/>
    <cellStyle name="Akzent3 2" xfId="24345" hidden="1"/>
    <cellStyle name="Akzent3 2" xfId="24358" hidden="1"/>
    <cellStyle name="Akzent3 2" xfId="24365" hidden="1"/>
    <cellStyle name="Akzent3 2" xfId="24378" hidden="1"/>
    <cellStyle name="Akzent3 2" xfId="24385" hidden="1"/>
    <cellStyle name="Akzent3 2" xfId="24398" hidden="1"/>
    <cellStyle name="Akzent3 2" xfId="24201" hidden="1"/>
    <cellStyle name="Akzent3 2" xfId="24412" hidden="1"/>
    <cellStyle name="Akzent3 2" xfId="24420" hidden="1"/>
    <cellStyle name="Akzent3 2" xfId="24433" hidden="1"/>
    <cellStyle name="Akzent3 2" xfId="24440" hidden="1"/>
    <cellStyle name="Akzent3 2" xfId="24453" hidden="1"/>
    <cellStyle name="Akzent3 2" xfId="24460" hidden="1"/>
    <cellStyle name="Akzent3 2" xfId="24473" hidden="1"/>
    <cellStyle name="Akzent3 2" xfId="24480" hidden="1"/>
    <cellStyle name="Akzent3 2" xfId="24493" hidden="1"/>
    <cellStyle name="Akzent3 2" xfId="24306" hidden="1"/>
    <cellStyle name="Akzent3 2" xfId="24506" hidden="1"/>
    <cellStyle name="Akzent3 2" xfId="24513" hidden="1"/>
    <cellStyle name="Akzent3 2" xfId="24526" hidden="1"/>
    <cellStyle name="Akzent3 2" xfId="24533" hidden="1"/>
    <cellStyle name="Akzent3 2" xfId="24546" hidden="1"/>
    <cellStyle name="Akzent3 2" xfId="24553" hidden="1"/>
    <cellStyle name="Akzent3 2" xfId="24566" hidden="1"/>
    <cellStyle name="Akzent3 2" xfId="24573" hidden="1"/>
    <cellStyle name="Akzent3 2" xfId="24586" hidden="1"/>
    <cellStyle name="Akzent3 2" xfId="24593" hidden="1"/>
    <cellStyle name="Akzent3 2" xfId="24606" hidden="1"/>
    <cellStyle name="Akzent3 2" xfId="24613" hidden="1"/>
    <cellStyle name="Akzent3 2" xfId="24626" hidden="1"/>
    <cellStyle name="Akzent3 2" xfId="24633" hidden="1"/>
    <cellStyle name="Akzent3 2" xfId="24646" hidden="1"/>
    <cellStyle name="Akzent3 2" xfId="24653" hidden="1"/>
    <cellStyle name="Akzent3 2" xfId="24666" hidden="1"/>
    <cellStyle name="Akzent3 2" xfId="24673" hidden="1"/>
    <cellStyle name="Akzent3 2" xfId="24686" hidden="1"/>
    <cellStyle name="Akzent3 2" xfId="24714" hidden="1"/>
    <cellStyle name="Akzent3 2" xfId="24718" hidden="1"/>
    <cellStyle name="Akzent3 2" xfId="24743" hidden="1"/>
    <cellStyle name="Akzent3 2" xfId="24758" hidden="1"/>
    <cellStyle name="Akzent3 2" xfId="24765" hidden="1"/>
    <cellStyle name="Akzent3 2" xfId="24778" hidden="1"/>
    <cellStyle name="Akzent3 2" xfId="24785" hidden="1"/>
    <cellStyle name="Akzent3 2" xfId="24798" hidden="1"/>
    <cellStyle name="Akzent3 2" xfId="24805" hidden="1"/>
    <cellStyle name="Akzent3 2" xfId="24818" hidden="1"/>
    <cellStyle name="Akzent3 2" xfId="24825" hidden="1"/>
    <cellStyle name="Akzent3 2" xfId="24838" hidden="1"/>
    <cellStyle name="Akzent3 2" xfId="24735" hidden="1"/>
    <cellStyle name="Akzent3 2" xfId="24854" hidden="1"/>
    <cellStyle name="Akzent3 2" xfId="24861" hidden="1"/>
    <cellStyle name="Akzent3 2" xfId="24874" hidden="1"/>
    <cellStyle name="Akzent3 2" xfId="24881" hidden="1"/>
    <cellStyle name="Akzent3 2" xfId="24894" hidden="1"/>
    <cellStyle name="Akzent3 2" xfId="24901" hidden="1"/>
    <cellStyle name="Akzent3 2" xfId="24914" hidden="1"/>
    <cellStyle name="Akzent3 2" xfId="24921" hidden="1"/>
    <cellStyle name="Akzent3 2" xfId="24934" hidden="1"/>
    <cellStyle name="Akzent3 2" xfId="24943" hidden="1"/>
    <cellStyle name="Akzent3 2" xfId="24989" hidden="1"/>
    <cellStyle name="Akzent3 2" xfId="25011" hidden="1"/>
    <cellStyle name="Akzent3 2" xfId="25026" hidden="1"/>
    <cellStyle name="Akzent3 2" xfId="25039" hidden="1"/>
    <cellStyle name="Akzent3 2" xfId="25046" hidden="1"/>
    <cellStyle name="Akzent3 2" xfId="25059" hidden="1"/>
    <cellStyle name="Akzent3 2" xfId="25066" hidden="1"/>
    <cellStyle name="Akzent3 2" xfId="25079" hidden="1"/>
    <cellStyle name="Akzent3 2" xfId="25086" hidden="1"/>
    <cellStyle name="Akzent3 2" xfId="25099" hidden="1"/>
    <cellStyle name="Akzent3 2" xfId="25107" hidden="1"/>
    <cellStyle name="Akzent3 2" xfId="25124" hidden="1"/>
    <cellStyle name="Akzent3 2" xfId="25132" hidden="1"/>
    <cellStyle name="Akzent3 2" xfId="25145" hidden="1"/>
    <cellStyle name="Akzent3 2" xfId="25152" hidden="1"/>
    <cellStyle name="Akzent3 2" xfId="25165" hidden="1"/>
    <cellStyle name="Akzent3 2" xfId="25172" hidden="1"/>
    <cellStyle name="Akzent3 2" xfId="25185" hidden="1"/>
    <cellStyle name="Akzent3 2" xfId="25192" hidden="1"/>
    <cellStyle name="Akzent3 2" xfId="25205" hidden="1"/>
    <cellStyle name="Akzent3 2" xfId="25000" hidden="1"/>
    <cellStyle name="Akzent3 2" xfId="25219" hidden="1"/>
    <cellStyle name="Akzent3 2" xfId="25227" hidden="1"/>
    <cellStyle name="Akzent3 2" xfId="25240" hidden="1"/>
    <cellStyle name="Akzent3 2" xfId="25247" hidden="1"/>
    <cellStyle name="Akzent3 2" xfId="25260" hidden="1"/>
    <cellStyle name="Akzent3 2" xfId="25267" hidden="1"/>
    <cellStyle name="Akzent3 2" xfId="25280" hidden="1"/>
    <cellStyle name="Akzent3 2" xfId="25287" hidden="1"/>
    <cellStyle name="Akzent3 2" xfId="25300" hidden="1"/>
    <cellStyle name="Akzent3 2" xfId="25113" hidden="1"/>
    <cellStyle name="Akzent3 2" xfId="25313" hidden="1"/>
    <cellStyle name="Akzent3 2" xfId="25320" hidden="1"/>
    <cellStyle name="Akzent3 2" xfId="25333" hidden="1"/>
    <cellStyle name="Akzent3 2" xfId="25340" hidden="1"/>
    <cellStyle name="Akzent3 2" xfId="25353" hidden="1"/>
    <cellStyle name="Akzent3 2" xfId="25360" hidden="1"/>
    <cellStyle name="Akzent3 2" xfId="25373" hidden="1"/>
    <cellStyle name="Akzent3 2" xfId="25380" hidden="1"/>
    <cellStyle name="Akzent3 2" xfId="25393" hidden="1"/>
    <cellStyle name="Akzent3 2" xfId="25404" hidden="1"/>
    <cellStyle name="Akzent3 2" xfId="25423" hidden="1"/>
    <cellStyle name="Akzent3 2" xfId="25430" hidden="1"/>
    <cellStyle name="Akzent3 2" xfId="25443" hidden="1"/>
    <cellStyle name="Akzent3 2" xfId="25450" hidden="1"/>
    <cellStyle name="Akzent3 2" xfId="25463" hidden="1"/>
    <cellStyle name="Akzent3 2" xfId="25470" hidden="1"/>
    <cellStyle name="Akzent3 2" xfId="25483" hidden="1"/>
    <cellStyle name="Akzent3 2" xfId="25490" hidden="1"/>
    <cellStyle name="Akzent3 2" xfId="25503" hidden="1"/>
    <cellStyle name="Akzent3 2" xfId="25511" hidden="1"/>
    <cellStyle name="Akzent3 2" xfId="25528" hidden="1"/>
    <cellStyle name="Akzent3 2" xfId="25536" hidden="1"/>
    <cellStyle name="Akzent3 2" xfId="25549" hidden="1"/>
    <cellStyle name="Akzent3 2" xfId="25556" hidden="1"/>
    <cellStyle name="Akzent3 2" xfId="25569" hidden="1"/>
    <cellStyle name="Akzent3 2" xfId="25576" hidden="1"/>
    <cellStyle name="Akzent3 2" xfId="25589" hidden="1"/>
    <cellStyle name="Akzent3 2" xfId="25596" hidden="1"/>
    <cellStyle name="Akzent3 2" xfId="25609" hidden="1"/>
    <cellStyle name="Akzent3 2" xfId="25413" hidden="1"/>
    <cellStyle name="Akzent3 2" xfId="25623" hidden="1"/>
    <cellStyle name="Akzent3 2" xfId="25631" hidden="1"/>
    <cellStyle name="Akzent3 2" xfId="25644" hidden="1"/>
    <cellStyle name="Akzent3 2" xfId="25651" hidden="1"/>
    <cellStyle name="Akzent3 2" xfId="25664" hidden="1"/>
    <cellStyle name="Akzent3 2" xfId="25671" hidden="1"/>
    <cellStyle name="Akzent3 2" xfId="25684" hidden="1"/>
    <cellStyle name="Akzent3 2" xfId="25691" hidden="1"/>
    <cellStyle name="Akzent3 2" xfId="25704" hidden="1"/>
    <cellStyle name="Akzent3 2" xfId="25517" hidden="1"/>
    <cellStyle name="Akzent3 2" xfId="25717" hidden="1"/>
    <cellStyle name="Akzent3 2" xfId="25724" hidden="1"/>
    <cellStyle name="Akzent3 2" xfId="25737" hidden="1"/>
    <cellStyle name="Akzent3 2" xfId="25744" hidden="1"/>
    <cellStyle name="Akzent3 2" xfId="25757" hidden="1"/>
    <cellStyle name="Akzent3 2" xfId="25764" hidden="1"/>
    <cellStyle name="Akzent3 2" xfId="25777" hidden="1"/>
    <cellStyle name="Akzent3 2" xfId="25784" hidden="1"/>
    <cellStyle name="Akzent3 2" xfId="25797" hidden="1"/>
    <cellStyle name="Akzent3 2" xfId="25804" hidden="1"/>
    <cellStyle name="Akzent3 2" xfId="25817" hidden="1"/>
    <cellStyle name="Akzent3 2" xfId="25824" hidden="1"/>
    <cellStyle name="Akzent3 2" xfId="25837" hidden="1"/>
    <cellStyle name="Akzent3 2" xfId="25844" hidden="1"/>
    <cellStyle name="Akzent3 2" xfId="25857" hidden="1"/>
    <cellStyle name="Akzent3 2" xfId="25864" hidden="1"/>
    <cellStyle name="Akzent3 2" xfId="25877" hidden="1"/>
    <cellStyle name="Akzent3 2" xfId="25884" hidden="1"/>
    <cellStyle name="Akzent3 2" xfId="25897" hidden="1"/>
    <cellStyle name="Akzent3 2" xfId="25923" hidden="1"/>
    <cellStyle name="Akzent3 2" xfId="25927" hidden="1"/>
    <cellStyle name="Akzent3 2" xfId="25952" hidden="1"/>
    <cellStyle name="Akzent3 2" xfId="25967" hidden="1"/>
    <cellStyle name="Akzent3 2" xfId="25974" hidden="1"/>
    <cellStyle name="Akzent3 2" xfId="25987" hidden="1"/>
    <cellStyle name="Akzent3 2" xfId="25994" hidden="1"/>
    <cellStyle name="Akzent3 2" xfId="26007" hidden="1"/>
    <cellStyle name="Akzent3 2" xfId="26014" hidden="1"/>
    <cellStyle name="Akzent3 2" xfId="26027" hidden="1"/>
    <cellStyle name="Akzent3 2" xfId="26034" hidden="1"/>
    <cellStyle name="Akzent3 2" xfId="26047" hidden="1"/>
    <cellStyle name="Akzent3 2" xfId="25944" hidden="1"/>
    <cellStyle name="Akzent3 2" xfId="26062" hidden="1"/>
    <cellStyle name="Akzent3 2" xfId="26069" hidden="1"/>
    <cellStyle name="Akzent3 2" xfId="26082" hidden="1"/>
    <cellStyle name="Akzent3 2" xfId="26089" hidden="1"/>
    <cellStyle name="Akzent3 2" xfId="26102" hidden="1"/>
    <cellStyle name="Akzent3 2" xfId="26109" hidden="1"/>
    <cellStyle name="Akzent3 2" xfId="26122" hidden="1"/>
    <cellStyle name="Akzent3 2" xfId="26129" hidden="1"/>
    <cellStyle name="Akzent3 2" xfId="26142" hidden="1"/>
    <cellStyle name="Akzent3 2" xfId="23789" hidden="1"/>
    <cellStyle name="Akzent3 2" xfId="23805" hidden="1"/>
    <cellStyle name="Akzent3 2" xfId="21262" hidden="1"/>
    <cellStyle name="Akzent3 2" xfId="21387" hidden="1"/>
    <cellStyle name="Akzent3 2" xfId="21347" hidden="1"/>
    <cellStyle name="Akzent3 2" xfId="21351" hidden="1"/>
    <cellStyle name="Akzent3 2" xfId="21360" hidden="1"/>
    <cellStyle name="Akzent3 2" xfId="26166" hidden="1"/>
    <cellStyle name="Akzent3 2" xfId="26179" hidden="1"/>
    <cellStyle name="Akzent3 2" xfId="26188" hidden="1"/>
    <cellStyle name="Akzent3 2" xfId="26205" hidden="1"/>
    <cellStyle name="Akzent3 2" xfId="26213" hidden="1"/>
    <cellStyle name="Akzent3 2" xfId="26226" hidden="1"/>
    <cellStyle name="Akzent3 2" xfId="26233" hidden="1"/>
    <cellStyle name="Akzent3 2" xfId="26246" hidden="1"/>
    <cellStyle name="Akzent3 2" xfId="26253" hidden="1"/>
    <cellStyle name="Akzent3 2" xfId="26266" hidden="1"/>
    <cellStyle name="Akzent3 2" xfId="26273" hidden="1"/>
    <cellStyle name="Akzent3 2" xfId="26286" hidden="1"/>
    <cellStyle name="Akzent3 2" xfId="23793" hidden="1"/>
    <cellStyle name="Akzent3 2" xfId="26300" hidden="1"/>
    <cellStyle name="Akzent3 2" xfId="26308" hidden="1"/>
    <cellStyle name="Akzent3 2" xfId="26321" hidden="1"/>
    <cellStyle name="Akzent3 2" xfId="26328" hidden="1"/>
    <cellStyle name="Akzent3 2" xfId="26341" hidden="1"/>
    <cellStyle name="Akzent3 2" xfId="26348" hidden="1"/>
    <cellStyle name="Akzent3 2" xfId="26361" hidden="1"/>
    <cellStyle name="Akzent3 2" xfId="26368" hidden="1"/>
    <cellStyle name="Akzent3 2" xfId="26381" hidden="1"/>
    <cellStyle name="Akzent3 2" xfId="26194" hidden="1"/>
    <cellStyle name="Akzent3 2" xfId="26394" hidden="1"/>
    <cellStyle name="Akzent3 2" xfId="26401" hidden="1"/>
    <cellStyle name="Akzent3 2" xfId="26414" hidden="1"/>
    <cellStyle name="Akzent3 2" xfId="26421" hidden="1"/>
    <cellStyle name="Akzent3 2" xfId="26434" hidden="1"/>
    <cellStyle name="Akzent3 2" xfId="26441" hidden="1"/>
    <cellStyle name="Akzent3 2" xfId="26454" hidden="1"/>
    <cellStyle name="Akzent3 2" xfId="26461" hidden="1"/>
    <cellStyle name="Akzent3 2" xfId="26474" hidden="1"/>
    <cellStyle name="Akzent3 2" xfId="26486" hidden="1"/>
    <cellStyle name="Akzent3 2" xfId="26504" hidden="1"/>
    <cellStyle name="Akzent3 2" xfId="26511" hidden="1"/>
    <cellStyle name="Akzent3 2" xfId="26524" hidden="1"/>
    <cellStyle name="Akzent3 2" xfId="26531" hidden="1"/>
    <cellStyle name="Akzent3 2" xfId="26544" hidden="1"/>
    <cellStyle name="Akzent3 2" xfId="26551" hidden="1"/>
    <cellStyle name="Akzent3 2" xfId="26564" hidden="1"/>
    <cellStyle name="Akzent3 2" xfId="26571" hidden="1"/>
    <cellStyle name="Akzent3 2" xfId="26584" hidden="1"/>
    <cellStyle name="Akzent3 2" xfId="26592" hidden="1"/>
    <cellStyle name="Akzent3 2" xfId="26609" hidden="1"/>
    <cellStyle name="Akzent3 2" xfId="26617" hidden="1"/>
    <cellStyle name="Akzent3 2" xfId="26630" hidden="1"/>
    <cellStyle name="Akzent3 2" xfId="26637" hidden="1"/>
    <cellStyle name="Akzent3 2" xfId="26650" hidden="1"/>
    <cellStyle name="Akzent3 2" xfId="26657" hidden="1"/>
    <cellStyle name="Akzent3 2" xfId="26670" hidden="1"/>
    <cellStyle name="Akzent3 2" xfId="26677" hidden="1"/>
    <cellStyle name="Akzent3 2" xfId="26690" hidden="1"/>
    <cellStyle name="Akzent3 2" xfId="26494" hidden="1"/>
    <cellStyle name="Akzent3 2" xfId="26704" hidden="1"/>
    <cellStyle name="Akzent3 2" xfId="26712" hidden="1"/>
    <cellStyle name="Akzent3 2" xfId="26725" hidden="1"/>
    <cellStyle name="Akzent3 2" xfId="26732" hidden="1"/>
    <cellStyle name="Akzent3 2" xfId="26745" hidden="1"/>
    <cellStyle name="Akzent3 2" xfId="26752" hidden="1"/>
    <cellStyle name="Akzent3 2" xfId="26765" hidden="1"/>
    <cellStyle name="Akzent3 2" xfId="26772" hidden="1"/>
    <cellStyle name="Akzent3 2" xfId="26785" hidden="1"/>
    <cellStyle name="Akzent3 2" xfId="26598" hidden="1"/>
    <cellStyle name="Akzent3 2" xfId="26798" hidden="1"/>
    <cellStyle name="Akzent3 2" xfId="26805" hidden="1"/>
    <cellStyle name="Akzent3 2" xfId="26818" hidden="1"/>
    <cellStyle name="Akzent3 2" xfId="26825" hidden="1"/>
    <cellStyle name="Akzent3 2" xfId="26838" hidden="1"/>
    <cellStyle name="Akzent3 2" xfId="26845" hidden="1"/>
    <cellStyle name="Akzent3 2" xfId="26858" hidden="1"/>
    <cellStyle name="Akzent3 2" xfId="26865" hidden="1"/>
    <cellStyle name="Akzent3 2" xfId="26878" hidden="1"/>
    <cellStyle name="Akzent3 2" xfId="26885" hidden="1"/>
    <cellStyle name="Akzent3 2" xfId="26898" hidden="1"/>
    <cellStyle name="Akzent3 2" xfId="26905" hidden="1"/>
    <cellStyle name="Akzent3 2" xfId="26918" hidden="1"/>
    <cellStyle name="Akzent3 2" xfId="26925" hidden="1"/>
    <cellStyle name="Akzent3 2" xfId="26938" hidden="1"/>
    <cellStyle name="Akzent3 2" xfId="26945" hidden="1"/>
    <cellStyle name="Akzent3 2" xfId="26958" hidden="1"/>
    <cellStyle name="Akzent3 2" xfId="26965" hidden="1"/>
    <cellStyle name="Akzent3 2" xfId="26978" hidden="1"/>
    <cellStyle name="Akzent3 2" xfId="27004" hidden="1"/>
    <cellStyle name="Akzent3 2" xfId="27008" hidden="1"/>
    <cellStyle name="Akzent3 2" xfId="27033" hidden="1"/>
    <cellStyle name="Akzent3 2" xfId="27048" hidden="1"/>
    <cellStyle name="Akzent3 2" xfId="27055" hidden="1"/>
    <cellStyle name="Akzent3 2" xfId="27068" hidden="1"/>
    <cellStyle name="Akzent3 2" xfId="27075" hidden="1"/>
    <cellStyle name="Akzent3 2" xfId="27088" hidden="1"/>
    <cellStyle name="Akzent3 2" xfId="27095" hidden="1"/>
    <cellStyle name="Akzent3 2" xfId="27108" hidden="1"/>
    <cellStyle name="Akzent3 2" xfId="27115" hidden="1"/>
    <cellStyle name="Akzent3 2" xfId="27128" hidden="1"/>
    <cellStyle name="Akzent3 2" xfId="27025" hidden="1"/>
    <cellStyle name="Akzent3 2" xfId="27142" hidden="1"/>
    <cellStyle name="Akzent3 2" xfId="27149" hidden="1"/>
    <cellStyle name="Akzent3 2" xfId="27162" hidden="1"/>
    <cellStyle name="Akzent3 2" xfId="27169" hidden="1"/>
    <cellStyle name="Akzent3 2" xfId="27182" hidden="1"/>
    <cellStyle name="Akzent3 2" xfId="27189" hidden="1"/>
    <cellStyle name="Akzent3 2" xfId="27202" hidden="1"/>
    <cellStyle name="Akzent3 2" xfId="27209" hidden="1"/>
    <cellStyle name="Akzent3 2" xfId="27222" hidden="1"/>
    <cellStyle name="Akzent3 2" xfId="27231" hidden="1"/>
    <cellStyle name="Akzent3 2" xfId="27276" hidden="1"/>
    <cellStyle name="Akzent3 2" xfId="27298" hidden="1"/>
    <cellStyle name="Akzent3 2" xfId="27313" hidden="1"/>
    <cellStyle name="Akzent3 2" xfId="27326" hidden="1"/>
    <cellStyle name="Akzent3 2" xfId="27333" hidden="1"/>
    <cellStyle name="Akzent3 2" xfId="27346" hidden="1"/>
    <cellStyle name="Akzent3 2" xfId="27353" hidden="1"/>
    <cellStyle name="Akzent3 2" xfId="27366" hidden="1"/>
    <cellStyle name="Akzent3 2" xfId="27373" hidden="1"/>
    <cellStyle name="Akzent3 2" xfId="27386" hidden="1"/>
    <cellStyle name="Akzent3 2" xfId="27395" hidden="1"/>
    <cellStyle name="Akzent3 2" xfId="27412" hidden="1"/>
    <cellStyle name="Akzent3 2" xfId="27420" hidden="1"/>
    <cellStyle name="Akzent3 2" xfId="27433" hidden="1"/>
    <cellStyle name="Akzent3 2" xfId="27440" hidden="1"/>
    <cellStyle name="Akzent3 2" xfId="27453" hidden="1"/>
    <cellStyle name="Akzent3 2" xfId="27460" hidden="1"/>
    <cellStyle name="Akzent3 2" xfId="27473" hidden="1"/>
    <cellStyle name="Akzent3 2" xfId="27480" hidden="1"/>
    <cellStyle name="Akzent3 2" xfId="27493" hidden="1"/>
    <cellStyle name="Akzent3 2" xfId="27287" hidden="1"/>
    <cellStyle name="Akzent3 2" xfId="27507" hidden="1"/>
    <cellStyle name="Akzent3 2" xfId="27515" hidden="1"/>
    <cellStyle name="Akzent3 2" xfId="27528" hidden="1"/>
    <cellStyle name="Akzent3 2" xfId="27535" hidden="1"/>
    <cellStyle name="Akzent3 2" xfId="27548" hidden="1"/>
    <cellStyle name="Akzent3 2" xfId="27555" hidden="1"/>
    <cellStyle name="Akzent3 2" xfId="27568" hidden="1"/>
    <cellStyle name="Akzent3 2" xfId="27575" hidden="1"/>
    <cellStyle name="Akzent3 2" xfId="27588" hidden="1"/>
    <cellStyle name="Akzent3 2" xfId="27401" hidden="1"/>
    <cellStyle name="Akzent3 2" xfId="27601" hidden="1"/>
    <cellStyle name="Akzent3 2" xfId="27608" hidden="1"/>
    <cellStyle name="Akzent3 2" xfId="27621" hidden="1"/>
    <cellStyle name="Akzent3 2" xfId="27628" hidden="1"/>
    <cellStyle name="Akzent3 2" xfId="27641" hidden="1"/>
    <cellStyle name="Akzent3 2" xfId="27648" hidden="1"/>
    <cellStyle name="Akzent3 2" xfId="27661" hidden="1"/>
    <cellStyle name="Akzent3 2" xfId="27668" hidden="1"/>
    <cellStyle name="Akzent3 2" xfId="27681" hidden="1"/>
    <cellStyle name="Akzent3 2" xfId="27692" hidden="1"/>
    <cellStyle name="Akzent3 2" xfId="27711" hidden="1"/>
    <cellStyle name="Akzent3 2" xfId="27718" hidden="1"/>
    <cellStyle name="Akzent3 2" xfId="27731" hidden="1"/>
    <cellStyle name="Akzent3 2" xfId="27738" hidden="1"/>
    <cellStyle name="Akzent3 2" xfId="27751" hidden="1"/>
    <cellStyle name="Akzent3 2" xfId="27758" hidden="1"/>
    <cellStyle name="Akzent3 2" xfId="27771" hidden="1"/>
    <cellStyle name="Akzent3 2" xfId="27778" hidden="1"/>
    <cellStyle name="Akzent3 2" xfId="27791" hidden="1"/>
    <cellStyle name="Akzent3 2" xfId="27799" hidden="1"/>
    <cellStyle name="Akzent3 2" xfId="27816" hidden="1"/>
    <cellStyle name="Akzent3 2" xfId="27824" hidden="1"/>
    <cellStyle name="Akzent3 2" xfId="27837" hidden="1"/>
    <cellStyle name="Akzent3 2" xfId="27844" hidden="1"/>
    <cellStyle name="Akzent3 2" xfId="27857" hidden="1"/>
    <cellStyle name="Akzent3 2" xfId="27864" hidden="1"/>
    <cellStyle name="Akzent3 2" xfId="27877" hidden="1"/>
    <cellStyle name="Akzent3 2" xfId="27884" hidden="1"/>
    <cellStyle name="Akzent3 2" xfId="27897" hidden="1"/>
    <cellStyle name="Akzent3 2" xfId="27701" hidden="1"/>
    <cellStyle name="Akzent3 2" xfId="27911" hidden="1"/>
    <cellStyle name="Akzent3 2" xfId="27919" hidden="1"/>
    <cellStyle name="Akzent3 2" xfId="27932" hidden="1"/>
    <cellStyle name="Akzent3 2" xfId="27939" hidden="1"/>
    <cellStyle name="Akzent3 2" xfId="27952" hidden="1"/>
    <cellStyle name="Akzent3 2" xfId="27959" hidden="1"/>
    <cellStyle name="Akzent3 2" xfId="27972" hidden="1"/>
    <cellStyle name="Akzent3 2" xfId="27979" hidden="1"/>
    <cellStyle name="Akzent3 2" xfId="27992" hidden="1"/>
    <cellStyle name="Akzent3 2" xfId="27805" hidden="1"/>
    <cellStyle name="Akzent3 2" xfId="28005" hidden="1"/>
    <cellStyle name="Akzent3 2" xfId="28012" hidden="1"/>
    <cellStyle name="Akzent3 2" xfId="28025" hidden="1"/>
    <cellStyle name="Akzent3 2" xfId="28032" hidden="1"/>
    <cellStyle name="Akzent3 2" xfId="28045" hidden="1"/>
    <cellStyle name="Akzent3 2" xfId="28052" hidden="1"/>
    <cellStyle name="Akzent3 2" xfId="28065" hidden="1"/>
    <cellStyle name="Akzent3 2" xfId="28072" hidden="1"/>
    <cellStyle name="Akzent3 2" xfId="28085" hidden="1"/>
    <cellStyle name="Akzent3 2" xfId="28092" hidden="1"/>
    <cellStyle name="Akzent3 2" xfId="28105" hidden="1"/>
    <cellStyle name="Akzent3 2" xfId="28112" hidden="1"/>
    <cellStyle name="Akzent3 2" xfId="28125" hidden="1"/>
    <cellStyle name="Akzent3 2" xfId="28132" hidden="1"/>
    <cellStyle name="Akzent3 2" xfId="28145" hidden="1"/>
    <cellStyle name="Akzent3 2" xfId="28152" hidden="1"/>
    <cellStyle name="Akzent3 2" xfId="28165" hidden="1"/>
    <cellStyle name="Akzent3 2" xfId="28172" hidden="1"/>
    <cellStyle name="Akzent3 2" xfId="28185" hidden="1"/>
    <cellStyle name="Akzent3 2" xfId="28209" hidden="1"/>
    <cellStyle name="Akzent3 2" xfId="28213" hidden="1"/>
    <cellStyle name="Akzent3 2" xfId="28238" hidden="1"/>
    <cellStyle name="Akzent3 2" xfId="28253" hidden="1"/>
    <cellStyle name="Akzent3 2" xfId="28260" hidden="1"/>
    <cellStyle name="Akzent3 2" xfId="28273" hidden="1"/>
    <cellStyle name="Akzent3 2" xfId="28280" hidden="1"/>
    <cellStyle name="Akzent3 2" xfId="28293" hidden="1"/>
    <cellStyle name="Akzent3 2" xfId="28300" hidden="1"/>
    <cellStyle name="Akzent3 2" xfId="28313" hidden="1"/>
    <cellStyle name="Akzent3 2" xfId="28320" hidden="1"/>
    <cellStyle name="Akzent3 2" xfId="28333" hidden="1"/>
    <cellStyle name="Akzent3 2" xfId="28230" hidden="1"/>
    <cellStyle name="Akzent3 2" xfId="28348" hidden="1"/>
    <cellStyle name="Akzent3 2" xfId="28355" hidden="1"/>
    <cellStyle name="Akzent3 2" xfId="28368" hidden="1"/>
    <cellStyle name="Akzent3 2" xfId="28375" hidden="1"/>
    <cellStyle name="Akzent3 2" xfId="28388" hidden="1"/>
    <cellStyle name="Akzent3 2" xfId="28395" hidden="1"/>
    <cellStyle name="Akzent3 2" xfId="28408" hidden="1"/>
    <cellStyle name="Akzent3 2" xfId="28415" hidden="1"/>
    <cellStyle name="Akzent3 2" xfId="28428" hidden="1"/>
    <cellStyle name="Akzent3 2" xfId="26157" hidden="1"/>
    <cellStyle name="Akzent3 2" xfId="21260" hidden="1"/>
    <cellStyle name="Akzent3 2" xfId="24739" hidden="1"/>
    <cellStyle name="Akzent3 2" xfId="26153" hidden="1"/>
    <cellStyle name="Akzent3 2" xfId="21321" hidden="1"/>
    <cellStyle name="Akzent3 2" xfId="26146" hidden="1"/>
    <cellStyle name="Akzent3 2" xfId="28447" hidden="1"/>
    <cellStyle name="Akzent3 2" xfId="28454" hidden="1"/>
    <cellStyle name="Akzent3 2" xfId="28467" hidden="1"/>
    <cellStyle name="Akzent3 2" xfId="28475" hidden="1"/>
    <cellStyle name="Akzent3 2" xfId="28492" hidden="1"/>
    <cellStyle name="Akzent3 2" xfId="28500" hidden="1"/>
    <cellStyle name="Akzent3 2" xfId="28513" hidden="1"/>
    <cellStyle name="Akzent3 2" xfId="28520" hidden="1"/>
    <cellStyle name="Akzent3 2" xfId="28533" hidden="1"/>
    <cellStyle name="Akzent3 2" xfId="28540" hidden="1"/>
    <cellStyle name="Akzent3 2" xfId="28553" hidden="1"/>
    <cellStyle name="Akzent3 2" xfId="28560" hidden="1"/>
    <cellStyle name="Akzent3 2" xfId="28573" hidden="1"/>
    <cellStyle name="Akzent3 2" xfId="21413" hidden="1"/>
    <cellStyle name="Akzent3 2" xfId="28587" hidden="1"/>
    <cellStyle name="Akzent3 2" xfId="28595" hidden="1"/>
    <cellStyle name="Akzent3 2" xfId="28608" hidden="1"/>
    <cellStyle name="Akzent3 2" xfId="28615" hidden="1"/>
    <cellStyle name="Akzent3 2" xfId="28628" hidden="1"/>
    <cellStyle name="Akzent3 2" xfId="28635" hidden="1"/>
    <cellStyle name="Akzent3 2" xfId="28648" hidden="1"/>
    <cellStyle name="Akzent3 2" xfId="28655" hidden="1"/>
    <cellStyle name="Akzent3 2" xfId="28668" hidden="1"/>
    <cellStyle name="Akzent3 2" xfId="28481" hidden="1"/>
    <cellStyle name="Akzent3 2" xfId="28681" hidden="1"/>
    <cellStyle name="Akzent3 2" xfId="28688" hidden="1"/>
    <cellStyle name="Akzent3 2" xfId="28701" hidden="1"/>
    <cellStyle name="Akzent3 2" xfId="28708" hidden="1"/>
    <cellStyle name="Akzent3 2" xfId="28721" hidden="1"/>
    <cellStyle name="Akzent3 2" xfId="28728" hidden="1"/>
    <cellStyle name="Akzent3 2" xfId="28741" hidden="1"/>
    <cellStyle name="Akzent3 2" xfId="28748" hidden="1"/>
    <cellStyle name="Akzent3 2" xfId="28761" hidden="1"/>
    <cellStyle name="Akzent3 2" xfId="28773" hidden="1"/>
    <cellStyle name="Akzent3 2" xfId="28790" hidden="1"/>
    <cellStyle name="Akzent3 2" xfId="28797" hidden="1"/>
    <cellStyle name="Akzent3 2" xfId="28810" hidden="1"/>
    <cellStyle name="Akzent3 2" xfId="28817" hidden="1"/>
    <cellStyle name="Akzent3 2" xfId="28830" hidden="1"/>
    <cellStyle name="Akzent3 2" xfId="28837" hidden="1"/>
    <cellStyle name="Akzent3 2" xfId="28850" hidden="1"/>
    <cellStyle name="Akzent3 2" xfId="28857" hidden="1"/>
    <cellStyle name="Akzent3 2" xfId="28870" hidden="1"/>
    <cellStyle name="Akzent3 2" xfId="28877" hidden="1"/>
    <cellStyle name="Akzent3 2" xfId="28894" hidden="1"/>
    <cellStyle name="Akzent3 2" xfId="28902" hidden="1"/>
    <cellStyle name="Akzent3 2" xfId="28915" hidden="1"/>
    <cellStyle name="Akzent3 2" xfId="28922" hidden="1"/>
    <cellStyle name="Akzent3 2" xfId="28935" hidden="1"/>
    <cellStyle name="Akzent3 2" xfId="28942" hidden="1"/>
    <cellStyle name="Akzent3 2" xfId="28955" hidden="1"/>
    <cellStyle name="Akzent3 2" xfId="28962" hidden="1"/>
    <cellStyle name="Akzent3 2" xfId="28975" hidden="1"/>
    <cellStyle name="Akzent3 2" xfId="28780" hidden="1"/>
    <cellStyle name="Akzent3 2" xfId="28989" hidden="1"/>
    <cellStyle name="Akzent3 2" xfId="28997" hidden="1"/>
    <cellStyle name="Akzent3 2" xfId="29010" hidden="1"/>
    <cellStyle name="Akzent3 2" xfId="29017" hidden="1"/>
    <cellStyle name="Akzent3 2" xfId="29030" hidden="1"/>
    <cellStyle name="Akzent3 2" xfId="29037" hidden="1"/>
    <cellStyle name="Akzent3 2" xfId="29050" hidden="1"/>
    <cellStyle name="Akzent3 2" xfId="29057" hidden="1"/>
    <cellStyle name="Akzent3 2" xfId="29070" hidden="1"/>
    <cellStyle name="Akzent3 2" xfId="28883" hidden="1"/>
    <cellStyle name="Akzent3 2" xfId="29083" hidden="1"/>
    <cellStyle name="Akzent3 2" xfId="29090" hidden="1"/>
    <cellStyle name="Akzent3 2" xfId="29103" hidden="1"/>
    <cellStyle name="Akzent3 2" xfId="29110" hidden="1"/>
    <cellStyle name="Akzent3 2" xfId="29123" hidden="1"/>
    <cellStyle name="Akzent3 2" xfId="29130" hidden="1"/>
    <cellStyle name="Akzent3 2" xfId="29143" hidden="1"/>
    <cellStyle name="Akzent3 2" xfId="29150" hidden="1"/>
    <cellStyle name="Akzent3 2" xfId="29163" hidden="1"/>
    <cellStyle name="Akzent3 2" xfId="29170" hidden="1"/>
    <cellStyle name="Akzent3 2" xfId="29183" hidden="1"/>
    <cellStyle name="Akzent3 2" xfId="29190" hidden="1"/>
    <cellStyle name="Akzent3 2" xfId="29203" hidden="1"/>
    <cellStyle name="Akzent3 2" xfId="29210" hidden="1"/>
    <cellStyle name="Akzent3 2" xfId="29223" hidden="1"/>
    <cellStyle name="Akzent3 2" xfId="29230" hidden="1"/>
    <cellStyle name="Akzent3 2" xfId="29243" hidden="1"/>
    <cellStyle name="Akzent3 2" xfId="29250" hidden="1"/>
    <cellStyle name="Akzent3 2" xfId="29263" hidden="1"/>
    <cellStyle name="Akzent3 2" xfId="29289" hidden="1"/>
    <cellStyle name="Akzent3 2" xfId="29293" hidden="1"/>
    <cellStyle name="Akzent3 2" xfId="29318" hidden="1"/>
    <cellStyle name="Akzent3 2" xfId="29332" hidden="1"/>
    <cellStyle name="Akzent3 2" xfId="29339" hidden="1"/>
    <cellStyle name="Akzent3 2" xfId="29352" hidden="1"/>
    <cellStyle name="Akzent3 2" xfId="29359" hidden="1"/>
    <cellStyle name="Akzent3 2" xfId="29372" hidden="1"/>
    <cellStyle name="Akzent3 2" xfId="29379" hidden="1"/>
    <cellStyle name="Akzent3 2" xfId="29392" hidden="1"/>
    <cellStyle name="Akzent3 2" xfId="29399" hidden="1"/>
    <cellStyle name="Akzent3 2" xfId="29412" hidden="1"/>
    <cellStyle name="Akzent3 2" xfId="29310" hidden="1"/>
    <cellStyle name="Akzent3 2" xfId="29427" hidden="1"/>
    <cellStyle name="Akzent3 2" xfId="29434" hidden="1"/>
    <cellStyle name="Akzent3 2" xfId="29447" hidden="1"/>
    <cellStyle name="Akzent3 2" xfId="29454" hidden="1"/>
    <cellStyle name="Akzent3 2" xfId="29467" hidden="1"/>
    <cellStyle name="Akzent3 2" xfId="29474" hidden="1"/>
    <cellStyle name="Akzent3 2" xfId="29487" hidden="1"/>
    <cellStyle name="Akzent3 2" xfId="29494" hidden="1"/>
    <cellStyle name="Akzent3 2" xfId="29507" hidden="1"/>
    <cellStyle name="Akzent3 2" xfId="29515" hidden="1"/>
    <cellStyle name="Akzent3 2" xfId="29559" hidden="1"/>
    <cellStyle name="Akzent3 2" xfId="29580" hidden="1"/>
    <cellStyle name="Akzent3 2" xfId="29595" hidden="1"/>
    <cellStyle name="Akzent3 2" xfId="29608" hidden="1"/>
    <cellStyle name="Akzent3 2" xfId="29615" hidden="1"/>
    <cellStyle name="Akzent3 2" xfId="29628" hidden="1"/>
    <cellStyle name="Akzent3 2" xfId="29635" hidden="1"/>
    <cellStyle name="Akzent3 2" xfId="29648" hidden="1"/>
    <cellStyle name="Akzent3 2" xfId="29655" hidden="1"/>
    <cellStyle name="Akzent3 2" xfId="29668" hidden="1"/>
    <cellStyle name="Akzent3 2" xfId="29676" hidden="1"/>
    <cellStyle name="Akzent3 2" xfId="29693" hidden="1"/>
    <cellStyle name="Akzent3 2" xfId="29701" hidden="1"/>
    <cellStyle name="Akzent3 2" xfId="29714" hidden="1"/>
    <cellStyle name="Akzent3 2" xfId="29721" hidden="1"/>
    <cellStyle name="Akzent3 2" xfId="29734" hidden="1"/>
    <cellStyle name="Akzent3 2" xfId="29741" hidden="1"/>
    <cellStyle name="Akzent3 2" xfId="29754" hidden="1"/>
    <cellStyle name="Akzent3 2" xfId="29761" hidden="1"/>
    <cellStyle name="Akzent3 2" xfId="29774" hidden="1"/>
    <cellStyle name="Akzent3 2" xfId="29569" hidden="1"/>
    <cellStyle name="Akzent3 2" xfId="29788" hidden="1"/>
    <cellStyle name="Akzent3 2" xfId="29796" hidden="1"/>
    <cellStyle name="Akzent3 2" xfId="29809" hidden="1"/>
    <cellStyle name="Akzent3 2" xfId="29816" hidden="1"/>
    <cellStyle name="Akzent3 2" xfId="29829" hidden="1"/>
    <cellStyle name="Akzent3 2" xfId="29836" hidden="1"/>
    <cellStyle name="Akzent3 2" xfId="29849" hidden="1"/>
    <cellStyle name="Akzent3 2" xfId="29856" hidden="1"/>
    <cellStyle name="Akzent3 2" xfId="29869" hidden="1"/>
    <cellStyle name="Akzent3 2" xfId="29682" hidden="1"/>
    <cellStyle name="Akzent3 2" xfId="29882" hidden="1"/>
    <cellStyle name="Akzent3 2" xfId="29889" hidden="1"/>
    <cellStyle name="Akzent3 2" xfId="29902" hidden="1"/>
    <cellStyle name="Akzent3 2" xfId="29909" hidden="1"/>
    <cellStyle name="Akzent3 2" xfId="29922" hidden="1"/>
    <cellStyle name="Akzent3 2" xfId="29929" hidden="1"/>
    <cellStyle name="Akzent3 2" xfId="29942" hidden="1"/>
    <cellStyle name="Akzent3 2" xfId="29949" hidden="1"/>
    <cellStyle name="Akzent3 2" xfId="29962" hidden="1"/>
    <cellStyle name="Akzent3 2" xfId="29972" hidden="1"/>
    <cellStyle name="Akzent3 2" xfId="29990" hidden="1"/>
    <cellStyle name="Akzent3 2" xfId="29997" hidden="1"/>
    <cellStyle name="Akzent3 2" xfId="30010" hidden="1"/>
    <cellStyle name="Akzent3 2" xfId="30017" hidden="1"/>
    <cellStyle name="Akzent3 2" xfId="30030" hidden="1"/>
    <cellStyle name="Akzent3 2" xfId="30037" hidden="1"/>
    <cellStyle name="Akzent3 2" xfId="30050" hidden="1"/>
    <cellStyle name="Akzent3 2" xfId="30057" hidden="1"/>
    <cellStyle name="Akzent3 2" xfId="30070" hidden="1"/>
    <cellStyle name="Akzent3 2" xfId="30077" hidden="1"/>
    <cellStyle name="Akzent3 2" xfId="30094" hidden="1"/>
    <cellStyle name="Akzent3 2" xfId="30102" hidden="1"/>
    <cellStyle name="Akzent3 2" xfId="30115" hidden="1"/>
    <cellStyle name="Akzent3 2" xfId="30122" hidden="1"/>
    <cellStyle name="Akzent3 2" xfId="30135" hidden="1"/>
    <cellStyle name="Akzent3 2" xfId="30142" hidden="1"/>
    <cellStyle name="Akzent3 2" xfId="30155" hidden="1"/>
    <cellStyle name="Akzent3 2" xfId="30162" hidden="1"/>
    <cellStyle name="Akzent3 2" xfId="30175" hidden="1"/>
    <cellStyle name="Akzent3 2" xfId="29980" hidden="1"/>
    <cellStyle name="Akzent3 2" xfId="30189" hidden="1"/>
    <cellStyle name="Akzent3 2" xfId="30197" hidden="1"/>
    <cellStyle name="Akzent3 2" xfId="30210" hidden="1"/>
    <cellStyle name="Akzent3 2" xfId="30217" hidden="1"/>
    <cellStyle name="Akzent3 2" xfId="30230" hidden="1"/>
    <cellStyle name="Akzent3 2" xfId="30237" hidden="1"/>
    <cellStyle name="Akzent3 2" xfId="30250" hidden="1"/>
    <cellStyle name="Akzent3 2" xfId="30257" hidden="1"/>
    <cellStyle name="Akzent3 2" xfId="30270" hidden="1"/>
    <cellStyle name="Akzent3 2" xfId="30083" hidden="1"/>
    <cellStyle name="Akzent3 2" xfId="30283" hidden="1"/>
    <cellStyle name="Akzent3 2" xfId="30290" hidden="1"/>
    <cellStyle name="Akzent3 2" xfId="30303" hidden="1"/>
    <cellStyle name="Akzent3 2" xfId="30310" hidden="1"/>
    <cellStyle name="Akzent3 2" xfId="30323" hidden="1"/>
    <cellStyle name="Akzent3 2" xfId="30330" hidden="1"/>
    <cellStyle name="Akzent3 2" xfId="30343" hidden="1"/>
    <cellStyle name="Akzent3 2" xfId="30350" hidden="1"/>
    <cellStyle name="Akzent3 2" xfId="30363" hidden="1"/>
    <cellStyle name="Akzent3 2" xfId="30370" hidden="1"/>
    <cellStyle name="Akzent3 2" xfId="30383" hidden="1"/>
    <cellStyle name="Akzent3 2" xfId="30390" hidden="1"/>
    <cellStyle name="Akzent3 2" xfId="30403" hidden="1"/>
    <cellStyle name="Akzent3 2" xfId="30410" hidden="1"/>
    <cellStyle name="Akzent3 2" xfId="30423" hidden="1"/>
    <cellStyle name="Akzent3 2" xfId="30430" hidden="1"/>
    <cellStyle name="Akzent3 2" xfId="30443" hidden="1"/>
    <cellStyle name="Akzent3 2" xfId="30450" hidden="1"/>
    <cellStyle name="Akzent3 2" xfId="30463" hidden="1"/>
    <cellStyle name="Akzent3 2" xfId="30486" hidden="1"/>
    <cellStyle name="Akzent3 2" xfId="30490" hidden="1"/>
    <cellStyle name="Akzent3 2" xfId="30515" hidden="1"/>
    <cellStyle name="Akzent3 2" xfId="30529" hidden="1"/>
    <cellStyle name="Akzent3 2" xfId="30536" hidden="1"/>
    <cellStyle name="Akzent3 2" xfId="30549" hidden="1"/>
    <cellStyle name="Akzent3 2" xfId="30556" hidden="1"/>
    <cellStyle name="Akzent3 2" xfId="30569" hidden="1"/>
    <cellStyle name="Akzent3 2" xfId="30576" hidden="1"/>
    <cellStyle name="Akzent3 2" xfId="30589" hidden="1"/>
    <cellStyle name="Akzent3 2" xfId="30596" hidden="1"/>
    <cellStyle name="Akzent3 2" xfId="30609" hidden="1"/>
    <cellStyle name="Akzent3 2" xfId="30507" hidden="1"/>
    <cellStyle name="Akzent3 2" xfId="30623" hidden="1"/>
    <cellStyle name="Akzent3 2" xfId="30630" hidden="1"/>
    <cellStyle name="Akzent3 2" xfId="30643" hidden="1"/>
    <cellStyle name="Akzent3 2" xfId="30650" hidden="1"/>
    <cellStyle name="Akzent3 2" xfId="30663" hidden="1"/>
    <cellStyle name="Akzent3 2" xfId="30670" hidden="1"/>
    <cellStyle name="Akzent3 2" xfId="30683" hidden="1"/>
    <cellStyle name="Akzent3 2" xfId="30690" hidden="1"/>
    <cellStyle name="Akzent3 2" xfId="30703" hidden="1"/>
    <cellStyle name="Akzent3 2" xfId="26982" hidden="1"/>
    <cellStyle name="Akzent3 2" xfId="21393" hidden="1"/>
    <cellStyle name="Akzent3 2" xfId="28199" hidden="1"/>
    <cellStyle name="Akzent3 2" xfId="27227" hidden="1"/>
    <cellStyle name="Akzent3 2" xfId="24746" hidden="1"/>
    <cellStyle name="Akzent3 2" xfId="27010" hidden="1"/>
    <cellStyle name="Akzent3 2" xfId="30714" hidden="1"/>
    <cellStyle name="Akzent3 2" xfId="30721" hidden="1"/>
    <cellStyle name="Akzent3 2" xfId="30734" hidden="1"/>
    <cellStyle name="Akzent3 2" xfId="30741" hidden="1"/>
    <cellStyle name="Akzent3 2" xfId="30758" hidden="1"/>
    <cellStyle name="Akzent3 2" xfId="30766" hidden="1"/>
    <cellStyle name="Akzent3 2" xfId="30779" hidden="1"/>
    <cellStyle name="Akzent3 2" xfId="30786" hidden="1"/>
    <cellStyle name="Akzent3 2" xfId="30799" hidden="1"/>
    <cellStyle name="Akzent3 2" xfId="30806" hidden="1"/>
    <cellStyle name="Akzent3 2" xfId="30819" hidden="1"/>
    <cellStyle name="Akzent3 2" xfId="30826" hidden="1"/>
    <cellStyle name="Akzent3 2" xfId="30839" hidden="1"/>
    <cellStyle name="Akzent3 2" xfId="25103" hidden="1"/>
    <cellStyle name="Akzent3 2" xfId="30853" hidden="1"/>
    <cellStyle name="Akzent3 2" xfId="30861" hidden="1"/>
    <cellStyle name="Akzent3 2" xfId="30874" hidden="1"/>
    <cellStyle name="Akzent3 2" xfId="30881" hidden="1"/>
    <cellStyle name="Akzent3 2" xfId="30894" hidden="1"/>
    <cellStyle name="Akzent3 2" xfId="30901" hidden="1"/>
    <cellStyle name="Akzent3 2" xfId="30914" hidden="1"/>
    <cellStyle name="Akzent3 2" xfId="30921" hidden="1"/>
    <cellStyle name="Akzent3 2" xfId="30934" hidden="1"/>
    <cellStyle name="Akzent3 2" xfId="30747" hidden="1"/>
    <cellStyle name="Akzent3 2" xfId="30947" hidden="1"/>
    <cellStyle name="Akzent3 2" xfId="30954" hidden="1"/>
    <cellStyle name="Akzent3 2" xfId="30967" hidden="1"/>
    <cellStyle name="Akzent3 2" xfId="30974" hidden="1"/>
    <cellStyle name="Akzent3 2" xfId="30987" hidden="1"/>
    <cellStyle name="Akzent3 2" xfId="30994" hidden="1"/>
    <cellStyle name="Akzent3 2" xfId="31007" hidden="1"/>
    <cellStyle name="Akzent3 2" xfId="31014" hidden="1"/>
    <cellStyle name="Akzent3 2" xfId="31027" hidden="1"/>
    <cellStyle name="Akzent3 2" xfId="31037" hidden="1"/>
    <cellStyle name="Akzent3 2" xfId="31054" hidden="1"/>
    <cellStyle name="Akzent3 2" xfId="31061" hidden="1"/>
    <cellStyle name="Akzent3 2" xfId="31074" hidden="1"/>
    <cellStyle name="Akzent3 2" xfId="31081" hidden="1"/>
    <cellStyle name="Akzent3 2" xfId="31094" hidden="1"/>
    <cellStyle name="Akzent3 2" xfId="31101" hidden="1"/>
    <cellStyle name="Akzent3 2" xfId="31114" hidden="1"/>
    <cellStyle name="Akzent3 2" xfId="31121" hidden="1"/>
    <cellStyle name="Akzent3 2" xfId="31134" hidden="1"/>
    <cellStyle name="Akzent3 2" xfId="31141" hidden="1"/>
    <cellStyle name="Akzent3 2" xfId="31158" hidden="1"/>
    <cellStyle name="Akzent3 2" xfId="31166" hidden="1"/>
    <cellStyle name="Akzent3 2" xfId="31179" hidden="1"/>
    <cellStyle name="Akzent3 2" xfId="31186" hidden="1"/>
    <cellStyle name="Akzent3 2" xfId="31199" hidden="1"/>
    <cellStyle name="Akzent3 2" xfId="31206" hidden="1"/>
    <cellStyle name="Akzent3 2" xfId="31219" hidden="1"/>
    <cellStyle name="Akzent3 2" xfId="31226" hidden="1"/>
    <cellStyle name="Akzent3 2" xfId="31239" hidden="1"/>
    <cellStyle name="Akzent3 2" xfId="31044" hidden="1"/>
    <cellStyle name="Akzent3 2" xfId="31253" hidden="1"/>
    <cellStyle name="Akzent3 2" xfId="31261" hidden="1"/>
    <cellStyle name="Akzent3 2" xfId="31274" hidden="1"/>
    <cellStyle name="Akzent3 2" xfId="31281" hidden="1"/>
    <cellStyle name="Akzent3 2" xfId="31294" hidden="1"/>
    <cellStyle name="Akzent3 2" xfId="31301" hidden="1"/>
    <cellStyle name="Akzent3 2" xfId="31314" hidden="1"/>
    <cellStyle name="Akzent3 2" xfId="31321" hidden="1"/>
    <cellStyle name="Akzent3 2" xfId="31334" hidden="1"/>
    <cellStyle name="Akzent3 2" xfId="31147" hidden="1"/>
    <cellStyle name="Akzent3 2" xfId="31347" hidden="1"/>
    <cellStyle name="Akzent3 2" xfId="31354" hidden="1"/>
    <cellStyle name="Akzent3 2" xfId="31367" hidden="1"/>
    <cellStyle name="Akzent3 2" xfId="31374" hidden="1"/>
    <cellStyle name="Akzent3 2" xfId="31387" hidden="1"/>
    <cellStyle name="Akzent3 2" xfId="31394" hidden="1"/>
    <cellStyle name="Akzent3 2" xfId="31407" hidden="1"/>
    <cellStyle name="Akzent3 2" xfId="31414" hidden="1"/>
    <cellStyle name="Akzent3 2" xfId="31427" hidden="1"/>
    <cellStyle name="Akzent3 2" xfId="31434" hidden="1"/>
    <cellStyle name="Akzent3 2" xfId="31447" hidden="1"/>
    <cellStyle name="Akzent3 2" xfId="31454" hidden="1"/>
    <cellStyle name="Akzent3 2" xfId="31467" hidden="1"/>
    <cellStyle name="Akzent3 2" xfId="31474" hidden="1"/>
    <cellStyle name="Akzent3 2" xfId="31487" hidden="1"/>
    <cellStyle name="Akzent3 2" xfId="31494" hidden="1"/>
    <cellStyle name="Akzent3 2" xfId="31507" hidden="1"/>
    <cellStyle name="Akzent3 2" xfId="31514" hidden="1"/>
    <cellStyle name="Akzent3 2" xfId="31527" hidden="1"/>
    <cellStyle name="Akzent3 2" xfId="31549" hidden="1"/>
    <cellStyle name="Akzent3 2" xfId="31553" hidden="1"/>
    <cellStyle name="Akzent3 2" xfId="31576" hidden="1"/>
    <cellStyle name="Akzent3 2" xfId="31589" hidden="1"/>
    <cellStyle name="Akzent3 2" xfId="31596" hidden="1"/>
    <cellStyle name="Akzent3 2" xfId="31609" hidden="1"/>
    <cellStyle name="Akzent3 2" xfId="31616" hidden="1"/>
    <cellStyle name="Akzent3 2" xfId="31629" hidden="1"/>
    <cellStyle name="Akzent3 2" xfId="31636" hidden="1"/>
    <cellStyle name="Akzent3 2" xfId="31649" hidden="1"/>
    <cellStyle name="Akzent3 2" xfId="31656" hidden="1"/>
    <cellStyle name="Akzent3 2" xfId="31669" hidden="1"/>
    <cellStyle name="Akzent3 2" xfId="31569" hidden="1"/>
    <cellStyle name="Akzent3 2" xfId="31683" hidden="1"/>
    <cellStyle name="Akzent3 2" xfId="31690" hidden="1"/>
    <cellStyle name="Akzent3 2" xfId="31703" hidden="1"/>
    <cellStyle name="Akzent3 2" xfId="31710" hidden="1"/>
    <cellStyle name="Akzent3 2" xfId="31723" hidden="1"/>
    <cellStyle name="Akzent3 2" xfId="31730" hidden="1"/>
    <cellStyle name="Akzent3 2" xfId="31743" hidden="1"/>
    <cellStyle name="Akzent3 2" xfId="31750" hidden="1"/>
    <cellStyle name="Akzent3 2" xfId="31763" hidden="1"/>
    <cellStyle name="Akzent3 2" xfId="31768" hidden="1"/>
    <cellStyle name="Akzent3 2" xfId="31811" hidden="1"/>
    <cellStyle name="Akzent3 2" xfId="31831" hidden="1"/>
    <cellStyle name="Akzent3 2" xfId="31846" hidden="1"/>
    <cellStyle name="Akzent3 2" xfId="31859" hidden="1"/>
    <cellStyle name="Akzent3 2" xfId="31866" hidden="1"/>
    <cellStyle name="Akzent3 2" xfId="31879" hidden="1"/>
    <cellStyle name="Akzent3 2" xfId="31886" hidden="1"/>
    <cellStyle name="Akzent3 2" xfId="31899" hidden="1"/>
    <cellStyle name="Akzent3 2" xfId="31906" hidden="1"/>
    <cellStyle name="Akzent3 2" xfId="31919" hidden="1"/>
    <cellStyle name="Akzent3 2" xfId="31926" hidden="1"/>
    <cellStyle name="Akzent3 2" xfId="31943" hidden="1"/>
    <cellStyle name="Akzent3 2" xfId="31951" hidden="1"/>
    <cellStyle name="Akzent3 2" xfId="31964" hidden="1"/>
    <cellStyle name="Akzent3 2" xfId="31971" hidden="1"/>
    <cellStyle name="Akzent3 2" xfId="31984" hidden="1"/>
    <cellStyle name="Akzent3 2" xfId="31991" hidden="1"/>
    <cellStyle name="Akzent3 2" xfId="32004" hidden="1"/>
    <cellStyle name="Akzent3 2" xfId="32011" hidden="1"/>
    <cellStyle name="Akzent3 2" xfId="32024" hidden="1"/>
    <cellStyle name="Akzent3 2" xfId="31820" hidden="1"/>
    <cellStyle name="Akzent3 2" xfId="32038" hidden="1"/>
    <cellStyle name="Akzent3 2" xfId="32046" hidden="1"/>
    <cellStyle name="Akzent3 2" xfId="32059" hidden="1"/>
    <cellStyle name="Akzent3 2" xfId="32066" hidden="1"/>
    <cellStyle name="Akzent3 2" xfId="32079" hidden="1"/>
    <cellStyle name="Akzent3 2" xfId="32086" hidden="1"/>
    <cellStyle name="Akzent3 2" xfId="32099" hidden="1"/>
    <cellStyle name="Akzent3 2" xfId="32106" hidden="1"/>
    <cellStyle name="Akzent3 2" xfId="32119" hidden="1"/>
    <cellStyle name="Akzent3 2" xfId="31932" hidden="1"/>
    <cellStyle name="Akzent3 2" xfId="32132" hidden="1"/>
    <cellStyle name="Akzent3 2" xfId="32139" hidden="1"/>
    <cellStyle name="Akzent3 2" xfId="32152" hidden="1"/>
    <cellStyle name="Akzent3 2" xfId="32159" hidden="1"/>
    <cellStyle name="Akzent3 2" xfId="32172" hidden="1"/>
    <cellStyle name="Akzent3 2" xfId="32179" hidden="1"/>
    <cellStyle name="Akzent3 2" xfId="32192" hidden="1"/>
    <cellStyle name="Akzent3 2" xfId="32199" hidden="1"/>
    <cellStyle name="Akzent3 2" xfId="32212" hidden="1"/>
    <cellStyle name="Akzent3 2" xfId="32222" hidden="1"/>
    <cellStyle name="Akzent3 2" xfId="32239" hidden="1"/>
    <cellStyle name="Akzent3 2" xfId="32246" hidden="1"/>
    <cellStyle name="Akzent3 2" xfId="32259" hidden="1"/>
    <cellStyle name="Akzent3 2" xfId="32266" hidden="1"/>
    <cellStyle name="Akzent3 2" xfId="32279" hidden="1"/>
    <cellStyle name="Akzent3 2" xfId="32286" hidden="1"/>
    <cellStyle name="Akzent3 2" xfId="32299" hidden="1"/>
    <cellStyle name="Akzent3 2" xfId="32306" hidden="1"/>
    <cellStyle name="Akzent3 2" xfId="32319" hidden="1"/>
    <cellStyle name="Akzent3 2" xfId="32326" hidden="1"/>
    <cellStyle name="Akzent3 2" xfId="32343" hidden="1"/>
    <cellStyle name="Akzent3 2" xfId="32351" hidden="1"/>
    <cellStyle name="Akzent3 2" xfId="32364" hidden="1"/>
    <cellStyle name="Akzent3 2" xfId="32371" hidden="1"/>
    <cellStyle name="Akzent3 2" xfId="32384" hidden="1"/>
    <cellStyle name="Akzent3 2" xfId="32391" hidden="1"/>
    <cellStyle name="Akzent3 2" xfId="32404" hidden="1"/>
    <cellStyle name="Akzent3 2" xfId="32411" hidden="1"/>
    <cellStyle name="Akzent3 2" xfId="32424" hidden="1"/>
    <cellStyle name="Akzent3 2" xfId="32229" hidden="1"/>
    <cellStyle name="Akzent3 2" xfId="32438" hidden="1"/>
    <cellStyle name="Akzent3 2" xfId="32446" hidden="1"/>
    <cellStyle name="Akzent3 2" xfId="32459" hidden="1"/>
    <cellStyle name="Akzent3 2" xfId="32466" hidden="1"/>
    <cellStyle name="Akzent3 2" xfId="32479" hidden="1"/>
    <cellStyle name="Akzent3 2" xfId="32486" hidden="1"/>
    <cellStyle name="Akzent3 2" xfId="32499" hidden="1"/>
    <cellStyle name="Akzent3 2" xfId="32506" hidden="1"/>
    <cellStyle name="Akzent3 2" xfId="32519" hidden="1"/>
    <cellStyle name="Akzent3 2" xfId="32332" hidden="1"/>
    <cellStyle name="Akzent3 2" xfId="32532" hidden="1"/>
    <cellStyle name="Akzent3 2" xfId="32539" hidden="1"/>
    <cellStyle name="Akzent3 2" xfId="32552" hidden="1"/>
    <cellStyle name="Akzent3 2" xfId="32559" hidden="1"/>
    <cellStyle name="Akzent3 2" xfId="32572" hidden="1"/>
    <cellStyle name="Akzent3 2" xfId="32579" hidden="1"/>
    <cellStyle name="Akzent3 2" xfId="32592" hidden="1"/>
    <cellStyle name="Akzent3 2" xfId="32599" hidden="1"/>
    <cellStyle name="Akzent3 2" xfId="32612" hidden="1"/>
    <cellStyle name="Akzent3 2" xfId="32619" hidden="1"/>
    <cellStyle name="Akzent3 2" xfId="32632" hidden="1"/>
    <cellStyle name="Akzent3 2" xfId="32639" hidden="1"/>
    <cellStyle name="Akzent3 2" xfId="32652" hidden="1"/>
    <cellStyle name="Akzent3 2" xfId="32659" hidden="1"/>
    <cellStyle name="Akzent3 2" xfId="32672" hidden="1"/>
    <cellStyle name="Akzent3 2" xfId="32679" hidden="1"/>
    <cellStyle name="Akzent3 2" xfId="32692" hidden="1"/>
    <cellStyle name="Akzent3 2" xfId="32699" hidden="1"/>
    <cellStyle name="Akzent3 2" xfId="32712" hidden="1"/>
    <cellStyle name="Akzent3 2" xfId="32734" hidden="1"/>
    <cellStyle name="Akzent3 2" xfId="32738" hidden="1"/>
    <cellStyle name="Akzent3 2" xfId="32761" hidden="1"/>
    <cellStyle name="Akzent3 2" xfId="32774" hidden="1"/>
    <cellStyle name="Akzent3 2" xfId="32781" hidden="1"/>
    <cellStyle name="Akzent3 2" xfId="32794" hidden="1"/>
    <cellStyle name="Akzent3 2" xfId="32801" hidden="1"/>
    <cellStyle name="Akzent3 2" xfId="32814" hidden="1"/>
    <cellStyle name="Akzent3 2" xfId="32821" hidden="1"/>
    <cellStyle name="Akzent3 2" xfId="32834" hidden="1"/>
    <cellStyle name="Akzent3 2" xfId="32841" hidden="1"/>
    <cellStyle name="Akzent3 2" xfId="32854" hidden="1"/>
    <cellStyle name="Akzent3 2" xfId="32754" hidden="1"/>
    <cellStyle name="Akzent3 2" xfId="32868" hidden="1"/>
    <cellStyle name="Akzent3 2" xfId="32875" hidden="1"/>
    <cellStyle name="Akzent3 2" xfId="32888" hidden="1"/>
    <cellStyle name="Akzent3 2" xfId="32895" hidden="1"/>
    <cellStyle name="Akzent3 2" xfId="32908" hidden="1"/>
    <cellStyle name="Akzent3 2" xfId="32915" hidden="1"/>
    <cellStyle name="Akzent3 2" xfId="32928" hidden="1"/>
    <cellStyle name="Akzent3 2" xfId="32935" hidden="1"/>
    <cellStyle name="Akzent3 2" xfId="32948" hidden="1"/>
    <cellStyle name="Akzent3 2" xfId="28441" hidden="1"/>
    <cellStyle name="Akzent3 2" xfId="28189" hidden="1"/>
    <cellStyle name="Akzent3 2" xfId="26184" hidden="1"/>
    <cellStyle name="Akzent3 2" xfId="30511" hidden="1"/>
    <cellStyle name="Akzent3 2" xfId="28768" hidden="1"/>
    <cellStyle name="Akzent3 2" xfId="21298" hidden="1"/>
    <cellStyle name="Akzent3 2" xfId="27229" hidden="1"/>
    <cellStyle name="Akzent3 2" xfId="32958" hidden="1"/>
    <cellStyle name="Akzent3 2" xfId="32971" hidden="1"/>
    <cellStyle name="Akzent3 2" xfId="32978" hidden="1"/>
    <cellStyle name="Akzent3 2" xfId="32995" hidden="1"/>
    <cellStyle name="Akzent3 2" xfId="33003" hidden="1"/>
    <cellStyle name="Akzent3 2" xfId="33016" hidden="1"/>
    <cellStyle name="Akzent3 2" xfId="33023" hidden="1"/>
    <cellStyle name="Akzent3 2" xfId="33036" hidden="1"/>
    <cellStyle name="Akzent3 2" xfId="33043" hidden="1"/>
    <cellStyle name="Akzent3 2" xfId="33056" hidden="1"/>
    <cellStyle name="Akzent3 2" xfId="33063" hidden="1"/>
    <cellStyle name="Akzent3 2" xfId="33076" hidden="1"/>
    <cellStyle name="Akzent3 2" xfId="27390" hidden="1"/>
    <cellStyle name="Akzent3 2" xfId="33090" hidden="1"/>
    <cellStyle name="Akzent3 2" xfId="33098" hidden="1"/>
    <cellStyle name="Akzent3 2" xfId="33111" hidden="1"/>
    <cellStyle name="Akzent3 2" xfId="33118" hidden="1"/>
    <cellStyle name="Akzent3 2" xfId="33131" hidden="1"/>
    <cellStyle name="Akzent3 2" xfId="33138" hidden="1"/>
    <cellStyle name="Akzent3 2" xfId="33151" hidden="1"/>
    <cellStyle name="Akzent3 2" xfId="33158" hidden="1"/>
    <cellStyle name="Akzent3 2" xfId="33171" hidden="1"/>
    <cellStyle name="Akzent3 2" xfId="32984" hidden="1"/>
    <cellStyle name="Akzent3 2" xfId="33184" hidden="1"/>
    <cellStyle name="Akzent3 2" xfId="33191" hidden="1"/>
    <cellStyle name="Akzent3 2" xfId="33204" hidden="1"/>
    <cellStyle name="Akzent3 2" xfId="33211" hidden="1"/>
    <cellStyle name="Akzent3 2" xfId="33224" hidden="1"/>
    <cellStyle name="Akzent3 2" xfId="33231" hidden="1"/>
    <cellStyle name="Akzent3 2" xfId="33244" hidden="1"/>
    <cellStyle name="Akzent3 2" xfId="33251" hidden="1"/>
    <cellStyle name="Akzent3 2" xfId="33264" hidden="1"/>
    <cellStyle name="Akzent3 2" xfId="33274" hidden="1"/>
    <cellStyle name="Akzent3 2" xfId="33291" hidden="1"/>
    <cellStyle name="Akzent3 2" xfId="33298" hidden="1"/>
    <cellStyle name="Akzent3 2" xfId="33311" hidden="1"/>
    <cellStyle name="Akzent3 2" xfId="33318" hidden="1"/>
    <cellStyle name="Akzent3 2" xfId="33331" hidden="1"/>
    <cellStyle name="Akzent3 2" xfId="33338" hidden="1"/>
    <cellStyle name="Akzent3 2" xfId="33351" hidden="1"/>
    <cellStyle name="Akzent3 2" xfId="33358" hidden="1"/>
    <cellStyle name="Akzent3 2" xfId="33371" hidden="1"/>
    <cellStyle name="Akzent3 2" xfId="33378" hidden="1"/>
    <cellStyle name="Akzent3 2" xfId="33395" hidden="1"/>
    <cellStyle name="Akzent3 2" xfId="33403" hidden="1"/>
    <cellStyle name="Akzent3 2" xfId="33416" hidden="1"/>
    <cellStyle name="Akzent3 2" xfId="33423" hidden="1"/>
    <cellStyle name="Akzent3 2" xfId="33436" hidden="1"/>
    <cellStyle name="Akzent3 2" xfId="33443" hidden="1"/>
    <cellStyle name="Akzent3 2" xfId="33456" hidden="1"/>
    <cellStyle name="Akzent3 2" xfId="33463" hidden="1"/>
    <cellStyle name="Akzent3 2" xfId="33476" hidden="1"/>
    <cellStyle name="Akzent3 2" xfId="33281" hidden="1"/>
    <cellStyle name="Akzent3 2" xfId="33490" hidden="1"/>
    <cellStyle name="Akzent3 2" xfId="33498" hidden="1"/>
    <cellStyle name="Akzent3 2" xfId="33511" hidden="1"/>
    <cellStyle name="Akzent3 2" xfId="33518" hidden="1"/>
    <cellStyle name="Akzent3 2" xfId="33531" hidden="1"/>
    <cellStyle name="Akzent3 2" xfId="33538" hidden="1"/>
    <cellStyle name="Akzent3 2" xfId="33551" hidden="1"/>
    <cellStyle name="Akzent3 2" xfId="33558" hidden="1"/>
    <cellStyle name="Akzent3 2" xfId="33571" hidden="1"/>
    <cellStyle name="Akzent3 2" xfId="33384" hidden="1"/>
    <cellStyle name="Akzent3 2" xfId="33584" hidden="1"/>
    <cellStyle name="Akzent3 2" xfId="33591" hidden="1"/>
    <cellStyle name="Akzent3 2" xfId="33604" hidden="1"/>
    <cellStyle name="Akzent3 2" xfId="33611" hidden="1"/>
    <cellStyle name="Akzent3 2" xfId="33624" hidden="1"/>
    <cellStyle name="Akzent3 2" xfId="33631" hidden="1"/>
    <cellStyle name="Akzent3 2" xfId="33644" hidden="1"/>
    <cellStyle name="Akzent3 2" xfId="33651" hidden="1"/>
    <cellStyle name="Akzent3 2" xfId="33664" hidden="1"/>
    <cellStyle name="Akzent3 2" xfId="33671" hidden="1"/>
    <cellStyle name="Akzent3 2" xfId="33684" hidden="1"/>
    <cellStyle name="Akzent3 2" xfId="33691" hidden="1"/>
    <cellStyle name="Akzent3 2" xfId="33704" hidden="1"/>
    <cellStyle name="Akzent3 2" xfId="33711" hidden="1"/>
    <cellStyle name="Akzent3 2" xfId="33724" hidden="1"/>
    <cellStyle name="Akzent3 2" xfId="33731" hidden="1"/>
    <cellStyle name="Akzent3 2" xfId="33744" hidden="1"/>
    <cellStyle name="Akzent3 2" xfId="33751" hidden="1"/>
    <cellStyle name="Akzent3 2" xfId="33764" hidden="1"/>
    <cellStyle name="Akzent3 2" xfId="33786" hidden="1"/>
    <cellStyle name="Akzent3 2" xfId="33790" hidden="1"/>
    <cellStyle name="Akzent3 2" xfId="33813" hidden="1"/>
    <cellStyle name="Akzent3 2" xfId="33826" hidden="1"/>
    <cellStyle name="Akzent3 2" xfId="33833" hidden="1"/>
    <cellStyle name="Akzent3 2" xfId="33846" hidden="1"/>
    <cellStyle name="Akzent3 2" xfId="33853" hidden="1"/>
    <cellStyle name="Akzent3 2" xfId="33866" hidden="1"/>
    <cellStyle name="Akzent3 2" xfId="33873" hidden="1"/>
    <cellStyle name="Akzent3 2" xfId="33886" hidden="1"/>
    <cellStyle name="Akzent3 2" xfId="33893" hidden="1"/>
    <cellStyle name="Akzent3 2" xfId="33906" hidden="1"/>
    <cellStyle name="Akzent3 2" xfId="33806" hidden="1"/>
    <cellStyle name="Akzent3 2" xfId="33920" hidden="1"/>
    <cellStyle name="Akzent3 2" xfId="33927" hidden="1"/>
    <cellStyle name="Akzent3 2" xfId="33940" hidden="1"/>
    <cellStyle name="Akzent3 2" xfId="33947" hidden="1"/>
    <cellStyle name="Akzent3 2" xfId="33960" hidden="1"/>
    <cellStyle name="Akzent3 2" xfId="33967" hidden="1"/>
    <cellStyle name="Akzent3 2" xfId="33980" hidden="1"/>
    <cellStyle name="Akzent3 2" xfId="33987" hidden="1"/>
    <cellStyle name="Akzent3 2" xfId="34000" hidden="1"/>
    <cellStyle name="Akzent3 2" xfId="34005" hidden="1"/>
    <cellStyle name="Akzent3 2" xfId="34047" hidden="1"/>
    <cellStyle name="Akzent3 2" xfId="34067" hidden="1"/>
    <cellStyle name="Akzent3 2" xfId="34082" hidden="1"/>
    <cellStyle name="Akzent3 2" xfId="34095" hidden="1"/>
    <cellStyle name="Akzent3 2" xfId="34102" hidden="1"/>
    <cellStyle name="Akzent3 2" xfId="34115" hidden="1"/>
    <cellStyle name="Akzent3 2" xfId="34122" hidden="1"/>
    <cellStyle name="Akzent3 2" xfId="34135" hidden="1"/>
    <cellStyle name="Akzent3 2" xfId="34142" hidden="1"/>
    <cellStyle name="Akzent3 2" xfId="34155" hidden="1"/>
    <cellStyle name="Akzent3 2" xfId="34162" hidden="1"/>
    <cellStyle name="Akzent3 2" xfId="34179" hidden="1"/>
    <cellStyle name="Akzent3 2" xfId="34187" hidden="1"/>
    <cellStyle name="Akzent3 2" xfId="34200" hidden="1"/>
    <cellStyle name="Akzent3 2" xfId="34207" hidden="1"/>
    <cellStyle name="Akzent3 2" xfId="34220" hidden="1"/>
    <cellStyle name="Akzent3 2" xfId="34227" hidden="1"/>
    <cellStyle name="Akzent3 2" xfId="34240" hidden="1"/>
    <cellStyle name="Akzent3 2" xfId="34247" hidden="1"/>
    <cellStyle name="Akzent3 2" xfId="34260" hidden="1"/>
    <cellStyle name="Akzent3 2" xfId="34056" hidden="1"/>
    <cellStyle name="Akzent3 2" xfId="34274" hidden="1"/>
    <cellStyle name="Akzent3 2" xfId="34282" hidden="1"/>
    <cellStyle name="Akzent3 2" xfId="34295" hidden="1"/>
    <cellStyle name="Akzent3 2" xfId="34302" hidden="1"/>
    <cellStyle name="Akzent3 2" xfId="34315" hidden="1"/>
    <cellStyle name="Akzent3 2" xfId="34322" hidden="1"/>
    <cellStyle name="Akzent3 2" xfId="34335" hidden="1"/>
    <cellStyle name="Akzent3 2" xfId="34342" hidden="1"/>
    <cellStyle name="Akzent3 2" xfId="34355" hidden="1"/>
    <cellStyle name="Akzent3 2" xfId="34168" hidden="1"/>
    <cellStyle name="Akzent3 2" xfId="34368" hidden="1"/>
    <cellStyle name="Akzent3 2" xfId="34375" hidden="1"/>
    <cellStyle name="Akzent3 2" xfId="34388" hidden="1"/>
    <cellStyle name="Akzent3 2" xfId="34395" hidden="1"/>
    <cellStyle name="Akzent3 2" xfId="34408" hidden="1"/>
    <cellStyle name="Akzent3 2" xfId="34415" hidden="1"/>
    <cellStyle name="Akzent3 2" xfId="34428" hidden="1"/>
    <cellStyle name="Akzent3 2" xfId="34435" hidden="1"/>
    <cellStyle name="Akzent3 2" xfId="34448" hidden="1"/>
    <cellStyle name="Akzent3 2" xfId="34458" hidden="1"/>
    <cellStyle name="Akzent3 2" xfId="34475" hidden="1"/>
    <cellStyle name="Akzent3 2" xfId="34482" hidden="1"/>
    <cellStyle name="Akzent3 2" xfId="34495" hidden="1"/>
    <cellStyle name="Akzent3 2" xfId="34502" hidden="1"/>
    <cellStyle name="Akzent3 2" xfId="34515" hidden="1"/>
    <cellStyle name="Akzent3 2" xfId="34522" hidden="1"/>
    <cellStyle name="Akzent3 2" xfId="34535" hidden="1"/>
    <cellStyle name="Akzent3 2" xfId="34542" hidden="1"/>
    <cellStyle name="Akzent3 2" xfId="34555" hidden="1"/>
    <cellStyle name="Akzent3 2" xfId="34562" hidden="1"/>
    <cellStyle name="Akzent3 2" xfId="34579" hidden="1"/>
    <cellStyle name="Akzent3 2" xfId="34587" hidden="1"/>
    <cellStyle name="Akzent3 2" xfId="34600" hidden="1"/>
    <cellStyle name="Akzent3 2" xfId="34607" hidden="1"/>
    <cellStyle name="Akzent3 2" xfId="34620" hidden="1"/>
    <cellStyle name="Akzent3 2" xfId="34627" hidden="1"/>
    <cellStyle name="Akzent3 2" xfId="34640" hidden="1"/>
    <cellStyle name="Akzent3 2" xfId="34647" hidden="1"/>
    <cellStyle name="Akzent3 2" xfId="34660" hidden="1"/>
    <cellStyle name="Akzent3 2" xfId="34465" hidden="1"/>
    <cellStyle name="Akzent3 2" xfId="34674" hidden="1"/>
    <cellStyle name="Akzent3 2" xfId="34682" hidden="1"/>
    <cellStyle name="Akzent3 2" xfId="34695" hidden="1"/>
    <cellStyle name="Akzent3 2" xfId="34702" hidden="1"/>
    <cellStyle name="Akzent3 2" xfId="34715" hidden="1"/>
    <cellStyle name="Akzent3 2" xfId="34722" hidden="1"/>
    <cellStyle name="Akzent3 2" xfId="34735" hidden="1"/>
    <cellStyle name="Akzent3 2" xfId="34742" hidden="1"/>
    <cellStyle name="Akzent3 2" xfId="34755" hidden="1"/>
    <cellStyle name="Akzent3 2" xfId="34568" hidden="1"/>
    <cellStyle name="Akzent3 2" xfId="34768" hidden="1"/>
    <cellStyle name="Akzent3 2" xfId="34775" hidden="1"/>
    <cellStyle name="Akzent3 2" xfId="34788" hidden="1"/>
    <cellStyle name="Akzent3 2" xfId="34795" hidden="1"/>
    <cellStyle name="Akzent3 2" xfId="34808" hidden="1"/>
    <cellStyle name="Akzent3 2" xfId="34815" hidden="1"/>
    <cellStyle name="Akzent3 2" xfId="34828" hidden="1"/>
    <cellStyle name="Akzent3 2" xfId="34835" hidden="1"/>
    <cellStyle name="Akzent3 2" xfId="34848" hidden="1"/>
    <cellStyle name="Akzent3 2" xfId="34855" hidden="1"/>
    <cellStyle name="Akzent3 2" xfId="34868" hidden="1"/>
    <cellStyle name="Akzent3 2" xfId="34875" hidden="1"/>
    <cellStyle name="Akzent3 2" xfId="34888" hidden="1"/>
    <cellStyle name="Akzent3 2" xfId="34895" hidden="1"/>
    <cellStyle name="Akzent3 2" xfId="34908" hidden="1"/>
    <cellStyle name="Akzent3 2" xfId="34915" hidden="1"/>
    <cellStyle name="Akzent3 2" xfId="34928" hidden="1"/>
    <cellStyle name="Akzent3 2" xfId="34935" hidden="1"/>
    <cellStyle name="Akzent3 2" xfId="34948" hidden="1"/>
    <cellStyle name="Akzent3 2" xfId="34970" hidden="1"/>
    <cellStyle name="Akzent3 2" xfId="34974" hidden="1"/>
    <cellStyle name="Akzent3 2" xfId="34997" hidden="1"/>
    <cellStyle name="Akzent3 2" xfId="35010" hidden="1"/>
    <cellStyle name="Akzent3 2" xfId="35017" hidden="1"/>
    <cellStyle name="Akzent3 2" xfId="35030" hidden="1"/>
    <cellStyle name="Akzent3 2" xfId="35037" hidden="1"/>
    <cellStyle name="Akzent3 2" xfId="35050" hidden="1"/>
    <cellStyle name="Akzent3 2" xfId="35057" hidden="1"/>
    <cellStyle name="Akzent3 2" xfId="35070" hidden="1"/>
    <cellStyle name="Akzent3 2" xfId="35077" hidden="1"/>
    <cellStyle name="Akzent3 2" xfId="35090" hidden="1"/>
    <cellStyle name="Akzent3 2" xfId="34990" hidden="1"/>
    <cellStyle name="Akzent3 2" xfId="35104" hidden="1"/>
    <cellStyle name="Akzent3 2" xfId="35111" hidden="1"/>
    <cellStyle name="Akzent3 2" xfId="35124" hidden="1"/>
    <cellStyle name="Akzent3 2" xfId="35131" hidden="1"/>
    <cellStyle name="Akzent3 2" xfId="35144" hidden="1"/>
    <cellStyle name="Akzent3 2" xfId="35151" hidden="1"/>
    <cellStyle name="Akzent3 2" xfId="35164" hidden="1"/>
    <cellStyle name="Akzent3 2" xfId="35171" hidden="1"/>
    <cellStyle name="Akzent3 2" xfId="35184"/>
    <cellStyle name="Akzent3 3" xfId="346" hidden="1"/>
    <cellStyle name="Akzent3 3" xfId="5129" hidden="1"/>
    <cellStyle name="Akzent3 3" xfId="6502" hidden="1"/>
    <cellStyle name="Akzent3 3" xfId="11402" hidden="1"/>
    <cellStyle name="Akzent3 3" xfId="7169" hidden="1"/>
    <cellStyle name="Akzent3 3" xfId="5638" hidden="1"/>
    <cellStyle name="Akzent3 3" xfId="577" hidden="1"/>
    <cellStyle name="Akzent3 3" xfId="7612" hidden="1"/>
    <cellStyle name="Akzent3 3" xfId="5974" hidden="1"/>
    <cellStyle name="Akzent3 3" xfId="590" hidden="1"/>
    <cellStyle name="Akzent3 3" xfId="8045" hidden="1"/>
    <cellStyle name="Akzent3 3" xfId="6381" hidden="1"/>
    <cellStyle name="Akzent3 3" xfId="654" hidden="1"/>
    <cellStyle name="Akzent3 3" xfId="8499" hidden="1"/>
    <cellStyle name="Akzent3 3" xfId="6782" hidden="1"/>
    <cellStyle name="Akzent3 3" xfId="723" hidden="1"/>
    <cellStyle name="Akzent3 3" xfId="8985" hidden="1"/>
    <cellStyle name="Akzent3 3" xfId="7230" hidden="1"/>
    <cellStyle name="Akzent3 3" xfId="769" hidden="1"/>
    <cellStyle name="Akzent3 3" xfId="15995" hidden="1"/>
    <cellStyle name="Akzent3 3" xfId="16553" hidden="1"/>
    <cellStyle name="Akzent3 3" xfId="18324" hidden="1"/>
    <cellStyle name="Akzent3 3" xfId="16792" hidden="1"/>
    <cellStyle name="Akzent3 3" xfId="16199" hidden="1"/>
    <cellStyle name="Akzent3 3" xfId="14315" hidden="1"/>
    <cellStyle name="Akzent3 3" xfId="19805" hidden="1"/>
    <cellStyle name="Akzent3 3" xfId="20101" hidden="1"/>
    <cellStyle name="Akzent3 3" xfId="21016" hidden="1"/>
    <cellStyle name="Akzent3 3" xfId="22329" hidden="1"/>
    <cellStyle name="Akzent3 3" xfId="22626" hidden="1"/>
    <cellStyle name="Akzent3 3" xfId="23542" hidden="1"/>
    <cellStyle name="Akzent3 3" xfId="24723" hidden="1"/>
    <cellStyle name="Akzent3 3" xfId="25019" hidden="1"/>
    <cellStyle name="Akzent3 3" xfId="25932" hidden="1"/>
    <cellStyle name="Akzent3 3" xfId="27013" hidden="1"/>
    <cellStyle name="Akzent3 3" xfId="27306" hidden="1"/>
    <cellStyle name="Akzent3 3" xfId="28218" hidden="1"/>
    <cellStyle name="Akzent3 3" xfId="29298" hidden="1"/>
    <cellStyle name="Akzent3 3" xfId="29588" hidden="1"/>
    <cellStyle name="Akzent3 3" xfId="30495" hidden="1"/>
    <cellStyle name="Akzent3 3" xfId="31557" hidden="1"/>
    <cellStyle name="Akzent3 3" xfId="31839" hidden="1"/>
    <cellStyle name="Akzent3 3" xfId="32742" hidden="1"/>
    <cellStyle name="Akzent3 3" xfId="33794" hidden="1"/>
    <cellStyle name="Akzent3 3" xfId="34075" hidden="1"/>
    <cellStyle name="Akzent3 3" xfId="34978"/>
    <cellStyle name="Akzent3 4" xfId="183" hidden="1"/>
    <cellStyle name="Akzent3 4" xfId="6360" hidden="1"/>
    <cellStyle name="Akzent3 4" xfId="6316" hidden="1"/>
    <cellStyle name="Akzent3 4" xfId="5794" hidden="1"/>
    <cellStyle name="Akzent3 4" xfId="5821" hidden="1"/>
    <cellStyle name="Akzent3 4" xfId="6140" hidden="1"/>
    <cellStyle name="Akzent3 4" xfId="6174" hidden="1"/>
    <cellStyle name="Akzent3 4" xfId="6569" hidden="1"/>
    <cellStyle name="Akzent3 4" xfId="6607" hidden="1"/>
    <cellStyle name="Akzent3 4" xfId="6958" hidden="1"/>
    <cellStyle name="Akzent3 4" xfId="7015" hidden="1"/>
    <cellStyle name="Akzent3 4" xfId="7417" hidden="1"/>
    <cellStyle name="Akzent3 4" xfId="7462" hidden="1"/>
    <cellStyle name="Akzent3 4" xfId="16491" hidden="1"/>
    <cellStyle name="Akzent3 4" xfId="16471" hidden="1"/>
    <cellStyle name="Akzent3 4" xfId="16264" hidden="1"/>
    <cellStyle name="Akzent3 4" xfId="16277" hidden="1"/>
    <cellStyle name="Akzent3 4" xfId="20061" hidden="1"/>
    <cellStyle name="Akzent3 4" xfId="20046" hidden="1"/>
    <cellStyle name="Akzent3 4" xfId="22586" hidden="1"/>
    <cellStyle name="Akzent3 4" xfId="22571" hidden="1"/>
    <cellStyle name="Akzent3 4" xfId="24979" hidden="1"/>
    <cellStyle name="Akzent3 4" xfId="24964" hidden="1"/>
    <cellStyle name="Akzent3 4" xfId="27266" hidden="1"/>
    <cellStyle name="Akzent3 4" xfId="27251" hidden="1"/>
    <cellStyle name="Akzent3 4" xfId="29549" hidden="1"/>
    <cellStyle name="Akzent3 4" xfId="29535" hidden="1"/>
    <cellStyle name="Akzent3 4" xfId="31801" hidden="1"/>
    <cellStyle name="Akzent3 4" xfId="31787" hidden="1"/>
    <cellStyle name="Akzent3 4" xfId="34037" hidden="1"/>
    <cellStyle name="Akzent3 4" xfId="34024"/>
    <cellStyle name="Akzent3 5" xfId="21292"/>
    <cellStyle name="Akzent4" xfId="79" hidden="1"/>
    <cellStyle name="Akzent4" xfId="97"/>
    <cellStyle name="Akzent4 2" xfId="219" hidden="1"/>
    <cellStyle name="Akzent4 2" xfId="323" hidden="1"/>
    <cellStyle name="Akzent4 2" xfId="360" hidden="1"/>
    <cellStyle name="Akzent4 2" xfId="417" hidden="1"/>
    <cellStyle name="Akzent4 2" xfId="468" hidden="1"/>
    <cellStyle name="Akzent4 2" xfId="513" hidden="1"/>
    <cellStyle name="Akzent4 2" xfId="607" hidden="1"/>
    <cellStyle name="Akzent4 2" xfId="697" hidden="1"/>
    <cellStyle name="Akzent4 2" xfId="794" hidden="1"/>
    <cellStyle name="Akzent4 2" xfId="850" hidden="1"/>
    <cellStyle name="Akzent4 2" xfId="891" hidden="1"/>
    <cellStyle name="Akzent4 2" xfId="960" hidden="1"/>
    <cellStyle name="Akzent4 2" xfId="1024" hidden="1"/>
    <cellStyle name="Akzent4 2" xfId="1068" hidden="1"/>
    <cellStyle name="Akzent4 2" xfId="1130" hidden="1"/>
    <cellStyle name="Akzent4 2" xfId="1178" hidden="1"/>
    <cellStyle name="Akzent4 2" xfId="1235" hidden="1"/>
    <cellStyle name="Akzent4 2" xfId="1280" hidden="1"/>
    <cellStyle name="Akzent4 2" xfId="1329" hidden="1"/>
    <cellStyle name="Akzent4 2" xfId="1375" hidden="1"/>
    <cellStyle name="Akzent4 2" xfId="188" hidden="1"/>
    <cellStyle name="Akzent4 2" xfId="1459" hidden="1"/>
    <cellStyle name="Akzent4 2" xfId="1528" hidden="1"/>
    <cellStyle name="Akzent4 2" xfId="1571" hidden="1"/>
    <cellStyle name="Akzent4 2" xfId="1635" hidden="1"/>
    <cellStyle name="Akzent4 2" xfId="1679" hidden="1"/>
    <cellStyle name="Akzent4 2" xfId="1737" hidden="1"/>
    <cellStyle name="Akzent4 2" xfId="1783" hidden="1"/>
    <cellStyle name="Akzent4 2" xfId="1838" hidden="1"/>
    <cellStyle name="Akzent4 2" xfId="1877" hidden="1"/>
    <cellStyle name="Akzent4 2" xfId="904" hidden="1"/>
    <cellStyle name="Akzent4 2" xfId="1966" hidden="1"/>
    <cellStyle name="Akzent4 2" xfId="2022" hidden="1"/>
    <cellStyle name="Akzent4 2" xfId="2065" hidden="1"/>
    <cellStyle name="Akzent4 2" xfId="2129" hidden="1"/>
    <cellStyle name="Akzent4 2" xfId="2166" hidden="1"/>
    <cellStyle name="Akzent4 2" xfId="2234" hidden="1"/>
    <cellStyle name="Akzent4 2" xfId="2271" hidden="1"/>
    <cellStyle name="Akzent4 2" xfId="2331" hidden="1"/>
    <cellStyle name="Akzent4 2" xfId="2378" hidden="1"/>
    <cellStyle name="Akzent4 2" xfId="2445" hidden="1"/>
    <cellStyle name="Akzent4 2" xfId="2507" hidden="1"/>
    <cellStyle name="Akzent4 2" xfId="2581" hidden="1"/>
    <cellStyle name="Akzent4 2" xfId="2622" hidden="1"/>
    <cellStyle name="Akzent4 2" xfId="2686" hidden="1"/>
    <cellStyle name="Akzent4 2" xfId="2727" hidden="1"/>
    <cellStyle name="Akzent4 2" xfId="2776" hidden="1"/>
    <cellStyle name="Akzent4 2" xfId="2835" hidden="1"/>
    <cellStyle name="Akzent4 2" xfId="2874" hidden="1"/>
    <cellStyle name="Akzent4 2" xfId="2933" hidden="1"/>
    <cellStyle name="Akzent4 2" xfId="2982" hidden="1"/>
    <cellStyle name="Akzent4 2" xfId="3048" hidden="1"/>
    <cellStyle name="Akzent4 2" xfId="3113" hidden="1"/>
    <cellStyle name="Akzent4 2" xfId="3166" hidden="1"/>
    <cellStyle name="Akzent4 2" xfId="3220" hidden="1"/>
    <cellStyle name="Akzent4 2" xfId="3273" hidden="1"/>
    <cellStyle name="Akzent4 2" xfId="3324" hidden="1"/>
    <cellStyle name="Akzent4 2" xfId="3376" hidden="1"/>
    <cellStyle name="Akzent4 2" xfId="3432" hidden="1"/>
    <cellStyle name="Akzent4 2" xfId="3476" hidden="1"/>
    <cellStyle name="Akzent4 2" xfId="2463" hidden="1"/>
    <cellStyle name="Akzent4 2" xfId="3566" hidden="1"/>
    <cellStyle name="Akzent4 2" xfId="3627" hidden="1"/>
    <cellStyle name="Akzent4 2" xfId="3681" hidden="1"/>
    <cellStyle name="Akzent4 2" xfId="3743" hidden="1"/>
    <cellStyle name="Akzent4 2" xfId="3785" hidden="1"/>
    <cellStyle name="Akzent4 2" xfId="3840" hidden="1"/>
    <cellStyle name="Akzent4 2" xfId="3892" hidden="1"/>
    <cellStyle name="Akzent4 2" xfId="3943" hidden="1"/>
    <cellStyle name="Akzent4 2" xfId="3994" hidden="1"/>
    <cellStyle name="Akzent4 2" xfId="3000" hidden="1"/>
    <cellStyle name="Akzent4 2" xfId="4083" hidden="1"/>
    <cellStyle name="Akzent4 2" xfId="4138" hidden="1"/>
    <cellStyle name="Akzent4 2" xfId="4179" hidden="1"/>
    <cellStyle name="Akzent4 2" xfId="4249" hidden="1"/>
    <cellStyle name="Akzent4 2" xfId="4297" hidden="1"/>
    <cellStyle name="Akzent4 2" xfId="4348" hidden="1"/>
    <cellStyle name="Akzent4 2" xfId="4399" hidden="1"/>
    <cellStyle name="Akzent4 2" xfId="4449" hidden="1"/>
    <cellStyle name="Akzent4 2" xfId="4499" hidden="1"/>
    <cellStyle name="Akzent4 2" xfId="4545" hidden="1"/>
    <cellStyle name="Akzent4 2" xfId="4619" hidden="1"/>
    <cellStyle name="Akzent4 2" xfId="4656" hidden="1"/>
    <cellStyle name="Akzent4 2" xfId="4720" hidden="1"/>
    <cellStyle name="Akzent4 2" xfId="4753" hidden="1"/>
    <cellStyle name="Akzent4 2" xfId="4819" hidden="1"/>
    <cellStyle name="Akzent4 2" xfId="4862" hidden="1"/>
    <cellStyle name="Akzent4 2" xfId="4915" hidden="1"/>
    <cellStyle name="Akzent4 2" xfId="4969" hidden="1"/>
    <cellStyle name="Akzent4 2" xfId="5002" hidden="1"/>
    <cellStyle name="Akzent4 2" xfId="5074" hidden="1"/>
    <cellStyle name="Akzent4 2" xfId="5077" hidden="1"/>
    <cellStyle name="Akzent4 2" xfId="5161" hidden="1"/>
    <cellStyle name="Akzent4 2" xfId="5224" hidden="1"/>
    <cellStyle name="Akzent4 2" xfId="5292" hidden="1"/>
    <cellStyle name="Akzent4 2" xfId="5330" hidden="1"/>
    <cellStyle name="Akzent4 2" xfId="5401" hidden="1"/>
    <cellStyle name="Akzent4 2" xfId="5437" hidden="1"/>
    <cellStyle name="Akzent4 2" xfId="5496" hidden="1"/>
    <cellStyle name="Akzent4 2" xfId="5551" hidden="1"/>
    <cellStyle name="Akzent4 2" xfId="5601" hidden="1"/>
    <cellStyle name="Akzent4 2" xfId="5658" hidden="1"/>
    <cellStyle name="Akzent4 2" xfId="5146" hidden="1"/>
    <cellStyle name="Akzent4 2" xfId="5743" hidden="1"/>
    <cellStyle name="Akzent4 2" xfId="5825" hidden="1"/>
    <cellStyle name="Akzent4 2" xfId="5877" hidden="1"/>
    <cellStyle name="Akzent4 2" xfId="5942" hidden="1"/>
    <cellStyle name="Akzent4 2" xfId="5999" hidden="1"/>
    <cellStyle name="Akzent4 2" xfId="6046" hidden="1"/>
    <cellStyle name="Akzent4 2" xfId="6102" hidden="1"/>
    <cellStyle name="Akzent4 2" xfId="6183" hidden="1"/>
    <cellStyle name="Akzent4 2" xfId="6233" hidden="1"/>
    <cellStyle name="Akzent4 2" xfId="6305" hidden="1"/>
    <cellStyle name="Akzent4 2" xfId="6394" hidden="1"/>
    <cellStyle name="Akzent4 2" xfId="6454" hidden="1"/>
    <cellStyle name="Akzent4 2" xfId="6518" hidden="1"/>
    <cellStyle name="Akzent4 2" xfId="6580" hidden="1"/>
    <cellStyle name="Akzent4 2" xfId="6659" hidden="1"/>
    <cellStyle name="Akzent4 2" xfId="6710" hidden="1"/>
    <cellStyle name="Akzent4 2" xfId="6772" hidden="1"/>
    <cellStyle name="Akzent4 2" xfId="6811" hidden="1"/>
    <cellStyle name="Akzent4 2" xfId="6871" hidden="1"/>
    <cellStyle name="Akzent4 2" xfId="6912" hidden="1"/>
    <cellStyle name="Akzent4 2" xfId="6978" hidden="1"/>
    <cellStyle name="Akzent4 2" xfId="7062" hidden="1"/>
    <cellStyle name="Akzent4 2" xfId="7115" hidden="1"/>
    <cellStyle name="Akzent4 2" xfId="7187" hidden="1"/>
    <cellStyle name="Akzent4 2" xfId="7248" hidden="1"/>
    <cellStyle name="Akzent4 2" xfId="7304" hidden="1"/>
    <cellStyle name="Akzent4 2" xfId="7356" hidden="1"/>
    <cellStyle name="Akzent4 2" xfId="7416" hidden="1"/>
    <cellStyle name="Akzent4 2" xfId="7494" hidden="1"/>
    <cellStyle name="Akzent4 2" xfId="7531" hidden="1"/>
    <cellStyle name="Akzent4 2" xfId="6372" hidden="1"/>
    <cellStyle name="Akzent4 2" xfId="7659" hidden="1"/>
    <cellStyle name="Akzent4 2" xfId="7704" hidden="1"/>
    <cellStyle name="Akzent4 2" xfId="7759" hidden="1"/>
    <cellStyle name="Akzent4 2" xfId="7810" hidden="1"/>
    <cellStyle name="Akzent4 2" xfId="7865" hidden="1"/>
    <cellStyle name="Akzent4 2" xfId="7919" hidden="1"/>
    <cellStyle name="Akzent4 2" xfId="7965" hidden="1"/>
    <cellStyle name="Akzent4 2" xfId="8029" hidden="1"/>
    <cellStyle name="Akzent4 2" xfId="8098" hidden="1"/>
    <cellStyle name="Akzent4 2" xfId="6990" hidden="1"/>
    <cellStyle name="Akzent4 2" xfId="8186" hidden="1"/>
    <cellStyle name="Akzent4 2" xfId="8230" hidden="1"/>
    <cellStyle name="Akzent4 2" xfId="8281" hidden="1"/>
    <cellStyle name="Akzent4 2" xfId="8349" hidden="1"/>
    <cellStyle name="Akzent4 2" xfId="8390" hidden="1"/>
    <cellStyle name="Akzent4 2" xfId="8438" hidden="1"/>
    <cellStyle name="Akzent4 2" xfId="8512" hidden="1"/>
    <cellStyle name="Akzent4 2" xfId="8565" hidden="1"/>
    <cellStyle name="Akzent4 2" xfId="8620" hidden="1"/>
    <cellStyle name="Akzent4 2" xfId="8693" hidden="1"/>
    <cellStyle name="Akzent4 2" xfId="8762" hidden="1"/>
    <cellStyle name="Akzent4 2" xfId="8822" hidden="1"/>
    <cellStyle name="Akzent4 2" xfId="8868" hidden="1"/>
    <cellStyle name="Akzent4 2" xfId="8915" hidden="1"/>
    <cellStyle name="Akzent4 2" xfId="8990" hidden="1"/>
    <cellStyle name="Akzent4 2" xfId="9052" hidden="1"/>
    <cellStyle name="Akzent4 2" xfId="9102" hidden="1"/>
    <cellStyle name="Akzent4 2" xfId="9152" hidden="1"/>
    <cellStyle name="Akzent4 2" xfId="9201" hidden="1"/>
    <cellStyle name="Akzent4 2" xfId="9254" hidden="1"/>
    <cellStyle name="Akzent4 2" xfId="9317" hidden="1"/>
    <cellStyle name="Akzent4 2" xfId="9382" hidden="1"/>
    <cellStyle name="Akzent4 2" xfId="9418" hidden="1"/>
    <cellStyle name="Akzent4 2" xfId="9481" hidden="1"/>
    <cellStyle name="Akzent4 2" xfId="9526" hidden="1"/>
    <cellStyle name="Akzent4 2" xfId="9587" hidden="1"/>
    <cellStyle name="Akzent4 2" xfId="9639" hidden="1"/>
    <cellStyle name="Akzent4 2" xfId="9688" hidden="1"/>
    <cellStyle name="Akzent4 2" xfId="9733" hidden="1"/>
    <cellStyle name="Akzent4 2" xfId="8705" hidden="1"/>
    <cellStyle name="Akzent4 2" xfId="9819" hidden="1"/>
    <cellStyle name="Akzent4 2" xfId="9889" hidden="1"/>
    <cellStyle name="Akzent4 2" xfId="9925" hidden="1"/>
    <cellStyle name="Akzent4 2" xfId="9991" hidden="1"/>
    <cellStyle name="Akzent4 2" xfId="10032" hidden="1"/>
    <cellStyle name="Akzent4 2" xfId="10092" hidden="1"/>
    <cellStyle name="Akzent4 2" xfId="10146" hidden="1"/>
    <cellStyle name="Akzent4 2" xfId="10192" hidden="1"/>
    <cellStyle name="Akzent4 2" xfId="10245" hidden="1"/>
    <cellStyle name="Akzent4 2" xfId="9273" hidden="1"/>
    <cellStyle name="Akzent4 2" xfId="10332" hidden="1"/>
    <cellStyle name="Akzent4 2" xfId="10394" hidden="1"/>
    <cellStyle name="Akzent4 2" xfId="10438" hidden="1"/>
    <cellStyle name="Akzent4 2" xfId="10492" hidden="1"/>
    <cellStyle name="Akzent4 2" xfId="10537" hidden="1"/>
    <cellStyle name="Akzent4 2" xfId="10593" hidden="1"/>
    <cellStyle name="Akzent4 2" xfId="10643" hidden="1"/>
    <cellStyle name="Akzent4 2" xfId="10695" hidden="1"/>
    <cellStyle name="Akzent4 2" xfId="10740" hidden="1"/>
    <cellStyle name="Akzent4 2" xfId="10803" hidden="1"/>
    <cellStyle name="Akzent4 2" xfId="10861" hidden="1"/>
    <cellStyle name="Akzent4 2" xfId="10917" hidden="1"/>
    <cellStyle name="Akzent4 2" xfId="10971" hidden="1"/>
    <cellStyle name="Akzent4 2" xfId="11031" hidden="1"/>
    <cellStyle name="Akzent4 2" xfId="11068" hidden="1"/>
    <cellStyle name="Akzent4 2" xfId="11125" hidden="1"/>
    <cellStyle name="Akzent4 2" xfId="11173" hidden="1"/>
    <cellStyle name="Akzent4 2" xfId="11235" hidden="1"/>
    <cellStyle name="Akzent4 2" xfId="11271" hidden="1"/>
    <cellStyle name="Akzent4 2" xfId="11334" hidden="1"/>
    <cellStyle name="Akzent4 2" xfId="11338" hidden="1"/>
    <cellStyle name="Akzent4 2" xfId="11425" hidden="1"/>
    <cellStyle name="Akzent4 2" xfId="11487" hidden="1"/>
    <cellStyle name="Akzent4 2" xfId="11548" hidden="1"/>
    <cellStyle name="Akzent4 2" xfId="11598" hidden="1"/>
    <cellStyle name="Akzent4 2" xfId="11658" hidden="1"/>
    <cellStyle name="Akzent4 2" xfId="11703" hidden="1"/>
    <cellStyle name="Akzent4 2" xfId="11757" hidden="1"/>
    <cellStyle name="Akzent4 2" xfId="11806" hidden="1"/>
    <cellStyle name="Akzent4 2" xfId="11858" hidden="1"/>
    <cellStyle name="Akzent4 2" xfId="11910" hidden="1"/>
    <cellStyle name="Akzent4 2" xfId="11415" hidden="1"/>
    <cellStyle name="Akzent4 2" xfId="11996" hidden="1"/>
    <cellStyle name="Akzent4 2" xfId="12056" hidden="1"/>
    <cellStyle name="Akzent4 2" xfId="12114" hidden="1"/>
    <cellStyle name="Akzent4 2" xfId="12170" hidden="1"/>
    <cellStyle name="Akzent4 2" xfId="12215" hidden="1"/>
    <cellStyle name="Akzent4 2" xfId="12273" hidden="1"/>
    <cellStyle name="Akzent4 2" xfId="12320" hidden="1"/>
    <cellStyle name="Akzent4 2" xfId="12377" hidden="1"/>
    <cellStyle name="Akzent4 2" xfId="12422" hidden="1"/>
    <cellStyle name="Akzent4 2" xfId="12303" hidden="1"/>
    <cellStyle name="Akzent4 2" xfId="12245" hidden="1"/>
    <cellStyle name="Akzent4 2" xfId="12189" hidden="1"/>
    <cellStyle name="Akzent4 2" xfId="12126" hidden="1"/>
    <cellStyle name="Akzent4 2" xfId="12075" hidden="1"/>
    <cellStyle name="Akzent4 2" xfId="12019" hidden="1"/>
    <cellStyle name="Akzent4 2" xfId="11970" hidden="1"/>
    <cellStyle name="Akzent4 2" xfId="11914" hidden="1"/>
    <cellStyle name="Akzent4 2" xfId="11854" hidden="1"/>
    <cellStyle name="Akzent4 2" xfId="11817" hidden="1"/>
    <cellStyle name="Akzent4 2" xfId="11745" hidden="1"/>
    <cellStyle name="Akzent4 2" xfId="11682" hidden="1"/>
    <cellStyle name="Akzent4 2" xfId="11631" hidden="1"/>
    <cellStyle name="Akzent4 2" xfId="11567" hidden="1"/>
    <cellStyle name="Akzent4 2" xfId="11521" hidden="1"/>
    <cellStyle name="Akzent4 2" xfId="11455" hidden="1"/>
    <cellStyle name="Akzent4 2" xfId="11396" hidden="1"/>
    <cellStyle name="Akzent4 2" xfId="11308" hidden="1"/>
    <cellStyle name="Akzent4 2" xfId="11264" hidden="1"/>
    <cellStyle name="Akzent4 2" xfId="12396" hidden="1"/>
    <cellStyle name="Akzent4 2" xfId="11167" hidden="1"/>
    <cellStyle name="Akzent4 2" xfId="11103" hidden="1"/>
    <cellStyle name="Akzent4 2" xfId="11059" hidden="1"/>
    <cellStyle name="Akzent4 2" xfId="10994" hidden="1"/>
    <cellStyle name="Akzent4 2" xfId="10939" hidden="1"/>
    <cellStyle name="Akzent4 2" xfId="10882" hidden="1"/>
    <cellStyle name="Akzent4 2" xfId="10842" hidden="1"/>
    <cellStyle name="Akzent4 2" xfId="10776" hidden="1"/>
    <cellStyle name="Akzent4 2" xfId="10727" hidden="1"/>
    <cellStyle name="Akzent4 2" xfId="11796" hidden="1"/>
    <cellStyle name="Akzent4 2" xfId="10629" hidden="1"/>
    <cellStyle name="Akzent4 2" xfId="10565" hidden="1"/>
    <cellStyle name="Akzent4 2" xfId="10515" hidden="1"/>
    <cellStyle name="Akzent4 2" xfId="10454" hidden="1"/>
    <cellStyle name="Akzent4 2" xfId="10415" hidden="1"/>
    <cellStyle name="Akzent4 2" xfId="10357" hidden="1"/>
    <cellStyle name="Akzent4 2" xfId="10308" hidden="1"/>
    <cellStyle name="Akzent4 2" xfId="10255" hidden="1"/>
    <cellStyle name="Akzent4 2" xfId="10194" hidden="1"/>
    <cellStyle name="Akzent4 2" xfId="10114" hidden="1"/>
    <cellStyle name="Akzent4 2" xfId="10048" hidden="1"/>
    <cellStyle name="Akzent4 2" xfId="9974" hidden="1"/>
    <cellStyle name="Akzent4 2" xfId="9938" hidden="1"/>
    <cellStyle name="Akzent4 2" xfId="9868" hidden="1"/>
    <cellStyle name="Akzent4 2" xfId="9816" hidden="1"/>
    <cellStyle name="Akzent4 2" xfId="9777" hidden="1"/>
    <cellStyle name="Akzent4 2" xfId="9723" hidden="1"/>
    <cellStyle name="Akzent4 2" xfId="9661" hidden="1"/>
    <cellStyle name="Akzent4 2" xfId="9622" hidden="1"/>
    <cellStyle name="Akzent4 2" xfId="9548" hidden="1"/>
    <cellStyle name="Akzent4 2" xfId="9484" hidden="1"/>
    <cellStyle name="Akzent4 2" xfId="9422" hidden="1"/>
    <cellStyle name="Akzent4 2" xfId="9376" hidden="1"/>
    <cellStyle name="Akzent4 2" xfId="9312" hidden="1"/>
    <cellStyle name="Akzent4 2" xfId="9271" hidden="1"/>
    <cellStyle name="Akzent4 2" xfId="9204" hidden="1"/>
    <cellStyle name="Akzent4 2" xfId="9148" hidden="1"/>
    <cellStyle name="Akzent4 2" xfId="9094" hidden="1"/>
    <cellStyle name="Akzent4 2" xfId="9046" hidden="1"/>
    <cellStyle name="Akzent4 2" xfId="10106" hidden="1"/>
    <cellStyle name="Akzent4 2" xfId="8909" hidden="1"/>
    <cellStyle name="Akzent4 2" xfId="8857" hidden="1"/>
    <cellStyle name="Akzent4 2" xfId="8806" hidden="1"/>
    <cellStyle name="Akzent4 2" xfId="8751" hidden="1"/>
    <cellStyle name="Akzent4 2" xfId="8697" hidden="1"/>
    <cellStyle name="Akzent4 2" xfId="8638" hidden="1"/>
    <cellStyle name="Akzent4 2" xfId="8590" hidden="1"/>
    <cellStyle name="Akzent4 2" xfId="8535" hidden="1"/>
    <cellStyle name="Akzent4 2" xfId="8463" hidden="1"/>
    <cellStyle name="Akzent4 2" xfId="9541" hidden="1"/>
    <cellStyle name="Akzent4 2" xfId="8360" hidden="1"/>
    <cellStyle name="Akzent4 2" xfId="8301" hidden="1"/>
    <cellStyle name="Akzent4 2" xfId="8248" hidden="1"/>
    <cellStyle name="Akzent4 2" xfId="8196" hidden="1"/>
    <cellStyle name="Akzent4 2" xfId="8137" hidden="1"/>
    <cellStyle name="Akzent4 2" xfId="8084" hidden="1"/>
    <cellStyle name="Akzent4 2" xfId="8013" hidden="1"/>
    <cellStyle name="Akzent4 2" xfId="7948" hidden="1"/>
    <cellStyle name="Akzent4 2" xfId="7907" hidden="1"/>
    <cellStyle name="Akzent4 2" xfId="7832" hidden="1"/>
    <cellStyle name="Akzent4 2" xfId="7790" hidden="1"/>
    <cellStyle name="Akzent4 2" xfId="7715" hidden="1"/>
    <cellStyle name="Akzent4 2" xfId="7680" hidden="1"/>
    <cellStyle name="Akzent4 2" xfId="7586" hidden="1"/>
    <cellStyle name="Akzent4 2" xfId="7535" hidden="1"/>
    <cellStyle name="Akzent4 2" xfId="7477" hidden="1"/>
    <cellStyle name="Akzent4 2" xfId="7406" hidden="1"/>
    <cellStyle name="Akzent4 2" xfId="7341" hidden="1"/>
    <cellStyle name="Akzent4 2" xfId="7294" hidden="1"/>
    <cellStyle name="Akzent4 2" xfId="7232" hidden="1"/>
    <cellStyle name="Akzent4 2" xfId="7229" hidden="1"/>
    <cellStyle name="Akzent4 2" xfId="7123" hidden="1"/>
    <cellStyle name="Akzent4 2" xfId="7071" hidden="1"/>
    <cellStyle name="Akzent4 2" xfId="6983" hidden="1"/>
    <cellStyle name="Akzent4 2" xfId="6922" hidden="1"/>
    <cellStyle name="Akzent4 2" xfId="6855" hidden="1"/>
    <cellStyle name="Akzent4 2" xfId="6803" hidden="1"/>
    <cellStyle name="Akzent4 2" xfId="6741" hidden="1"/>
    <cellStyle name="Akzent4 2" xfId="6681" hidden="1"/>
    <cellStyle name="Akzent4 2" xfId="6631" hidden="1"/>
    <cellStyle name="Akzent4 2" xfId="6565" hidden="1"/>
    <cellStyle name="Akzent4 2" xfId="7148" hidden="1"/>
    <cellStyle name="Akzent4 2" xfId="6442" hidden="1"/>
    <cellStyle name="Akzent4 2" xfId="6376" hidden="1"/>
    <cellStyle name="Akzent4 2" xfId="6282" hidden="1"/>
    <cellStyle name="Akzent4 2" xfId="6222" hidden="1"/>
    <cellStyle name="Akzent4 2" xfId="6153" hidden="1"/>
    <cellStyle name="Akzent4 2" xfId="6074" hidden="1"/>
    <cellStyle name="Akzent4 2" xfId="6025" hidden="1"/>
    <cellStyle name="Akzent4 2" xfId="5967" hidden="1"/>
    <cellStyle name="Akzent4 2" xfId="5908" hidden="1"/>
    <cellStyle name="Akzent4 2" xfId="5842" hidden="1"/>
    <cellStyle name="Akzent4 2" xfId="5768" hidden="1"/>
    <cellStyle name="Akzent4 2" xfId="5694" hidden="1"/>
    <cellStyle name="Akzent4 2" xfId="5622" hidden="1"/>
    <cellStyle name="Akzent4 2" xfId="5572" hidden="1"/>
    <cellStyle name="Akzent4 2" xfId="5499" hidden="1"/>
    <cellStyle name="Akzent4 2" xfId="5460" hidden="1"/>
    <cellStyle name="Akzent4 2" xfId="5392" hidden="1"/>
    <cellStyle name="Akzent4 2" xfId="5355" hidden="1"/>
    <cellStyle name="Akzent4 2" xfId="5284" hidden="1"/>
    <cellStyle name="Akzent4 2" xfId="5245" hidden="1"/>
    <cellStyle name="Akzent4 2" xfId="5188" hidden="1"/>
    <cellStyle name="Akzent4 2" xfId="5094" hidden="1"/>
    <cellStyle name="Akzent4 2" xfId="5018" hidden="1"/>
    <cellStyle name="Akzent4 2" xfId="4979" hidden="1"/>
    <cellStyle name="Akzent4 2" xfId="4908" hidden="1"/>
    <cellStyle name="Akzent4 2" xfId="4858" hidden="1"/>
    <cellStyle name="Akzent4 2" xfId="4802" hidden="1"/>
    <cellStyle name="Akzent4 2" xfId="4744" hidden="1"/>
    <cellStyle name="Akzent4 2" xfId="4706" hidden="1"/>
    <cellStyle name="Akzent4 2" xfId="4637" hidden="1"/>
    <cellStyle name="Akzent4 2" xfId="5787" hidden="1"/>
    <cellStyle name="Akzent4 2" xfId="4554" hidden="1"/>
    <cellStyle name="Akzent4 2" xfId="4507" hidden="1"/>
    <cellStyle name="Akzent4 2" xfId="4447" hidden="1"/>
    <cellStyle name="Akzent4 2" xfId="4389" hidden="1"/>
    <cellStyle name="Akzent4 2" xfId="4330" hidden="1"/>
    <cellStyle name="Akzent4 2" xfId="4279" hidden="1"/>
    <cellStyle name="Akzent4 2" xfId="4225" hidden="1"/>
    <cellStyle name="Akzent4 2" xfId="4175" hidden="1"/>
    <cellStyle name="Akzent4 2" xfId="4128" hidden="1"/>
    <cellStyle name="Akzent4 2" xfId="5176" hidden="1"/>
    <cellStyle name="Akzent4 2" xfId="4031" hidden="1"/>
    <cellStyle name="Akzent4 2" xfId="3967" hidden="1"/>
    <cellStyle name="Akzent4 2" xfId="3921" hidden="1"/>
    <cellStyle name="Akzent4 2" xfId="3854" hidden="1"/>
    <cellStyle name="Akzent4 2" xfId="3805" hidden="1"/>
    <cellStyle name="Akzent4 2" xfId="3741" hidden="1"/>
    <cellStyle name="Akzent4 2" xfId="3702" hidden="1"/>
    <cellStyle name="Akzent4 2" xfId="3628" hidden="1"/>
    <cellStyle name="Akzent4 2" xfId="3593" hidden="1"/>
    <cellStyle name="Akzent4 2" xfId="3509" hidden="1"/>
    <cellStyle name="Akzent4 2" xfId="3443" hidden="1"/>
    <cellStyle name="Akzent4 2" xfId="3373" hidden="1"/>
    <cellStyle name="Akzent4 2" xfId="3318" hidden="1"/>
    <cellStyle name="Akzent4 2" xfId="3266" hidden="1"/>
    <cellStyle name="Akzent4 2" xfId="3196" hidden="1"/>
    <cellStyle name="Akzent4 2" xfId="3151" hidden="1"/>
    <cellStyle name="Akzent4 2" xfId="3095" hidden="1"/>
    <cellStyle name="Akzent4 2" xfId="3036" hidden="1"/>
    <cellStyle name="Akzent4 2" xfId="2983" hidden="1"/>
    <cellStyle name="Akzent4 2" xfId="2929" hidden="1"/>
    <cellStyle name="Akzent4 2" xfId="2858" hidden="1"/>
    <cellStyle name="Akzent4 2" xfId="2793" hidden="1"/>
    <cellStyle name="Akzent4 2" xfId="2749" hidden="1"/>
    <cellStyle name="Akzent4 2" xfId="2679" hidden="1"/>
    <cellStyle name="Akzent4 2" xfId="2634" hidden="1"/>
    <cellStyle name="Akzent4 2" xfId="2575" hidden="1"/>
    <cellStyle name="Akzent4 2" xfId="2525" hidden="1"/>
    <cellStyle name="Akzent4 2" xfId="2489" hidden="1"/>
    <cellStyle name="Akzent4 2" xfId="2414" hidden="1"/>
    <cellStyle name="Akzent4 2" xfId="3494" hidden="1"/>
    <cellStyle name="Akzent4 2" xfId="2318" hidden="1"/>
    <cellStyle name="Akzent4 2" xfId="2260" hidden="1"/>
    <cellStyle name="Akzent4 2" xfId="2210" hidden="1"/>
    <cellStyle name="Akzent4 2" xfId="2142" hidden="1"/>
    <cellStyle name="Akzent4 2" xfId="2102" hidden="1"/>
    <cellStyle name="Akzent4 2" xfId="2036" hidden="1"/>
    <cellStyle name="Akzent4 2" xfId="1996" hidden="1"/>
    <cellStyle name="Akzent4 2" xfId="1941" hidden="1"/>
    <cellStyle name="Akzent4 2" xfId="1902" hidden="1"/>
    <cellStyle name="Akzent4 2" xfId="2912" hidden="1"/>
    <cellStyle name="Akzent4 2" xfId="1809" hidden="1"/>
    <cellStyle name="Akzent4 2" xfId="1738" hidden="1"/>
    <cellStyle name="Akzent4 2" xfId="1701" hidden="1"/>
    <cellStyle name="Akzent4 2" xfId="1620" hidden="1"/>
    <cellStyle name="Akzent4 2" xfId="1586" hidden="1"/>
    <cellStyle name="Akzent4 2" xfId="1510" hidden="1"/>
    <cellStyle name="Akzent4 2" xfId="1475" hidden="1"/>
    <cellStyle name="Akzent4 2" xfId="1424" hidden="1"/>
    <cellStyle name="Akzent4 2" xfId="1370" hidden="1"/>
    <cellStyle name="Akzent4 2" xfId="1306" hidden="1"/>
    <cellStyle name="Akzent4 2" xfId="1250" hidden="1"/>
    <cellStyle name="Akzent4 2" xfId="1190" hidden="1"/>
    <cellStyle name="Akzent4 2" xfId="1140" hidden="1"/>
    <cellStyle name="Akzent4 2" xfId="1072" hidden="1"/>
    <cellStyle name="Akzent4 2" xfId="1020" hidden="1"/>
    <cellStyle name="Akzent4 2" xfId="966" hidden="1"/>
    <cellStyle name="Akzent4 2" xfId="913" hidden="1"/>
    <cellStyle name="Akzent4 2" xfId="856" hidden="1"/>
    <cellStyle name="Akzent4 2" xfId="789" hidden="1"/>
    <cellStyle name="Akzent4 2" xfId="673" hidden="1"/>
    <cellStyle name="Akzent4 2" xfId="670" hidden="1"/>
    <cellStyle name="Akzent4 2" xfId="544" hidden="1"/>
    <cellStyle name="Akzent4 2" xfId="478" hidden="1"/>
    <cellStyle name="Akzent4 2" xfId="431" hidden="1"/>
    <cellStyle name="Akzent4 2" xfId="361" hidden="1"/>
    <cellStyle name="Akzent4 2" xfId="315" hidden="1"/>
    <cellStyle name="Akzent4 2" xfId="241" hidden="1"/>
    <cellStyle name="Akzent4 2" xfId="189" hidden="1"/>
    <cellStyle name="Akzent4 2" xfId="12497" hidden="1"/>
    <cellStyle name="Akzent4 2" xfId="12544" hidden="1"/>
    <cellStyle name="Akzent4 2" xfId="12580" hidden="1"/>
    <cellStyle name="Akzent4 2" xfId="559" hidden="1"/>
    <cellStyle name="Akzent4 2" xfId="12664" hidden="1"/>
    <cellStyle name="Akzent4 2" xfId="12709" hidden="1"/>
    <cellStyle name="Akzent4 2" xfId="12755" hidden="1"/>
    <cellStyle name="Akzent4 2" xfId="12800" hidden="1"/>
    <cellStyle name="Akzent4 2" xfId="12847" hidden="1"/>
    <cellStyle name="Akzent4 2" xfId="12895" hidden="1"/>
    <cellStyle name="Akzent4 2" xfId="12926" hidden="1"/>
    <cellStyle name="Akzent4 2" xfId="12976" hidden="1"/>
    <cellStyle name="Akzent4 2" xfId="13020" hidden="1"/>
    <cellStyle name="Akzent4 2" xfId="12918" hidden="1"/>
    <cellStyle name="Akzent4 2" xfId="12867" hidden="1"/>
    <cellStyle name="Akzent4 2" xfId="12820" hidden="1"/>
    <cellStyle name="Akzent4 2" xfId="12774" hidden="1"/>
    <cellStyle name="Akzent4 2" xfId="12722" hidden="1"/>
    <cellStyle name="Akzent4 2" xfId="12680" hidden="1"/>
    <cellStyle name="Akzent4 2" xfId="12633" hidden="1"/>
    <cellStyle name="Akzent4 2" xfId="12583" hidden="1"/>
    <cellStyle name="Akzent4 2" xfId="12539" hidden="1"/>
    <cellStyle name="Akzent4 2" xfId="12509" hidden="1"/>
    <cellStyle name="Akzent4 2" xfId="12394" hidden="1"/>
    <cellStyle name="Akzent4 2" xfId="12316" hidden="1"/>
    <cellStyle name="Akzent4 2" xfId="12268" hidden="1"/>
    <cellStyle name="Akzent4 2" xfId="12186" hidden="1"/>
    <cellStyle name="Akzent4 2" xfId="12146" hidden="1"/>
    <cellStyle name="Akzent4 2" xfId="12076" hidden="1"/>
    <cellStyle name="Akzent4 2" xfId="12027" hidden="1"/>
    <cellStyle name="Akzent4 2" xfId="11963" hidden="1"/>
    <cellStyle name="Akzent4 2" xfId="11924" hidden="1"/>
    <cellStyle name="Akzent4 2" xfId="12994" hidden="1"/>
    <cellStyle name="Akzent4 2" xfId="11813" hidden="1"/>
    <cellStyle name="Akzent4 2" xfId="11734" hidden="1"/>
    <cellStyle name="Akzent4 2" xfId="11695" hidden="1"/>
    <cellStyle name="Akzent4 2" xfId="11618" hidden="1"/>
    <cellStyle name="Akzent4 2" xfId="11573" hidden="1"/>
    <cellStyle name="Akzent4 2" xfId="11507" hidden="1"/>
    <cellStyle name="Akzent4 2" xfId="11448" hidden="1"/>
    <cellStyle name="Akzent4 2" xfId="11360" hidden="1"/>
    <cellStyle name="Akzent4 2" xfId="11301" hidden="1"/>
    <cellStyle name="Akzent4 2" xfId="12491" hidden="1"/>
    <cellStyle name="Akzent4 2" xfId="11200" hidden="1"/>
    <cellStyle name="Akzent4 2" xfId="11126" hidden="1"/>
    <cellStyle name="Akzent4 2" xfId="11089" hidden="1"/>
    <cellStyle name="Akzent4 2" xfId="11011" hidden="1"/>
    <cellStyle name="Akzent4 2" xfId="10967" hidden="1"/>
    <cellStyle name="Akzent4 2" xfId="10903" hidden="1"/>
    <cellStyle name="Akzent4 2" xfId="10852" hidden="1"/>
    <cellStyle name="Akzent4 2" xfId="10792" hidden="1"/>
    <cellStyle name="Akzent4 2" xfId="10737" hidden="1"/>
    <cellStyle name="Akzent4 2" xfId="10655" hidden="1"/>
    <cellStyle name="Akzent4 2" xfId="10578" hidden="1"/>
    <cellStyle name="Akzent4 2" xfId="10506" hidden="1"/>
    <cellStyle name="Akzent4 2" xfId="10468" hidden="1"/>
    <cellStyle name="Akzent4 2" xfId="10391" hidden="1"/>
    <cellStyle name="Akzent4 2" xfId="10354" hidden="1"/>
    <cellStyle name="Akzent4 2" xfId="10289" hidden="1"/>
    <cellStyle name="Akzent4 2" xfId="10239" hidden="1"/>
    <cellStyle name="Akzent4 2" xfId="10178" hidden="1"/>
    <cellStyle name="Akzent4 2" xfId="10129" hidden="1"/>
    <cellStyle name="Akzent4 2" xfId="10055" hidden="1"/>
    <cellStyle name="Akzent4 2" xfId="9987" hidden="1"/>
    <cellStyle name="Akzent4 2" xfId="9918" hidden="1"/>
    <cellStyle name="Akzent4 2" xfId="9877" hidden="1"/>
    <cellStyle name="Akzent4 2" xfId="9802" hidden="1"/>
    <cellStyle name="Akzent4 2" xfId="9766" hidden="1"/>
    <cellStyle name="Akzent4 2" xfId="9692" hidden="1"/>
    <cellStyle name="Akzent4 2" xfId="9653" hidden="1"/>
    <cellStyle name="Akzent4 2" xfId="9578" hidden="1"/>
    <cellStyle name="Akzent4 2" xfId="9523" hidden="1"/>
    <cellStyle name="Akzent4 2" xfId="10641" hidden="1"/>
    <cellStyle name="Akzent4 2" xfId="9430" hidden="1"/>
    <cellStyle name="Akzent4 2" xfId="9358" hidden="1"/>
    <cellStyle name="Akzent4 2" xfId="9309" hidden="1"/>
    <cellStyle name="Akzent4 2" xfId="9234" hidden="1"/>
    <cellStyle name="Akzent4 2" xfId="9185" hidden="1"/>
    <cellStyle name="Akzent4 2" xfId="9126" hidden="1"/>
    <cellStyle name="Akzent4 2" xfId="9065" hidden="1"/>
    <cellStyle name="Akzent4 2" xfId="9004" hidden="1"/>
    <cellStyle name="Akzent4 2" xfId="8929" hidden="1"/>
    <cellStyle name="Akzent4 2" xfId="10047" hidden="1"/>
    <cellStyle name="Akzent4 2" xfId="8834" hidden="1"/>
    <cellStyle name="Akzent4 2" xfId="8776" hidden="1"/>
    <cellStyle name="Akzent4 2" xfId="8713" hidden="1"/>
    <cellStyle name="Akzent4 2" xfId="8649" hidden="1"/>
    <cellStyle name="Akzent4 2" xfId="8593" hidden="1"/>
    <cellStyle name="Akzent4 2" xfId="8532" hidden="1"/>
    <cellStyle name="Akzent4 2" xfId="8447" hidden="1"/>
    <cellStyle name="Akzent4 2" xfId="8391" hidden="1"/>
    <cellStyle name="Akzent4 2" xfId="8342" hidden="1"/>
    <cellStyle name="Akzent4 2" xfId="8265" hidden="1"/>
    <cellStyle name="Akzent4 2" xfId="8215" hidden="1"/>
    <cellStyle name="Akzent4 2" xfId="8146" hidden="1"/>
    <cellStyle name="Akzent4 2" xfId="8117" hidden="1"/>
    <cellStyle name="Akzent4 2" xfId="8005" hidden="1"/>
    <cellStyle name="Akzent4 2" xfId="7958" hidden="1"/>
    <cellStyle name="Akzent4 2" xfId="7897" hidden="1"/>
    <cellStyle name="Akzent4 2" xfId="7846" hidden="1"/>
    <cellStyle name="Akzent4 2" xfId="7788" hidden="1"/>
    <cellStyle name="Akzent4 2" xfId="7744" hidden="1"/>
    <cellStyle name="Akzent4 2" xfId="7673" hidden="1"/>
    <cellStyle name="Akzent4 2" xfId="7671" hidden="1"/>
    <cellStyle name="Akzent4 2" xfId="7571" hidden="1"/>
    <cellStyle name="Akzent4 2" xfId="7513" hidden="1"/>
    <cellStyle name="Akzent4 2" xfId="7420" hidden="1"/>
    <cellStyle name="Akzent4 2" xfId="7349" hidden="1"/>
    <cellStyle name="Akzent4 2" xfId="7281" hidden="1"/>
    <cellStyle name="Akzent4 2" xfId="7243" hidden="1"/>
    <cellStyle name="Akzent4 2" xfId="7134" hidden="1"/>
    <cellStyle name="Akzent4 2" xfId="7077" hidden="1"/>
    <cellStyle name="Akzent4 2" xfId="7014" hidden="1"/>
    <cellStyle name="Akzent4 2" xfId="6937" hidden="1"/>
    <cellStyle name="Akzent4 2" xfId="7596" hidden="1"/>
    <cellStyle name="Akzent4 2" xfId="6831" hidden="1"/>
    <cellStyle name="Akzent4 2" xfId="6757" hidden="1"/>
    <cellStyle name="Akzent4 2" xfId="6704" hidden="1"/>
    <cellStyle name="Akzent4 2" xfId="6637" hidden="1"/>
    <cellStyle name="Akzent4 2" xfId="6564" hidden="1"/>
    <cellStyle name="Akzent4 2" xfId="6479" hidden="1"/>
    <cellStyle name="Akzent4 2" xfId="6425" hidden="1"/>
    <cellStyle name="Akzent4 2" xfId="6346" hidden="1"/>
    <cellStyle name="Akzent4 2" xfId="6266" hidden="1"/>
    <cellStyle name="Akzent4 2" xfId="6198" hidden="1"/>
    <cellStyle name="Akzent4 2" xfId="6113" hidden="1"/>
    <cellStyle name="Akzent4 2" xfId="6033" hidden="1"/>
    <cellStyle name="Akzent4 2" xfId="5954" hidden="1"/>
    <cellStyle name="Akzent4 2" xfId="5901" hidden="1"/>
    <cellStyle name="Akzent4 2" xfId="5810" hidden="1"/>
    <cellStyle name="Akzent4 2" xfId="5733" hidden="1"/>
    <cellStyle name="Akzent4 2" xfId="5680" hidden="1"/>
    <cellStyle name="Akzent4 2" xfId="5626" hidden="1"/>
    <cellStyle name="Akzent4 2" xfId="5564" hidden="1"/>
    <cellStyle name="Akzent4 2" xfId="5514" hidden="1"/>
    <cellStyle name="Akzent4 2" xfId="5451" hidden="1"/>
    <cellStyle name="Akzent4 2" xfId="5378" hidden="1"/>
    <cellStyle name="Akzent4 2" xfId="5316" hidden="1"/>
    <cellStyle name="Akzent4 2" xfId="5267" hidden="1"/>
    <cellStyle name="Akzent4 2" xfId="5189" hidden="1"/>
    <cellStyle name="Akzent4 2" xfId="5116" hidden="1"/>
    <cellStyle name="Akzent4 2" xfId="5044" hidden="1"/>
    <cellStyle name="Akzent4 2" xfId="4987" hidden="1"/>
    <cellStyle name="Akzent4 2" xfId="4931" hidden="1"/>
    <cellStyle name="Akzent4 2" xfId="4872" hidden="1"/>
    <cellStyle name="Akzent4 2" xfId="6130" hidden="1"/>
    <cellStyle name="Akzent4 2" xfId="4769" hidden="1"/>
    <cellStyle name="Akzent4 2" xfId="4725" hidden="1"/>
    <cellStyle name="Akzent4 2" xfId="4647" hidden="1"/>
    <cellStyle name="Akzent4 2" xfId="4601" hidden="1"/>
    <cellStyle name="Akzent4 2" xfId="4536" hidden="1"/>
    <cellStyle name="Akzent4 2" xfId="4491" hidden="1"/>
    <cellStyle name="Akzent4 2" xfId="4423" hidden="1"/>
    <cellStyle name="Akzent4 2" xfId="4379" hidden="1"/>
    <cellStyle name="Akzent4 2" xfId="4318" hidden="1"/>
    <cellStyle name="Akzent4 2" xfId="5434" hidden="1"/>
    <cellStyle name="Akzent4 2" xfId="4219" hidden="1"/>
    <cellStyle name="Akzent4 2" xfId="4155" hidden="1"/>
    <cellStyle name="Akzent4 2" xfId="4103" hidden="1"/>
    <cellStyle name="Akzent4 2" xfId="4039" hidden="1"/>
    <cellStyle name="Akzent4 2" xfId="3995" hidden="1"/>
    <cellStyle name="Akzent4 2" xfId="3930" hidden="1"/>
    <cellStyle name="Akzent4 2" xfId="3886" hidden="1"/>
    <cellStyle name="Akzent4 2" xfId="3812" hidden="1"/>
    <cellStyle name="Akzent4 2" xfId="3761" hidden="1"/>
    <cellStyle name="Akzent4 2" xfId="3677" hidden="1"/>
    <cellStyle name="Akzent4 2" xfId="3605" hidden="1"/>
    <cellStyle name="Akzent4 2" xfId="3536" hidden="1"/>
    <cellStyle name="Akzent4 2" xfId="3485" hidden="1"/>
    <cellStyle name="Akzent4 2" xfId="3412" hidden="1"/>
    <cellStyle name="Akzent4 2" xfId="3361" hidden="1"/>
    <cellStyle name="Akzent4 2" xfId="3299" hidden="1"/>
    <cellStyle name="Akzent4 2" xfId="3246" hidden="1"/>
    <cellStyle name="Akzent4 2" xfId="3177" hidden="1"/>
    <cellStyle name="Akzent4 2" xfId="3130" hidden="1"/>
    <cellStyle name="Akzent4 2" xfId="3066" hidden="1"/>
    <cellStyle name="Akzent4 2" xfId="2997" hidden="1"/>
    <cellStyle name="Akzent4 2" xfId="2923" hidden="1"/>
    <cellStyle name="Akzent4 2" xfId="2865" hidden="1"/>
    <cellStyle name="Akzent4 2" xfId="2805" hidden="1"/>
    <cellStyle name="Akzent4 2" xfId="2752" hidden="1"/>
    <cellStyle name="Akzent4 2" xfId="2695" hidden="1"/>
    <cellStyle name="Akzent4 2" xfId="2637" hidden="1"/>
    <cellStyle name="Akzent4 2" xfId="2577" hidden="1"/>
    <cellStyle name="Akzent4 2" xfId="2519" hidden="1"/>
    <cellStyle name="Akzent4 2" xfId="3670" hidden="1"/>
    <cellStyle name="Akzent4 2" xfId="2412" hidden="1"/>
    <cellStyle name="Akzent4 2" xfId="2371" hidden="1"/>
    <cellStyle name="Akzent4 2" xfId="2297" hidden="1"/>
    <cellStyle name="Akzent4 2" xfId="2237" hidden="1"/>
    <cellStyle name="Akzent4 2" xfId="2184" hidden="1"/>
    <cellStyle name="Akzent4 2" xfId="2120" hidden="1"/>
    <cellStyle name="Akzent4 2" xfId="2080" hidden="1"/>
    <cellStyle name="Akzent4 2" xfId="2006" hidden="1"/>
    <cellStyle name="Akzent4 2" xfId="1969" hidden="1"/>
    <cellStyle name="Akzent4 2" xfId="3060" hidden="1"/>
    <cellStyle name="Akzent4 2" xfId="1873" hidden="1"/>
    <cellStyle name="Akzent4 2" xfId="1811" hidden="1"/>
    <cellStyle name="Akzent4 2" xfId="1759" hidden="1"/>
    <cellStyle name="Akzent4 2" xfId="1691" hidden="1"/>
    <cellStyle name="Akzent4 2" xfId="1636" hidden="1"/>
    <cellStyle name="Akzent4 2" xfId="1569" hidden="1"/>
    <cellStyle name="Akzent4 2" xfId="1518" hidden="1"/>
    <cellStyle name="Akzent4 2" xfId="1453" hidden="1"/>
    <cellStyle name="Akzent4 2" xfId="1426" hidden="1"/>
    <cellStyle name="Akzent4 2" xfId="1351" hidden="1"/>
    <cellStyle name="Akzent4 2" xfId="1297" hidden="1"/>
    <cellStyle name="Akzent4 2" xfId="1219" hidden="1"/>
    <cellStyle name="Akzent4 2" xfId="1172" hidden="1"/>
    <cellStyle name="Akzent4 2" xfId="1105" hidden="1"/>
    <cellStyle name="Akzent4 2" xfId="1056" hidden="1"/>
    <cellStyle name="Akzent4 2" xfId="990" hidden="1"/>
    <cellStyle name="Akzent4 2" xfId="934" hidden="1"/>
    <cellStyle name="Akzent4 2" xfId="872" hidden="1"/>
    <cellStyle name="Akzent4 2" xfId="815" hidden="1"/>
    <cellStyle name="Akzent4 2" xfId="692" hidden="1"/>
    <cellStyle name="Akzent4 2" xfId="687" hidden="1"/>
    <cellStyle name="Akzent4 2" xfId="534" hidden="1"/>
    <cellStyle name="Akzent4 2" xfId="462" hidden="1"/>
    <cellStyle name="Akzent4 2" xfId="409" hidden="1"/>
    <cellStyle name="Akzent4 2" xfId="334" hidden="1"/>
    <cellStyle name="Akzent4 2" xfId="288" hidden="1"/>
    <cellStyle name="Akzent4 2" xfId="203" hidden="1"/>
    <cellStyle name="Akzent4 2" xfId="12409" hidden="1"/>
    <cellStyle name="Akzent4 2" xfId="12249" hidden="1"/>
    <cellStyle name="Akzent4 2" xfId="13070" hidden="1"/>
    <cellStyle name="Akzent4 2" xfId="13106" hidden="1"/>
    <cellStyle name="Akzent4 2" xfId="558" hidden="1"/>
    <cellStyle name="Akzent4 2" xfId="13169" hidden="1"/>
    <cellStyle name="Akzent4 2" xfId="13206" hidden="1"/>
    <cellStyle name="Akzent4 2" xfId="13249" hidden="1"/>
    <cellStyle name="Akzent4 2" xfId="13285" hidden="1"/>
    <cellStyle name="Akzent4 2" xfId="13323" hidden="1"/>
    <cellStyle name="Akzent4 2" xfId="13361" hidden="1"/>
    <cellStyle name="Akzent4 2" xfId="13392" hidden="1"/>
    <cellStyle name="Akzent4 2" xfId="13427" hidden="1"/>
    <cellStyle name="Akzent4 2" xfId="13466" hidden="1"/>
    <cellStyle name="Akzent4 2" xfId="13384" hidden="1"/>
    <cellStyle name="Akzent4 2" xfId="13340" hidden="1"/>
    <cellStyle name="Akzent4 2" xfId="13301" hidden="1"/>
    <cellStyle name="Akzent4 2" xfId="13261" hidden="1"/>
    <cellStyle name="Akzent4 2" xfId="13221" hidden="1"/>
    <cellStyle name="Akzent4 2" xfId="13185" hidden="1"/>
    <cellStyle name="Akzent4 2" xfId="13142" hidden="1"/>
    <cellStyle name="Akzent4 2" xfId="13107" hidden="1"/>
    <cellStyle name="Akzent4 2" xfId="13066" hidden="1"/>
    <cellStyle name="Akzent4 2" xfId="13034" hidden="1"/>
    <cellStyle name="Akzent4 2" xfId="12955" hidden="1"/>
    <cellStyle name="Akzent4 2" xfId="12890" hidden="1"/>
    <cellStyle name="Akzent4 2" xfId="12854" hidden="1"/>
    <cellStyle name="Akzent4 2" xfId="12789" hidden="1"/>
    <cellStyle name="Akzent4 2" xfId="12748" hidden="1"/>
    <cellStyle name="Akzent4 2" xfId="12689" hidden="1"/>
    <cellStyle name="Akzent4 2" xfId="12648" hidden="1"/>
    <cellStyle name="Akzent4 2" xfId="12600" hidden="1"/>
    <cellStyle name="Akzent4 2" xfId="12556" hidden="1"/>
    <cellStyle name="Akzent4 2" xfId="13439" hidden="1"/>
    <cellStyle name="Akzent4 2" xfId="12446" hidden="1"/>
    <cellStyle name="Akzent4 2" xfId="12378" hidden="1"/>
    <cellStyle name="Akzent4 2" xfId="12331" hidden="1"/>
    <cellStyle name="Akzent4 2" xfId="12256" hidden="1"/>
    <cellStyle name="Akzent4 2" xfId="12206" hidden="1"/>
    <cellStyle name="Akzent4 2" xfId="12135" hidden="1"/>
    <cellStyle name="Akzent4 2" xfId="12082" hidden="1"/>
    <cellStyle name="Akzent4 2" xfId="12011" hidden="1"/>
    <cellStyle name="Akzent4 2" xfId="11958" hidden="1"/>
    <cellStyle name="Akzent4 2" xfId="13017" hidden="1"/>
    <cellStyle name="Akzent4 2" xfId="11846" hidden="1"/>
    <cellStyle name="Akzent4 2" xfId="11776" hidden="1"/>
    <cellStyle name="Akzent4 2" xfId="11724" hidden="1"/>
    <cellStyle name="Akzent4 2" xfId="11643" hidden="1"/>
    <cellStyle name="Akzent4 2" xfId="11601" hidden="1"/>
    <cellStyle name="Akzent4 2" xfId="11532" hidden="1"/>
    <cellStyle name="Akzent4 2" xfId="11480" hidden="1"/>
    <cellStyle name="Akzent4 2" xfId="11389" hidden="1"/>
    <cellStyle name="Akzent4 2" xfId="11318" hidden="1"/>
    <cellStyle name="Akzent4 2" xfId="11225" hidden="1"/>
    <cellStyle name="Akzent4 2" xfId="11151" hidden="1"/>
    <cellStyle name="Akzent4 2" xfId="11086" hidden="1"/>
    <cellStyle name="Akzent4 2" xfId="11029" hidden="1"/>
    <cellStyle name="Akzent4 2" xfId="10955" hidden="1"/>
    <cellStyle name="Akzent4 2" xfId="10912" hidden="1"/>
    <cellStyle name="Akzent4 2" xfId="10839" hidden="1"/>
    <cellStyle name="Akzent4 2" xfId="10789" hidden="1"/>
    <cellStyle name="Akzent4 2" xfId="10714" hidden="1"/>
    <cellStyle name="Akzent4 2" xfId="10672" hidden="1"/>
    <cellStyle name="Akzent4 2" xfId="10592" hidden="1"/>
    <cellStyle name="Akzent4 2" xfId="10531" hidden="1"/>
    <cellStyle name="Akzent4 2" xfId="10459" hidden="1"/>
    <cellStyle name="Akzent4 2" xfId="10412" hidden="1"/>
    <cellStyle name="Akzent4 2" xfId="10330" hidden="1"/>
    <cellStyle name="Akzent4 2" xfId="10287" hidden="1"/>
    <cellStyle name="Akzent4 2" xfId="10213" hidden="1"/>
    <cellStyle name="Akzent4 2" xfId="10171" hidden="1"/>
    <cellStyle name="Akzent4 2" xfId="10085" hidden="1"/>
    <cellStyle name="Akzent4 2" xfId="10035" hidden="1"/>
    <cellStyle name="Akzent4 2" xfId="11214" hidden="1"/>
    <cellStyle name="Akzent4 2" xfId="9929" hidden="1"/>
    <cellStyle name="Akzent4 2" xfId="9853" hidden="1"/>
    <cellStyle name="Akzent4 2" xfId="9810" hidden="1"/>
    <cellStyle name="Akzent4 2" xfId="9735" hidden="1"/>
    <cellStyle name="Akzent4 2" xfId="9679" hidden="1"/>
    <cellStyle name="Akzent4 2" xfId="9626" hidden="1"/>
    <cellStyle name="Akzent4 2" xfId="9559" hidden="1"/>
    <cellStyle name="Akzent4 2" xfId="9497" hidden="1"/>
    <cellStyle name="Akzent4 2" xfId="9442" hidden="1"/>
    <cellStyle name="Akzent4 2" xfId="10584" hidden="1"/>
    <cellStyle name="Akzent4 2" xfId="9345" hidden="1"/>
    <cellStyle name="Akzent4 2" xfId="9266" hidden="1"/>
    <cellStyle name="Akzent4 2" xfId="9216" hidden="1"/>
    <cellStyle name="Akzent4 2" xfId="9135" hidden="1"/>
    <cellStyle name="Akzent4 2" xfId="9083" hidden="1"/>
    <cellStyle name="Akzent4 2" xfId="9017" hidden="1"/>
    <cellStyle name="Akzent4 2" xfId="8933" hidden="1"/>
    <cellStyle name="Akzent4 2" xfId="8883" hidden="1"/>
    <cellStyle name="Akzent4 2" xfId="8816" hidden="1"/>
    <cellStyle name="Akzent4 2" xfId="8756" hidden="1"/>
    <cellStyle name="Akzent4 2" xfId="8677" hidden="1"/>
    <cellStyle name="Akzent4 2" xfId="8607" hidden="1"/>
    <cellStyle name="Akzent4 2" xfId="8560" hidden="1"/>
    <cellStyle name="Akzent4 2" xfId="8459" hidden="1"/>
    <cellStyle name="Akzent4 2" xfId="8403" hidden="1"/>
    <cellStyle name="Akzent4 2" xfId="8333" hidden="1"/>
    <cellStyle name="Akzent4 2" xfId="8294" hidden="1"/>
    <cellStyle name="Akzent4 2" xfId="8222" hidden="1"/>
    <cellStyle name="Akzent4 2" xfId="8178" hidden="1"/>
    <cellStyle name="Akzent4 2" xfId="8111" hidden="1"/>
    <cellStyle name="Akzent4 2" xfId="8109" hidden="1"/>
    <cellStyle name="Akzent4 2" xfId="7997" hidden="1"/>
    <cellStyle name="Akzent4 2" xfId="7935" hidden="1"/>
    <cellStyle name="Akzent4 2" xfId="7860" hidden="1"/>
    <cellStyle name="Akzent4 2" xfId="7802" hidden="1"/>
    <cellStyle name="Akzent4 2" xfId="7743" hidden="1"/>
    <cellStyle name="Akzent4 2" xfId="7686" hidden="1"/>
    <cellStyle name="Akzent4 2" xfId="7592" hidden="1"/>
    <cellStyle name="Akzent4 2" xfId="7525" hidden="1"/>
    <cellStyle name="Akzent4 2" xfId="7455" hidden="1"/>
    <cellStyle name="Akzent4 2" xfId="7385" hidden="1"/>
    <cellStyle name="Akzent4 2" xfId="8022" hidden="1"/>
    <cellStyle name="Akzent4 2" xfId="7269" hidden="1"/>
    <cellStyle name="Akzent4 2" xfId="7194" hidden="1"/>
    <cellStyle name="Akzent4 2" xfId="7100" hidden="1"/>
    <cellStyle name="Akzent4 2" xfId="7045" hidden="1"/>
    <cellStyle name="Akzent4 2" xfId="6950" hidden="1"/>
    <cellStyle name="Akzent4 2" xfId="6883" hidden="1"/>
    <cellStyle name="Akzent4 2" xfId="6823" hidden="1"/>
    <cellStyle name="Akzent4 2" xfId="6758" hidden="1"/>
    <cellStyle name="Akzent4 2" xfId="6695" hidden="1"/>
    <cellStyle name="Akzent4 2" xfId="6622" hidden="1"/>
    <cellStyle name="Akzent4 2" xfId="6529" hidden="1"/>
    <cellStyle name="Akzent4 2" xfId="6446" hidden="1"/>
    <cellStyle name="Akzent4 2" xfId="6363" hidden="1"/>
    <cellStyle name="Akzent4 2" xfId="6268" hidden="1"/>
    <cellStyle name="Akzent4 2" xfId="6175" hidden="1"/>
    <cellStyle name="Akzent4 2" xfId="6101" hidden="1"/>
    <cellStyle name="Akzent4 2" xfId="6020" hidden="1"/>
    <cellStyle name="Akzent4 2" xfId="5988" hidden="1"/>
    <cellStyle name="Akzent4 2" xfId="5894" hidden="1"/>
    <cellStyle name="Akzent4 2" xfId="5845" hidden="1"/>
    <cellStyle name="Akzent4 2" xfId="5759" hidden="1"/>
    <cellStyle name="Akzent4 2" xfId="5685" hidden="1"/>
    <cellStyle name="Akzent4 2" xfId="5595" hidden="1"/>
    <cellStyle name="Akzent4 2" xfId="5552" hidden="1"/>
    <cellStyle name="Akzent4 2" xfId="5469" hidden="1"/>
    <cellStyle name="Akzent4 2" xfId="5419" hidden="1"/>
    <cellStyle name="Akzent4 2" xfId="5354" hidden="1"/>
    <cellStyle name="Akzent4 2" xfId="5303" hidden="1"/>
    <cellStyle name="Akzent4 2" xfId="5225" hidden="1"/>
    <cellStyle name="Akzent4 2" xfId="5166" hidden="1"/>
    <cellStyle name="Akzent4 2" xfId="6550" hidden="1"/>
    <cellStyle name="Akzent4 2" xfId="5026" hidden="1"/>
    <cellStyle name="Akzent4 2" xfId="4954" hidden="1"/>
    <cellStyle name="Akzent4 2" xfId="4895" hidden="1"/>
    <cellStyle name="Akzent4 2" xfId="4833" hidden="1"/>
    <cellStyle name="Akzent4 2" xfId="4773" hidden="1"/>
    <cellStyle name="Akzent4 2" xfId="4734" hidden="1"/>
    <cellStyle name="Akzent4 2" xfId="4646" hidden="1"/>
    <cellStyle name="Akzent4 2" xfId="4612" hidden="1"/>
    <cellStyle name="Akzent4 2" xfId="4539" hidden="1"/>
    <cellStyle name="Akzent4 2" xfId="5732" hidden="1"/>
    <cellStyle name="Akzent4 2" xfId="4436" hidden="1"/>
    <cellStyle name="Akzent4 2" xfId="4367" hidden="1"/>
    <cellStyle name="Akzent4 2" xfId="4312" hidden="1"/>
    <cellStyle name="Akzent4 2" xfId="4238" hidden="1"/>
    <cellStyle name="Akzent4 2" xfId="4193" hidden="1"/>
    <cellStyle name="Akzent4 2" xfId="4125" hidden="1"/>
    <cellStyle name="Akzent4 2" xfId="4079" hidden="1"/>
    <cellStyle name="Akzent4 2" xfId="4014" hidden="1"/>
    <cellStyle name="Akzent4 2" xfId="3960" hidden="1"/>
    <cellStyle name="Akzent4 2" xfId="3877" hidden="1"/>
    <cellStyle name="Akzent4 2" xfId="3798" hidden="1"/>
    <cellStyle name="Akzent4 2" xfId="3721" hidden="1"/>
    <cellStyle name="Akzent4 2" xfId="3667" hidden="1"/>
    <cellStyle name="Akzent4 2" xfId="3588" hidden="1"/>
    <cellStyle name="Akzent4 2" xfId="3544" hidden="1"/>
    <cellStyle name="Akzent4 2" xfId="3464" hidden="1"/>
    <cellStyle name="Akzent4 2" xfId="3421" hidden="1"/>
    <cellStyle name="Akzent4 2" xfId="3338" hidden="1"/>
    <cellStyle name="Akzent4 2" xfId="3303" hidden="1"/>
    <cellStyle name="Akzent4 2" xfId="3223" hidden="1"/>
    <cellStyle name="Akzent4 2" xfId="3163" hidden="1"/>
    <cellStyle name="Akzent4 2" xfId="3082" hidden="1"/>
    <cellStyle name="Akzent4 2" xfId="3023" hidden="1"/>
    <cellStyle name="Akzent4 2" xfId="2952" hidden="1"/>
    <cellStyle name="Akzent4 2" xfId="2887" hidden="1"/>
    <cellStyle name="Akzent4 2" xfId="2831" hidden="1"/>
    <cellStyle name="Akzent4 2" xfId="2760" hidden="1"/>
    <cellStyle name="Akzent4 2" xfId="2714" hidden="1"/>
    <cellStyle name="Akzent4 2" xfId="2643" hidden="1"/>
    <cellStyle name="Akzent4 2" xfId="3864" hidden="1"/>
    <cellStyle name="Akzent4 2" xfId="2540" hidden="1"/>
    <cellStyle name="Akzent4 2" xfId="2495" hidden="1"/>
    <cellStyle name="Akzent4 2" xfId="2404" hidden="1"/>
    <cellStyle name="Akzent4 2" xfId="2354" hidden="1"/>
    <cellStyle name="Akzent4 2" xfId="2286" hidden="1"/>
    <cellStyle name="Akzent4 2" xfId="2224" hidden="1"/>
    <cellStyle name="Akzent4 2" xfId="2169" hidden="1"/>
    <cellStyle name="Akzent4 2" xfId="2110" hidden="1"/>
    <cellStyle name="Akzent4 2" xfId="2058" hidden="1"/>
    <cellStyle name="Akzent4 2" xfId="3212" hidden="1"/>
    <cellStyle name="Akzent4 2" xfId="1959" hidden="1"/>
    <cellStyle name="Akzent4 2" xfId="1891" hidden="1"/>
    <cellStyle name="Akzent4 2" xfId="1845" hidden="1"/>
    <cellStyle name="Akzent4 2" xfId="1774" hidden="1"/>
    <cellStyle name="Akzent4 2" xfId="1717" hidden="1"/>
    <cellStyle name="Akzent4 2" xfId="1649" hidden="1"/>
    <cellStyle name="Akzent4 2" xfId="1593" hidden="1"/>
    <cellStyle name="Akzent4 2" xfId="1529" hidden="1"/>
    <cellStyle name="Akzent4 2" xfId="1486" hidden="1"/>
    <cellStyle name="Akzent4 2" xfId="1407" hidden="1"/>
    <cellStyle name="Akzent4 2" xfId="1354" hidden="1"/>
    <cellStyle name="Akzent4 2" xfId="1274" hidden="1"/>
    <cellStyle name="Akzent4 2" xfId="1226" hidden="1"/>
    <cellStyle name="Akzent4 2" xfId="1152" hidden="1"/>
    <cellStyle name="Akzent4 2" xfId="1104" hidden="1"/>
    <cellStyle name="Akzent4 2" xfId="1033" hidden="1"/>
    <cellStyle name="Akzent4 2" xfId="982" hidden="1"/>
    <cellStyle name="Akzent4 2" xfId="902" hidden="1"/>
    <cellStyle name="Akzent4 2" xfId="864" hidden="1"/>
    <cellStyle name="Akzent4 2" xfId="745" hidden="1"/>
    <cellStyle name="Akzent4 2" xfId="742" hidden="1"/>
    <cellStyle name="Akzent4 2" xfId="556" hidden="1"/>
    <cellStyle name="Akzent4 2" xfId="483" hidden="1"/>
    <cellStyle name="Akzent4 2" xfId="436" hidden="1"/>
    <cellStyle name="Akzent4 2" xfId="343" hidden="1"/>
    <cellStyle name="Akzent4 2" xfId="295" hidden="1"/>
    <cellStyle name="Akzent4 2" xfId="202" hidden="1"/>
    <cellStyle name="Akzent4 2" xfId="13009" hidden="1"/>
    <cellStyle name="Akzent4 2" xfId="12971" hidden="1"/>
    <cellStyle name="Akzent4 2" xfId="13500" hidden="1"/>
    <cellStyle name="Akzent4 2" xfId="13535" hidden="1"/>
    <cellStyle name="Akzent4 2" xfId="631" hidden="1"/>
    <cellStyle name="Akzent4 2" xfId="13578" hidden="1"/>
    <cellStyle name="Akzent4 2" xfId="13608" hidden="1"/>
    <cellStyle name="Akzent4 2" xfId="13638" hidden="1"/>
    <cellStyle name="Akzent4 2" xfId="13668" hidden="1"/>
    <cellStyle name="Akzent4 2" xfId="13692" hidden="1"/>
    <cellStyle name="Akzent4 2" xfId="13728" hidden="1"/>
    <cellStyle name="Akzent4 2" xfId="13749" hidden="1"/>
    <cellStyle name="Akzent4 2" xfId="13774" hidden="1"/>
    <cellStyle name="Akzent4 2" xfId="13805" hidden="1"/>
    <cellStyle name="Akzent4 2" xfId="13746" hidden="1"/>
    <cellStyle name="Akzent4 2" xfId="13709" hidden="1"/>
    <cellStyle name="Akzent4 2" xfId="13679" hidden="1"/>
    <cellStyle name="Akzent4 2" xfId="13649" hidden="1"/>
    <cellStyle name="Akzent4 2" xfId="13619" hidden="1"/>
    <cellStyle name="Akzent4 2" xfId="13594" hidden="1"/>
    <cellStyle name="Akzent4 2" xfId="13559" hidden="1"/>
    <cellStyle name="Akzent4 2" xfId="13536" hidden="1"/>
    <cellStyle name="Akzent4 2" xfId="13496" hidden="1"/>
    <cellStyle name="Akzent4 2" xfId="13479" hidden="1"/>
    <cellStyle name="Akzent4 2" xfId="13415" hidden="1"/>
    <cellStyle name="Akzent4 2" xfId="13356" hidden="1"/>
    <cellStyle name="Akzent4 2" xfId="13332" hidden="1"/>
    <cellStyle name="Akzent4 2" xfId="13274" hidden="1"/>
    <cellStyle name="Akzent4 2" xfId="13246" hidden="1"/>
    <cellStyle name="Akzent4 2" xfId="13194" hidden="1"/>
    <cellStyle name="Akzent4 2" xfId="13161" hidden="1"/>
    <cellStyle name="Akzent4 2" xfId="13124" hidden="1"/>
    <cellStyle name="Akzent4 2" xfId="13082" hidden="1"/>
    <cellStyle name="Akzent4 2" xfId="13786" hidden="1"/>
    <cellStyle name="Akzent4 2" xfId="13011" hidden="1"/>
    <cellStyle name="Akzent4 2" xfId="12948" hidden="1"/>
    <cellStyle name="Akzent4 2" xfId="12907" hidden="1"/>
    <cellStyle name="Akzent4 2" xfId="12835" hidden="1"/>
    <cellStyle name="Akzent4 2" xfId="12796" hidden="1"/>
    <cellStyle name="Akzent4 2" xfId="12735" hidden="1"/>
    <cellStyle name="Akzent4 2" xfId="12696" hidden="1"/>
    <cellStyle name="Akzent4 2" xfId="12635" hidden="1"/>
    <cellStyle name="Akzent4 2" xfId="12599" hidden="1"/>
    <cellStyle name="Akzent4 2" xfId="13465" hidden="1"/>
    <cellStyle name="Akzent4 2" xfId="12506" hidden="1"/>
    <cellStyle name="Akzent4 2" xfId="12423" hidden="1"/>
    <cellStyle name="Akzent4 2" xfId="12361" hidden="1"/>
    <cellStyle name="Akzent4 2" xfId="12286" hidden="1"/>
    <cellStyle name="Akzent4 2" xfId="12238" hidden="1"/>
    <cellStyle name="Akzent4 2" xfId="12154" hidden="1"/>
    <cellStyle name="Akzent4 2" xfId="12107" hidden="1"/>
    <cellStyle name="Akzent4 2" xfId="12037" hidden="1"/>
    <cellStyle name="Akzent4 2" xfId="11980" hidden="1"/>
    <cellStyle name="Akzent4 2" xfId="11883" hidden="1"/>
    <cellStyle name="Akzent4 2" xfId="11802" hidden="1"/>
    <cellStyle name="Akzent4 2" xfId="11723" hidden="1"/>
    <cellStyle name="Akzent4 2" xfId="11672" hidden="1"/>
    <cellStyle name="Akzent4 2" xfId="11586" hidden="1"/>
    <cellStyle name="Akzent4 2" xfId="11539" hidden="1"/>
    <cellStyle name="Akzent4 2" xfId="11468" hidden="1"/>
    <cellStyle name="Akzent4 2" xfId="11391" hidden="1"/>
    <cellStyle name="Akzent4 2" xfId="11293" hidden="1"/>
    <cellStyle name="Akzent4 2" xfId="11248" hidden="1"/>
    <cellStyle name="Akzent4 2" xfId="11174" hidden="1"/>
    <cellStyle name="Akzent4 2" xfId="11104" hidden="1"/>
    <cellStyle name="Akzent4 2" xfId="11020" hidden="1"/>
    <cellStyle name="Akzent4 2" xfId="10984" hidden="1"/>
    <cellStyle name="Akzent4 2" xfId="10891" hidden="1"/>
    <cellStyle name="Akzent4 2" xfId="10843" hidden="1"/>
    <cellStyle name="Akzent4 2" xfId="10767" hidden="1"/>
    <cellStyle name="Akzent4 2" xfId="10706" hidden="1"/>
    <cellStyle name="Akzent4 2" xfId="10636" hidden="1"/>
    <cellStyle name="Akzent4 2" xfId="10577" hidden="1"/>
    <cellStyle name="Akzent4 2" xfId="11867" hidden="1"/>
    <cellStyle name="Akzent4 2" xfId="10473" hidden="1"/>
    <cellStyle name="Akzent4 2" xfId="10387" hidden="1"/>
    <cellStyle name="Akzent4 2" xfId="10344" hidden="1"/>
    <cellStyle name="Akzent4 2" xfId="10269" hidden="1"/>
    <cellStyle name="Akzent4 2" xfId="10206" hidden="1"/>
    <cellStyle name="Akzent4 2" xfId="10142" hidden="1"/>
    <cellStyle name="Akzent4 2" xfId="10068" hidden="1"/>
    <cellStyle name="Akzent4 2" xfId="10006" hidden="1"/>
    <cellStyle name="Akzent4 2" xfId="9944" hidden="1"/>
    <cellStyle name="Akzent4 2" xfId="11162" hidden="1"/>
    <cellStyle name="Akzent4 2" xfId="9839" hidden="1"/>
    <cellStyle name="Akzent4 2" xfId="9781" hidden="1"/>
    <cellStyle name="Akzent4 2" xfId="9713" hidden="1"/>
    <cellStyle name="Akzent4 2" xfId="9635" hidden="1"/>
    <cellStyle name="Akzent4 2" xfId="9574" hidden="1"/>
    <cellStyle name="Akzent4 2" xfId="9506" hidden="1"/>
    <cellStyle name="Akzent4 2" xfId="9449" hidden="1"/>
    <cellStyle name="Akzent4 2" xfId="9383" hidden="1"/>
    <cellStyle name="Akzent4 2" xfId="9331" hidden="1"/>
    <cellStyle name="Akzent4 2" xfId="9248" hidden="1"/>
    <cellStyle name="Akzent4 2" xfId="9177" hidden="1"/>
    <cellStyle name="Akzent4 2" xfId="9113" hidden="1"/>
    <cellStyle name="Akzent4 2" xfId="9044" hidden="1"/>
    <cellStyle name="Akzent4 2" xfId="8945" hidden="1"/>
    <cellStyle name="Akzent4 2" xfId="8892" hidden="1"/>
    <cellStyle name="Akzent4 2" xfId="8815" hidden="1"/>
    <cellStyle name="Akzent4 2" xfId="8783" hidden="1"/>
    <cellStyle name="Akzent4 2" xfId="8684" hidden="1"/>
    <cellStyle name="Akzent4 2" xfId="8655" hidden="1"/>
    <cellStyle name="Akzent4 2" xfId="8557" hidden="1"/>
    <cellStyle name="Akzent4 2" xfId="8552" hidden="1"/>
    <cellStyle name="Akzent4 2" xfId="8443" hidden="1"/>
    <cellStyle name="Akzent4 2" xfId="8378" hidden="1"/>
    <cellStyle name="Akzent4 2" xfId="8310" hidden="1"/>
    <cellStyle name="Akzent4 2" xfId="8251" hidden="1"/>
    <cellStyle name="Akzent4 2" xfId="8182" hidden="1"/>
    <cellStyle name="Akzent4 2" xfId="8125" hidden="1"/>
    <cellStyle name="Akzent4 2" xfId="8023" hidden="1"/>
    <cellStyle name="Akzent4 2" xfId="7962" hidden="1"/>
    <cellStyle name="Akzent4 2" xfId="7896" hidden="1"/>
    <cellStyle name="Akzent4 2" xfId="7833" hidden="1"/>
    <cellStyle name="Akzent4 2" xfId="8478" hidden="1"/>
    <cellStyle name="Akzent4 2" xfId="7725" hidden="1"/>
    <cellStyle name="Akzent4 2" xfId="7646" hidden="1"/>
    <cellStyle name="Akzent4 2" xfId="7562" hidden="1"/>
    <cellStyle name="Akzent4 2" xfId="7486" hidden="1"/>
    <cellStyle name="Akzent4 2" xfId="7402" hidden="1"/>
    <cellStyle name="Akzent4 2" xfId="7326" hidden="1"/>
    <cellStyle name="Akzent4 2" xfId="7267" hidden="1"/>
    <cellStyle name="Akzent4 2" xfId="7207" hidden="1"/>
    <cellStyle name="Akzent4 2" xfId="7097" hidden="1"/>
    <cellStyle name="Akzent4 2" xfId="7033" hidden="1"/>
    <cellStyle name="Akzent4 2" xfId="6927" hidden="1"/>
    <cellStyle name="Akzent4 2" xfId="6845" hidden="1"/>
    <cellStyle name="Akzent4 2" xfId="6768" hidden="1"/>
    <cellStyle name="Akzent4 2" xfId="6706" hidden="1"/>
    <cellStyle name="Akzent4 2" xfId="6619" hidden="1"/>
    <cellStyle name="Akzent4 2" xfId="6526" hidden="1"/>
    <cellStyle name="Akzent4 2" xfId="6441" hidden="1"/>
    <cellStyle name="Akzent4 2" xfId="6395" hidden="1"/>
    <cellStyle name="Akzent4 2" xfId="6255" hidden="1"/>
    <cellStyle name="Akzent4 2" xfId="6226" hidden="1"/>
    <cellStyle name="Akzent4 2" xfId="6126" hidden="1"/>
    <cellStyle name="Akzent4 2" xfId="6036" hidden="1"/>
    <cellStyle name="Akzent4 2" xfId="5937" hidden="1"/>
    <cellStyle name="Akzent4 2" xfId="5887" hidden="1"/>
    <cellStyle name="Akzent4 2" xfId="5786" hidden="1"/>
    <cellStyle name="Akzent4 2" xfId="5711" hidden="1"/>
    <cellStyle name="Akzent4 2" xfId="5653" hidden="1"/>
    <cellStyle name="Akzent4 2" xfId="5582" hidden="1"/>
    <cellStyle name="Akzent4 2" xfId="5519" hidden="1"/>
    <cellStyle name="Akzent4 2" xfId="5456" hidden="1"/>
    <cellStyle name="Akzent4 2" xfId="6947" hidden="1"/>
    <cellStyle name="Akzent4 2" xfId="5335" hidden="1"/>
    <cellStyle name="Akzent4 2" xfId="5254" hidden="1"/>
    <cellStyle name="Akzent4 2" xfId="5210" hidden="1"/>
    <cellStyle name="Akzent4 2" xfId="5076" hidden="1"/>
    <cellStyle name="Akzent4 2" xfId="5031" hidden="1"/>
    <cellStyle name="Akzent4 2" xfId="4962" hidden="1"/>
    <cellStyle name="Akzent4 2" xfId="4901" hidden="1"/>
    <cellStyle name="Akzent4 2" xfId="4847" hidden="1"/>
    <cellStyle name="Akzent4 2" xfId="4782" hidden="1"/>
    <cellStyle name="Akzent4 2" xfId="6108" hidden="1"/>
    <cellStyle name="Akzent4 2" xfId="4661" hidden="1"/>
    <cellStyle name="Akzent4 2" xfId="4611" hidden="1"/>
    <cellStyle name="Akzent4 2" xfId="4527" hidden="1"/>
    <cellStyle name="Akzent4 2" xfId="4468" hidden="1"/>
    <cellStyle name="Akzent4 2" xfId="4409" hidden="1"/>
    <cellStyle name="Akzent4 2" xfId="4334" hidden="1"/>
    <cellStyle name="Akzent4 2" xfId="4293" hidden="1"/>
    <cellStyle name="Akzent4 2" xfId="4215" hidden="1"/>
    <cellStyle name="Akzent4 2" xfId="4167" hidden="1"/>
    <cellStyle name="Akzent4 2" xfId="4070" hidden="1"/>
    <cellStyle name="Akzent4 2" xfId="4005" hidden="1"/>
    <cellStyle name="Akzent4 2" xfId="3913" hidden="1"/>
    <cellStyle name="Akzent4 2" xfId="3865" hidden="1"/>
    <cellStyle name="Akzent4 2" xfId="3774" hidden="1"/>
    <cellStyle name="Akzent4 2" xfId="3732" hidden="1"/>
    <cellStyle name="Akzent4 2" xfId="3648" hidden="1"/>
    <cellStyle name="Akzent4 2" xfId="3599" hidden="1"/>
    <cellStyle name="Akzent4 2" xfId="3527" hidden="1"/>
    <cellStyle name="Akzent4 2" xfId="3473" hidden="1"/>
    <cellStyle name="Akzent4 2" xfId="3403" hidden="1"/>
    <cellStyle name="Akzent4 2" xfId="3320" hidden="1"/>
    <cellStyle name="Akzent4 2" xfId="3249" hidden="1"/>
    <cellStyle name="Akzent4 2" xfId="3185" hidden="1"/>
    <cellStyle name="Akzent4 2" xfId="3103" hidden="1"/>
    <cellStyle name="Akzent4 2" xfId="3045" hidden="1"/>
    <cellStyle name="Akzent4 2" xfId="2972" hidden="1"/>
    <cellStyle name="Akzent4 2" xfId="2908" hidden="1"/>
    <cellStyle name="Akzent4 2" xfId="2847" hidden="1"/>
    <cellStyle name="Akzent4 2" xfId="2784" hidden="1"/>
    <cellStyle name="Akzent4 2" xfId="4059" hidden="1"/>
    <cellStyle name="Akzent4 2" xfId="2664" hidden="1"/>
    <cellStyle name="Akzent4 2" xfId="2614" hidden="1"/>
    <cellStyle name="Akzent4 2" xfId="2538" hidden="1"/>
    <cellStyle name="Akzent4 2" xfId="2476" hidden="1"/>
    <cellStyle name="Akzent4 2" xfId="2395" hidden="1"/>
    <cellStyle name="Akzent4 2" xfId="2344" hidden="1"/>
    <cellStyle name="Akzent4 2" xfId="2280" hidden="1"/>
    <cellStyle name="Akzent4 2" xfId="2213" hidden="1"/>
    <cellStyle name="Akzent4 2" xfId="2160" hidden="1"/>
    <cellStyle name="Akzent4 2" xfId="3395" hidden="1"/>
    <cellStyle name="Akzent4 2" xfId="2051" hidden="1"/>
    <cellStyle name="Akzent4 2" xfId="1979" hidden="1"/>
    <cellStyle name="Akzent4 2" xfId="1924" hidden="1"/>
    <cellStyle name="Akzent4 2" xfId="1855" hidden="1"/>
    <cellStyle name="Akzent4 2" xfId="1802" hidden="1"/>
    <cellStyle name="Akzent4 2" xfId="1725" hidden="1"/>
    <cellStyle name="Akzent4 2" xfId="1673" hidden="1"/>
    <cellStyle name="Akzent4 2" xfId="1605" hidden="1"/>
    <cellStyle name="Akzent4 2" xfId="1559" hidden="1"/>
    <cellStyle name="Akzent4 2" xfId="1470" hidden="1"/>
    <cellStyle name="Akzent4 2" xfId="1412" hidden="1"/>
    <cellStyle name="Akzent4 2" xfId="1326" hidden="1"/>
    <cellStyle name="Akzent4 2" xfId="1291" hidden="1"/>
    <cellStyle name="Akzent4 2" xfId="1207" hidden="1"/>
    <cellStyle name="Akzent4 2" xfId="1154" hidden="1"/>
    <cellStyle name="Akzent4 2" xfId="1090" hidden="1"/>
    <cellStyle name="Akzent4 2" xfId="1015" hidden="1"/>
    <cellStyle name="Akzent4 2" xfId="949" hidden="1"/>
    <cellStyle name="Akzent4 2" xfId="886" hidden="1"/>
    <cellStyle name="Akzent4 2" xfId="795" hidden="1"/>
    <cellStyle name="Akzent4 2" xfId="788" hidden="1"/>
    <cellStyle name="Akzent4 2" xfId="634" hidden="1"/>
    <cellStyle name="Akzent4 2" xfId="494" hidden="1"/>
    <cellStyle name="Akzent4 2" xfId="446" hidden="1"/>
    <cellStyle name="Akzent4 2" xfId="365" hidden="1"/>
    <cellStyle name="Akzent4 2" xfId="305" hidden="1"/>
    <cellStyle name="Akzent4 2" xfId="210" hidden="1"/>
    <cellStyle name="Akzent4 2" xfId="13452" hidden="1"/>
    <cellStyle name="Akzent4 2" xfId="13343" hidden="1"/>
    <cellStyle name="Akzent4 2" xfId="13831" hidden="1"/>
    <cellStyle name="Akzent4 2" xfId="13854" hidden="1"/>
    <cellStyle name="Akzent4 2" xfId="701" hidden="1"/>
    <cellStyle name="Akzent4 2" xfId="13883" hidden="1"/>
    <cellStyle name="Akzent4 2" xfId="13899" hidden="1"/>
    <cellStyle name="Akzent4 2" xfId="13923" hidden="1"/>
    <cellStyle name="Akzent4 2" xfId="13939" hidden="1"/>
    <cellStyle name="Akzent4 2" xfId="13963" hidden="1"/>
    <cellStyle name="Akzent4 2" xfId="13979" hidden="1"/>
    <cellStyle name="Akzent4 2" xfId="13998" hidden="1"/>
    <cellStyle name="Akzent4 2" xfId="14014" hidden="1"/>
    <cellStyle name="Akzent4 2" xfId="14031" hidden="1"/>
    <cellStyle name="Akzent4 2" xfId="13995" hidden="1"/>
    <cellStyle name="Akzent4 2" xfId="13974" hidden="1"/>
    <cellStyle name="Akzent4 2" xfId="13950" hidden="1"/>
    <cellStyle name="Akzent4 2" xfId="13934" hidden="1"/>
    <cellStyle name="Akzent4 2" xfId="13910" hidden="1"/>
    <cellStyle name="Akzent4 2" xfId="13894" hidden="1"/>
    <cellStyle name="Akzent4 2" xfId="13870" hidden="1"/>
    <cellStyle name="Akzent4 2" xfId="13857" hidden="1"/>
    <cellStyle name="Akzent4 2" xfId="13828" hidden="1"/>
    <cellStyle name="Akzent4 2" xfId="13818" hidden="1"/>
    <cellStyle name="Akzent4 2" xfId="13764" hidden="1"/>
    <cellStyle name="Akzent4 2" xfId="13725" hidden="1"/>
    <cellStyle name="Akzent4 2" xfId="13701" hidden="1"/>
    <cellStyle name="Akzent4 2" xfId="13663" hidden="1"/>
    <cellStyle name="Akzent4 2" xfId="13635" hidden="1"/>
    <cellStyle name="Akzent4 2" xfId="13603" hidden="1"/>
    <cellStyle name="Akzent4 2" xfId="13571" hidden="1"/>
    <cellStyle name="Akzent4 2" xfId="13549" hidden="1"/>
    <cellStyle name="Akzent4 2" xfId="13511" hidden="1"/>
    <cellStyle name="Akzent4 2" xfId="14022" hidden="1"/>
    <cellStyle name="Akzent4 2" xfId="13459" hidden="1"/>
    <cellStyle name="Akzent4 2" xfId="13411" hidden="1"/>
    <cellStyle name="Akzent4 2" xfId="13373" hidden="1"/>
    <cellStyle name="Akzent4 2" xfId="13315" hidden="1"/>
    <cellStyle name="Akzent4 2" xfId="13281" hidden="1"/>
    <cellStyle name="Akzent4 2" xfId="13234" hidden="1"/>
    <cellStyle name="Akzent4 2" xfId="13201" hidden="1"/>
    <cellStyle name="Akzent4 2" xfId="13149" hidden="1"/>
    <cellStyle name="Akzent4 2" xfId="13126" hidden="1"/>
    <cellStyle name="Akzent4 2" xfId="13808" hidden="1"/>
    <cellStyle name="Akzent4 2" xfId="13049" hidden="1"/>
    <cellStyle name="Akzent4 2" xfId="12989" hidden="1"/>
    <cellStyle name="Akzent4 2" xfId="12936" hidden="1"/>
    <cellStyle name="Akzent4 2" xfId="12881" hidden="1"/>
    <cellStyle name="Akzent4 2" xfId="12822" hidden="1"/>
    <cellStyle name="Akzent4 2" xfId="12773" hidden="1"/>
    <cellStyle name="Akzent4 2" xfId="12710" hidden="1"/>
    <cellStyle name="Akzent4 2" xfId="12660" hidden="1"/>
    <cellStyle name="Akzent4 2" xfId="12608" hidden="1"/>
    <cellStyle name="Akzent4 2" xfId="12530" hidden="1"/>
    <cellStyle name="Akzent4 2" xfId="12445" hidden="1"/>
    <cellStyle name="Akzent4 2" xfId="12365" hidden="1"/>
    <cellStyle name="Akzent4 2" xfId="12313" hidden="1"/>
    <cellStyle name="Akzent4 2" xfId="12226" hidden="1"/>
    <cellStyle name="Akzent4 2" xfId="12166" hidden="1"/>
    <cellStyle name="Akzent4 2" xfId="12094" hidden="1"/>
    <cellStyle name="Akzent4 2" xfId="12041" hidden="1"/>
    <cellStyle name="Akzent4 2" xfId="11951" hidden="1"/>
    <cellStyle name="Akzent4 2" xfId="11902" hidden="1"/>
    <cellStyle name="Akzent4 2" xfId="11829" hidden="1"/>
    <cellStyle name="Akzent4 2" xfId="11749" hidden="1"/>
    <cellStyle name="Akzent4 2" xfId="11662" hidden="1"/>
    <cellStyle name="Akzent4 2" xfId="11611" hidden="1"/>
    <cellStyle name="Akzent4 2" xfId="11524" hidden="1"/>
    <cellStyle name="Akzent4 2" xfId="11472" hidden="1"/>
    <cellStyle name="Akzent4 2" xfId="11356" hidden="1"/>
    <cellStyle name="Akzent4 2" xfId="11282" hidden="1"/>
    <cellStyle name="Akzent4 2" xfId="11211" hidden="1"/>
    <cellStyle name="Akzent4 2" xfId="11155" hidden="1"/>
    <cellStyle name="Akzent4 2" xfId="12517" hidden="1"/>
    <cellStyle name="Akzent4 2" xfId="11043" hidden="1"/>
    <cellStyle name="Akzent4 2" xfId="10959" hidden="1"/>
    <cellStyle name="Akzent4 2" xfId="10909" hidden="1"/>
    <cellStyle name="Akzent4 2" xfId="10818" hidden="1"/>
    <cellStyle name="Akzent4 2" xfId="10755" hidden="1"/>
    <cellStyle name="Akzent4 2" xfId="10683" hidden="1"/>
    <cellStyle name="Akzent4 2" xfId="10620" hidden="1"/>
    <cellStyle name="Akzent4 2" xfId="10551" hidden="1"/>
    <cellStyle name="Akzent4 2" xfId="10484" hidden="1"/>
    <cellStyle name="Akzent4 2" xfId="11823" hidden="1"/>
    <cellStyle name="Akzent4 2" xfId="10374" hidden="1"/>
    <cellStyle name="Akzent4 2" xfId="10300" hidden="1"/>
    <cellStyle name="Akzent4 2" xfId="10242" hidden="1"/>
    <cellStyle name="Akzent4 2" xfId="10163" hidden="1"/>
    <cellStyle name="Akzent4 2" xfId="10088" hidden="1"/>
    <cellStyle name="Akzent4 2" xfId="10019" hidden="1"/>
    <cellStyle name="Akzent4 2" xfId="9956" hidden="1"/>
    <cellStyle name="Akzent4 2" xfId="9892" hidden="1"/>
    <cellStyle name="Akzent4 2" xfId="9829" hidden="1"/>
    <cellStyle name="Akzent4 2" xfId="9757" hidden="1"/>
    <cellStyle name="Akzent4 2" xfId="9678" hidden="1"/>
    <cellStyle name="Akzent4 2" xfId="9602" hidden="1"/>
    <cellStyle name="Akzent4 2" xfId="9536" hidden="1"/>
    <cellStyle name="Akzent4 2" xfId="9460" hidden="1"/>
    <cellStyle name="Akzent4 2" xfId="9407" hidden="1"/>
    <cellStyle name="Akzent4 2" xfId="9333" hidden="1"/>
    <cellStyle name="Akzent4 2" xfId="9282" hidden="1"/>
    <cellStyle name="Akzent4 2" xfId="9193" hidden="1"/>
    <cellStyle name="Akzent4 2" xfId="9142" hidden="1"/>
    <cellStyle name="Akzent4 2" xfId="9043" hidden="1"/>
    <cellStyle name="Akzent4 2" xfId="9039" hidden="1"/>
    <cellStyle name="Akzent4 2" xfId="8942" hidden="1"/>
    <cellStyle name="Akzent4 2" xfId="8880" hidden="1"/>
    <cellStyle name="Akzent4 2" xfId="8791" hidden="1"/>
    <cellStyle name="Akzent4 2" xfId="8729" hidden="1"/>
    <cellStyle name="Akzent4 2" xfId="8660" hidden="1"/>
    <cellStyle name="Akzent4 2" xfId="8584" hidden="1"/>
    <cellStyle name="Akzent4 2" xfId="8483" hidden="1"/>
    <cellStyle name="Akzent4 2" xfId="8411" hidden="1"/>
    <cellStyle name="Akzent4 2" xfId="8344" hidden="1"/>
    <cellStyle name="Akzent4 2" xfId="8291" hidden="1"/>
    <cellStyle name="Akzent4 2" xfId="8971" hidden="1"/>
    <cellStyle name="Akzent4 2" xfId="8168" hidden="1"/>
    <cellStyle name="Akzent4 2" xfId="8096" hidden="1"/>
    <cellStyle name="Akzent4 2" xfId="7993" hidden="1"/>
    <cellStyle name="Akzent4 2" xfId="7914" hidden="1"/>
    <cellStyle name="Akzent4 2" xfId="7853" hidden="1"/>
    <cellStyle name="Akzent4 2" xfId="7785" hidden="1"/>
    <cellStyle name="Akzent4 2" xfId="7728" hidden="1"/>
    <cellStyle name="Akzent4 2" xfId="7660" hidden="1"/>
    <cellStyle name="Akzent4 2" xfId="7564" hidden="1"/>
    <cellStyle name="Akzent4 2" xfId="7480" hidden="1"/>
    <cellStyle name="Akzent4 2" xfId="7372" hidden="1"/>
    <cellStyle name="Akzent4 2" xfId="7296" hidden="1"/>
    <cellStyle name="Akzent4 2" xfId="7219" hidden="1"/>
    <cellStyle name="Akzent4 2" xfId="7106" hidden="1"/>
    <cellStyle name="Akzent4 2" xfId="7032" hidden="1"/>
    <cellStyle name="Akzent4 2" xfId="6928" hidden="1"/>
    <cellStyle name="Akzent4 2" xfId="6844" hidden="1"/>
    <cellStyle name="Akzent4 2" xfId="6792" hidden="1"/>
    <cellStyle name="Akzent4 2" xfId="6700" hidden="1"/>
    <cellStyle name="Akzent4 2" xfId="6655" hidden="1"/>
    <cellStyle name="Akzent4 2" xfId="6543" hidden="1"/>
    <cellStyle name="Akzent4 2" xfId="6457" hidden="1"/>
    <cellStyle name="Akzent4 2" xfId="6350" hidden="1"/>
    <cellStyle name="Akzent4 2" xfId="6248" hidden="1"/>
    <cellStyle name="Akzent4 2" xfId="6155" hidden="1"/>
    <cellStyle name="Akzent4 2" xfId="6071" hidden="1"/>
    <cellStyle name="Akzent4 2" xfId="6000" hidden="1"/>
    <cellStyle name="Akzent4 2" xfId="5923" hidden="1"/>
    <cellStyle name="Akzent4 2" xfId="5853" hidden="1"/>
    <cellStyle name="Akzent4 2" xfId="5772" hidden="1"/>
    <cellStyle name="Akzent4 2" xfId="7397" hidden="1"/>
    <cellStyle name="Akzent4 2" xfId="5646" hidden="1"/>
    <cellStyle name="Akzent4 2" xfId="5542" hidden="1"/>
    <cellStyle name="Akzent4 2" xfId="5486" hidden="1"/>
    <cellStyle name="Akzent4 2" xfId="5398" hidden="1"/>
    <cellStyle name="Akzent4 2" xfId="5343" hidden="1"/>
    <cellStyle name="Akzent4 2" xfId="5273" hidden="1"/>
    <cellStyle name="Akzent4 2" xfId="5214" hidden="1"/>
    <cellStyle name="Akzent4 2" xfId="5103" hidden="1"/>
    <cellStyle name="Akzent4 2" xfId="5040" hidden="1"/>
    <cellStyle name="Akzent4 2" xfId="6535" hidden="1"/>
    <cellStyle name="Akzent4 2" xfId="4918" hidden="1"/>
    <cellStyle name="Akzent4 2" xfId="4848" hidden="1"/>
    <cellStyle name="Akzent4 2" xfId="4765" hidden="1"/>
    <cellStyle name="Akzent4 2" xfId="4698" hidden="1"/>
    <cellStyle name="Akzent4 2" xfId="4630" hidden="1"/>
    <cellStyle name="Akzent4 2" xfId="4569" hidden="1"/>
    <cellStyle name="Akzent4 2" xfId="4516" hidden="1"/>
    <cellStyle name="Akzent4 2" xfId="4438" hidden="1"/>
    <cellStyle name="Akzent4 2" xfId="4396" hidden="1"/>
    <cellStyle name="Akzent4 2" xfId="4289" hidden="1"/>
    <cellStyle name="Akzent4 2" xfId="4199" hidden="1"/>
    <cellStyle name="Akzent4 2" xfId="4115" hidden="1"/>
    <cellStyle name="Akzent4 2" xfId="4064" hidden="1"/>
    <cellStyle name="Akzent4 2" xfId="3981" hidden="1"/>
    <cellStyle name="Akzent4 2" xfId="3934" hidden="1"/>
    <cellStyle name="Akzent4 2" xfId="3841" hidden="1"/>
    <cellStyle name="Akzent4 2" xfId="3795" hidden="1"/>
    <cellStyle name="Akzent4 2" xfId="3714" hidden="1"/>
    <cellStyle name="Akzent4 2" xfId="3659" hidden="1"/>
    <cellStyle name="Akzent4 2" xfId="3581" hidden="1"/>
    <cellStyle name="Akzent4 2" xfId="3505" hidden="1"/>
    <cellStyle name="Akzent4 2" xfId="3426" hidden="1"/>
    <cellStyle name="Akzent4 2" xfId="3366" hidden="1"/>
    <cellStyle name="Akzent4 2" xfId="3287" hidden="1"/>
    <cellStyle name="Akzent4 2" xfId="3203" hidden="1"/>
    <cellStyle name="Akzent4 2" xfId="3138" hidden="1"/>
    <cellStyle name="Akzent4 2" xfId="3080" hidden="1"/>
    <cellStyle name="Akzent4 2" xfId="3005" hidden="1"/>
    <cellStyle name="Akzent4 2" xfId="2944" hidden="1"/>
    <cellStyle name="Akzent4 2" xfId="4271" hidden="1"/>
    <cellStyle name="Akzent4 2" xfId="2820" hidden="1"/>
    <cellStyle name="Akzent4 2" xfId="2736" hidden="1"/>
    <cellStyle name="Akzent4 2" xfId="2667" hidden="1"/>
    <cellStyle name="Akzent4 2" xfId="2602" hidden="1"/>
    <cellStyle name="Akzent4 2" xfId="2528" hidden="1"/>
    <cellStyle name="Akzent4 2" xfId="2473" hidden="1"/>
    <cellStyle name="Akzent4 2" xfId="2389" hidden="1"/>
    <cellStyle name="Akzent4 2" xfId="2323" hidden="1"/>
    <cellStyle name="Akzent4 2" xfId="2268" hidden="1"/>
    <cellStyle name="Akzent4 2" xfId="3567" hidden="1"/>
    <cellStyle name="Akzent4 2" xfId="2153" hidden="1"/>
    <cellStyle name="Akzent4 2" xfId="2069" hidden="1"/>
    <cellStyle name="Akzent4 2" xfId="2018" hidden="1"/>
    <cellStyle name="Akzent4 2" xfId="1937" hidden="1"/>
    <cellStyle name="Akzent4 2" xfId="1892" hidden="1"/>
    <cellStyle name="Akzent4 2" xfId="1820" hidden="1"/>
    <cellStyle name="Akzent4 2" xfId="1766" hidden="1"/>
    <cellStyle name="Akzent4 2" xfId="1692" hidden="1"/>
    <cellStyle name="Akzent4 2" xfId="1626" hidden="1"/>
    <cellStyle name="Akzent4 2" xfId="1544" hidden="1"/>
    <cellStyle name="Akzent4 2" xfId="1484" hidden="1"/>
    <cellStyle name="Akzent4 2" xfId="1396" hidden="1"/>
    <cellStyle name="Akzent4 2" xfId="1349" hidden="1"/>
    <cellStyle name="Akzent4 2" xfId="1263" hidden="1"/>
    <cellStyle name="Akzent4 2" xfId="1211" hidden="1"/>
    <cellStyle name="Akzent4 2" xfId="1124" hidden="1"/>
    <cellStyle name="Akzent4 2" xfId="1073" hidden="1"/>
    <cellStyle name="Akzent4 2" xfId="998" hidden="1"/>
    <cellStyle name="Akzent4 2" xfId="936" hidden="1"/>
    <cellStyle name="Akzent4 2" xfId="839" hidden="1"/>
    <cellStyle name="Akzent4 2" xfId="836" hidden="1"/>
    <cellStyle name="Akzent4 2" xfId="727" hidden="1"/>
    <cellStyle name="Akzent4 2" xfId="519" hidden="1"/>
    <cellStyle name="Akzent4 2" xfId="455" hidden="1"/>
    <cellStyle name="Akzent4 2" xfId="380" hidden="1"/>
    <cellStyle name="Akzent4 2" xfId="322" hidden="1"/>
    <cellStyle name="Akzent4 2" xfId="213" hidden="1"/>
    <cellStyle name="Akzent4 2" xfId="13797" hidden="1"/>
    <cellStyle name="Akzent4 2" xfId="13821" hidden="1"/>
    <cellStyle name="Akzent4 2" xfId="14040" hidden="1"/>
    <cellStyle name="Akzent4 2" xfId="14053" hidden="1"/>
    <cellStyle name="Akzent4 2" xfId="753" hidden="1"/>
    <cellStyle name="Akzent4 2" xfId="14067" hidden="1"/>
    <cellStyle name="Akzent4 2" xfId="14074" hidden="1"/>
    <cellStyle name="Akzent4 2" xfId="14087" hidden="1"/>
    <cellStyle name="Akzent4 2" xfId="14094" hidden="1"/>
    <cellStyle name="Akzent4 2" xfId="14107" hidden="1"/>
    <cellStyle name="Akzent4 2" xfId="14114" hidden="1"/>
    <cellStyle name="Akzent4 2" xfId="14127" hidden="1"/>
    <cellStyle name="Akzent4 2" xfId="14134" hidden="1"/>
    <cellStyle name="Akzent4 2" xfId="14147" hidden="1"/>
    <cellStyle name="Akzent4 2" xfId="14213" hidden="1"/>
    <cellStyle name="Akzent4 2" xfId="14228" hidden="1"/>
    <cellStyle name="Akzent4 2" xfId="14251" hidden="1"/>
    <cellStyle name="Akzent4 2" xfId="14265" hidden="1"/>
    <cellStyle name="Akzent4 2" xfId="14286" hidden="1"/>
    <cellStyle name="Akzent4 2" xfId="14327" hidden="1"/>
    <cellStyle name="Akzent4 2" xfId="14357" hidden="1"/>
    <cellStyle name="Akzent4 2" xfId="14370" hidden="1"/>
    <cellStyle name="Akzent4 2" xfId="14395" hidden="1"/>
    <cellStyle name="Akzent4 2" xfId="14406" hidden="1"/>
    <cellStyle name="Akzent4 2" xfId="14441" hidden="1"/>
    <cellStyle name="Akzent4 2" xfId="14457" hidden="1"/>
    <cellStyle name="Akzent4 2" xfId="14482" hidden="1"/>
    <cellStyle name="Akzent4 2" xfId="14494" hidden="1"/>
    <cellStyle name="Akzent4 2" xfId="14516" hidden="1"/>
    <cellStyle name="Akzent4 2" xfId="14531" hidden="1"/>
    <cellStyle name="Akzent4 2" xfId="14555" hidden="1"/>
    <cellStyle name="Akzent4 2" xfId="14571" hidden="1"/>
    <cellStyle name="Akzent4 2" xfId="14590" hidden="1"/>
    <cellStyle name="Akzent4 2" xfId="14174" hidden="1"/>
    <cellStyle name="Akzent4 2" xfId="14620" hidden="1"/>
    <cellStyle name="Akzent4 2" xfId="14646" hidden="1"/>
    <cellStyle name="Akzent4 2" xfId="14659" hidden="1"/>
    <cellStyle name="Akzent4 2" xfId="14686" hidden="1"/>
    <cellStyle name="Akzent4 2" xfId="14699" hidden="1"/>
    <cellStyle name="Akzent4 2" xfId="14725" hidden="1"/>
    <cellStyle name="Akzent4 2" xfId="14739" hidden="1"/>
    <cellStyle name="Akzent4 2" xfId="14757" hidden="1"/>
    <cellStyle name="Akzent4 2" xfId="14772" hidden="1"/>
    <cellStyle name="Akzent4 2" xfId="14413" hidden="1"/>
    <cellStyle name="Akzent4 2" xfId="14805" hidden="1"/>
    <cellStyle name="Akzent4 2" xfId="14823" hidden="1"/>
    <cellStyle name="Akzent4 2" xfId="14845" hidden="1"/>
    <cellStyle name="Akzent4 2" xfId="14863" hidden="1"/>
    <cellStyle name="Akzent4 2" xfId="14885" hidden="1"/>
    <cellStyle name="Akzent4 2" xfId="14899" hidden="1"/>
    <cellStyle name="Akzent4 2" xfId="14926" hidden="1"/>
    <cellStyle name="Akzent4 2" xfId="14939" hidden="1"/>
    <cellStyle name="Akzent4 2" xfId="14958" hidden="1"/>
    <cellStyle name="Akzent4 2" xfId="14984" hidden="1"/>
    <cellStyle name="Akzent4 2" xfId="15012" hidden="1"/>
    <cellStyle name="Akzent4 2" xfId="15039" hidden="1"/>
    <cellStyle name="Akzent4 2" xfId="15052" hidden="1"/>
    <cellStyle name="Akzent4 2" xfId="15079" hidden="1"/>
    <cellStyle name="Akzent4 2" xfId="15092" hidden="1"/>
    <cellStyle name="Akzent4 2" xfId="15111" hidden="1"/>
    <cellStyle name="Akzent4 2" xfId="15133" hidden="1"/>
    <cellStyle name="Akzent4 2" xfId="15147" hidden="1"/>
    <cellStyle name="Akzent4 2" xfId="15177" hidden="1"/>
    <cellStyle name="Akzent4 2" xfId="15192" hidden="1"/>
    <cellStyle name="Akzent4 2" xfId="15223" hidden="1"/>
    <cellStyle name="Akzent4 2" xfId="15238" hidden="1"/>
    <cellStyle name="Akzent4 2" xfId="15264" hidden="1"/>
    <cellStyle name="Akzent4 2" xfId="15278" hidden="1"/>
    <cellStyle name="Akzent4 2" xfId="15304" hidden="1"/>
    <cellStyle name="Akzent4 2" xfId="15317" hidden="1"/>
    <cellStyle name="Akzent4 2" xfId="15344" hidden="1"/>
    <cellStyle name="Akzent4 2" xfId="15353" hidden="1"/>
    <cellStyle name="Akzent4 2" xfId="15375" hidden="1"/>
    <cellStyle name="Akzent4 2" xfId="14994" hidden="1"/>
    <cellStyle name="Akzent4 2" xfId="15405" hidden="1"/>
    <cellStyle name="Akzent4 2" xfId="15432" hidden="1"/>
    <cellStyle name="Akzent4 2" xfId="15446" hidden="1"/>
    <cellStyle name="Akzent4 2" xfId="15473" hidden="1"/>
    <cellStyle name="Akzent4 2" xfId="15486" hidden="1"/>
    <cellStyle name="Akzent4 2" xfId="15508" hidden="1"/>
    <cellStyle name="Akzent4 2" xfId="15526" hidden="1"/>
    <cellStyle name="Akzent4 2" xfId="15544" hidden="1"/>
    <cellStyle name="Akzent4 2" xfId="15566" hidden="1"/>
    <cellStyle name="Akzent4 2" xfId="15198" hidden="1"/>
    <cellStyle name="Akzent4 2" xfId="15592" hidden="1"/>
    <cellStyle name="Akzent4 2" xfId="15606" hidden="1"/>
    <cellStyle name="Akzent4 2" xfId="15632" hidden="1"/>
    <cellStyle name="Akzent4 2" xfId="15647" hidden="1"/>
    <cellStyle name="Akzent4 2" xfId="15672" hidden="1"/>
    <cellStyle name="Akzent4 2" xfId="15685" hidden="1"/>
    <cellStyle name="Akzent4 2" xfId="15712" hidden="1"/>
    <cellStyle name="Akzent4 2" xfId="15725" hidden="1"/>
    <cellStyle name="Akzent4 2" xfId="15749" hidden="1"/>
    <cellStyle name="Akzent4 2" xfId="15763" hidden="1"/>
    <cellStyle name="Akzent4 2" xfId="15785" hidden="1"/>
    <cellStyle name="Akzent4 2" xfId="15800" hidden="1"/>
    <cellStyle name="Akzent4 2" xfId="15827" hidden="1"/>
    <cellStyle name="Akzent4 2" xfId="15840" hidden="1"/>
    <cellStyle name="Akzent4 2" xfId="15867" hidden="1"/>
    <cellStyle name="Akzent4 2" xfId="15880" hidden="1"/>
    <cellStyle name="Akzent4 2" xfId="15907" hidden="1"/>
    <cellStyle name="Akzent4 2" xfId="15917" hidden="1"/>
    <cellStyle name="Akzent4 2" xfId="15939" hidden="1"/>
    <cellStyle name="Akzent4 2" xfId="15957" hidden="1"/>
    <cellStyle name="Akzent4 2" xfId="15961" hidden="1"/>
    <cellStyle name="Akzent4 2" xfId="16015" hidden="1"/>
    <cellStyle name="Akzent4 2" xfId="16042" hidden="1"/>
    <cellStyle name="Akzent4 2" xfId="16069" hidden="1"/>
    <cellStyle name="Akzent4 2" xfId="16082" hidden="1"/>
    <cellStyle name="Akzent4 2" xfId="16109" hidden="1"/>
    <cellStyle name="Akzent4 2" xfId="16122" hidden="1"/>
    <cellStyle name="Akzent4 2" xfId="16147" hidden="1"/>
    <cellStyle name="Akzent4 2" xfId="16162" hidden="1"/>
    <cellStyle name="Akzent4 2" xfId="16180" hidden="1"/>
    <cellStyle name="Akzent4 2" xfId="16210" hidden="1"/>
    <cellStyle name="Akzent4 2" xfId="16008" hidden="1"/>
    <cellStyle name="Akzent4 2" xfId="16241" hidden="1"/>
    <cellStyle name="Akzent4 2" xfId="16288" hidden="1"/>
    <cellStyle name="Akzent4 2" xfId="16313" hidden="1"/>
    <cellStyle name="Akzent4 2" xfId="16331" hidden="1"/>
    <cellStyle name="Akzent4 2" xfId="16353" hidden="1"/>
    <cellStyle name="Akzent4 2" xfId="16371" hidden="1"/>
    <cellStyle name="Akzent4 2" xfId="16393" hidden="1"/>
    <cellStyle name="Akzent4 2" xfId="16411" hidden="1"/>
    <cellStyle name="Akzent4 2" xfId="16433" hidden="1"/>
    <cellStyle name="Akzent4 2" xfId="16461" hidden="1"/>
    <cellStyle name="Akzent4 2" xfId="16508" hidden="1"/>
    <cellStyle name="Akzent4 2" xfId="16536" hidden="1"/>
    <cellStyle name="Akzent4 2" xfId="16559" hidden="1"/>
    <cellStyle name="Akzent4 2" xfId="16578" hidden="1"/>
    <cellStyle name="Akzent4 2" xfId="16599" hidden="1"/>
    <cellStyle name="Akzent4 2" xfId="16619" hidden="1"/>
    <cellStyle name="Akzent4 2" xfId="16639" hidden="1"/>
    <cellStyle name="Akzent4 2" xfId="16658" hidden="1"/>
    <cellStyle name="Akzent4 2" xfId="16679" hidden="1"/>
    <cellStyle name="Akzent4 2" xfId="16696" hidden="1"/>
    <cellStyle name="Akzent4 2" xfId="16719" hidden="1"/>
    <cellStyle name="Akzent4 2" xfId="16738" hidden="1"/>
    <cellStyle name="Akzent4 2" xfId="16763" hidden="1"/>
    <cellStyle name="Akzent4 2" xfId="16804" hidden="1"/>
    <cellStyle name="Akzent4 2" xfId="16828" hidden="1"/>
    <cellStyle name="Akzent4 2" xfId="16847" hidden="1"/>
    <cellStyle name="Akzent4 2" xfId="16868" hidden="1"/>
    <cellStyle name="Akzent4 2" xfId="16887" hidden="1"/>
    <cellStyle name="Akzent4 2" xfId="16908" hidden="1"/>
    <cellStyle name="Akzent4 2" xfId="16925" hidden="1"/>
    <cellStyle name="Akzent4 2" xfId="16501" hidden="1"/>
    <cellStyle name="Akzent4 2" xfId="16955" hidden="1"/>
    <cellStyle name="Akzent4 2" xfId="16979" hidden="1"/>
    <cellStyle name="Akzent4 2" xfId="16996" hidden="1"/>
    <cellStyle name="Akzent4 2" xfId="17014" hidden="1"/>
    <cellStyle name="Akzent4 2" xfId="17036" hidden="1"/>
    <cellStyle name="Akzent4 2" xfId="17050" hidden="1"/>
    <cellStyle name="Akzent4 2" xfId="17076" hidden="1"/>
    <cellStyle name="Akzent4 2" xfId="17089" hidden="1"/>
    <cellStyle name="Akzent4 2" xfId="17116" hidden="1"/>
    <cellStyle name="Akzent4 2" xfId="16727" hidden="1"/>
    <cellStyle name="Akzent4 2" xfId="17144" hidden="1"/>
    <cellStyle name="Akzent4 2" xfId="17156" hidden="1"/>
    <cellStyle name="Akzent4 2" xfId="17180" hidden="1"/>
    <cellStyle name="Akzent4 2" xfId="17196" hidden="1"/>
    <cellStyle name="Akzent4 2" xfId="17220" hidden="1"/>
    <cellStyle name="Akzent4 2" xfId="17229" hidden="1"/>
    <cellStyle name="Akzent4 2" xfId="17253" hidden="1"/>
    <cellStyle name="Akzent4 2" xfId="17269" hidden="1"/>
    <cellStyle name="Akzent4 2" xfId="17293" hidden="1"/>
    <cellStyle name="Akzent4 2" xfId="17319" hidden="1"/>
    <cellStyle name="Akzent4 2" xfId="17353" hidden="1"/>
    <cellStyle name="Akzent4 2" xfId="17366" hidden="1"/>
    <cellStyle name="Akzent4 2" xfId="17393" hidden="1"/>
    <cellStyle name="Akzent4 2" xfId="17407" hidden="1"/>
    <cellStyle name="Akzent4 2" xfId="17426" hidden="1"/>
    <cellStyle name="Akzent4 2" xfId="17441" hidden="1"/>
    <cellStyle name="Akzent4 2" xfId="17468" hidden="1"/>
    <cellStyle name="Akzent4 2" xfId="17481" hidden="1"/>
    <cellStyle name="Akzent4 2" xfId="17506" hidden="1"/>
    <cellStyle name="Akzent4 2" xfId="17517" hidden="1"/>
    <cellStyle name="Akzent4 2" xfId="17554" hidden="1"/>
    <cellStyle name="Akzent4 2" xfId="17568" hidden="1"/>
    <cellStyle name="Akzent4 2" xfId="17593" hidden="1"/>
    <cellStyle name="Akzent4 2" xfId="17609" hidden="1"/>
    <cellStyle name="Akzent4 2" xfId="17628" hidden="1"/>
    <cellStyle name="Akzent4 2" xfId="17647" hidden="1"/>
    <cellStyle name="Akzent4 2" xfId="17667" hidden="1"/>
    <cellStyle name="Akzent4 2" xfId="17687" hidden="1"/>
    <cellStyle name="Akzent4 2" xfId="17706" hidden="1"/>
    <cellStyle name="Akzent4 2" xfId="17329" hidden="1"/>
    <cellStyle name="Akzent4 2" xfId="17740" hidden="1"/>
    <cellStyle name="Akzent4 2" xfId="17762" hidden="1"/>
    <cellStyle name="Akzent4 2" xfId="17775" hidden="1"/>
    <cellStyle name="Akzent4 2" xfId="17802" hidden="1"/>
    <cellStyle name="Akzent4 2" xfId="17815" hidden="1"/>
    <cellStyle name="Akzent4 2" xfId="17834" hidden="1"/>
    <cellStyle name="Akzent4 2" xfId="17861" hidden="1"/>
    <cellStyle name="Akzent4 2" xfId="17875" hidden="1"/>
    <cellStyle name="Akzent4 2" xfId="17897" hidden="1"/>
    <cellStyle name="Akzent4 2" xfId="17529" hidden="1"/>
    <cellStyle name="Akzent4 2" xfId="17926" hidden="1"/>
    <cellStyle name="Akzent4 2" xfId="17942" hidden="1"/>
    <cellStyle name="Akzent4 2" xfId="17966" hidden="1"/>
    <cellStyle name="Akzent4 2" xfId="17982" hidden="1"/>
    <cellStyle name="Akzent4 2" xfId="18006" hidden="1"/>
    <cellStyle name="Akzent4 2" xfId="18022" hidden="1"/>
    <cellStyle name="Akzent4 2" xfId="18041" hidden="1"/>
    <cellStyle name="Akzent4 2" xfId="18055" hidden="1"/>
    <cellStyle name="Akzent4 2" xfId="18074" hidden="1"/>
    <cellStyle name="Akzent4 2" xfId="18095" hidden="1"/>
    <cellStyle name="Akzent4 2" xfId="18119" hidden="1"/>
    <cellStyle name="Akzent4 2" xfId="18135" hidden="1"/>
    <cellStyle name="Akzent4 2" xfId="18159" hidden="1"/>
    <cellStyle name="Akzent4 2" xfId="18175" hidden="1"/>
    <cellStyle name="Akzent4 2" xfId="18195" hidden="1"/>
    <cellStyle name="Akzent4 2" xfId="18216" hidden="1"/>
    <cellStyle name="Akzent4 2" xfId="18235" hidden="1"/>
    <cellStyle name="Akzent4 2" xfId="18250" hidden="1"/>
    <cellStyle name="Akzent4 2" xfId="18269" hidden="1"/>
    <cellStyle name="Akzent4 2" xfId="18292" hidden="1"/>
    <cellStyle name="Akzent4 2" xfId="18294" hidden="1"/>
    <cellStyle name="Akzent4 2" xfId="18348" hidden="1"/>
    <cellStyle name="Akzent4 2" xfId="18372" hidden="1"/>
    <cellStyle name="Akzent4 2" xfId="18390" hidden="1"/>
    <cellStyle name="Akzent4 2" xfId="18412" hidden="1"/>
    <cellStyle name="Akzent4 2" xfId="18430" hidden="1"/>
    <cellStyle name="Akzent4 2" xfId="18453" hidden="1"/>
    <cellStyle name="Akzent4 2" xfId="18466" hidden="1"/>
    <cellStyle name="Akzent4 2" xfId="18491" hidden="1"/>
    <cellStyle name="Akzent4 2" xfId="18510" hidden="1"/>
    <cellStyle name="Akzent4 2" xfId="18535" hidden="1"/>
    <cellStyle name="Akzent4 2" xfId="18337" hidden="1"/>
    <cellStyle name="Akzent4 2" xfId="18564" hidden="1"/>
    <cellStyle name="Akzent4 2" xfId="18580" hidden="1"/>
    <cellStyle name="Akzent4 2" xfId="18604" hidden="1"/>
    <cellStyle name="Akzent4 2" xfId="18620" hidden="1"/>
    <cellStyle name="Akzent4 2" xfId="18644" hidden="1"/>
    <cellStyle name="Akzent4 2" xfId="18660" hidden="1"/>
    <cellStyle name="Akzent4 2" xfId="18679" hidden="1"/>
    <cellStyle name="Akzent4 2" xfId="18698" hidden="1"/>
    <cellStyle name="Akzent4 2" xfId="18717" hidden="1"/>
    <cellStyle name="Akzent4 2" xfId="18676" hidden="1"/>
    <cellStyle name="Akzent4 2" xfId="18655" hidden="1"/>
    <cellStyle name="Akzent4 2" xfId="18631" hidden="1"/>
    <cellStyle name="Akzent4 2" xfId="18615" hidden="1"/>
    <cellStyle name="Akzent4 2" xfId="18591" hidden="1"/>
    <cellStyle name="Akzent4 2" xfId="18575" hidden="1"/>
    <cellStyle name="Akzent4 2" xfId="18551" hidden="1"/>
    <cellStyle name="Akzent4 2" xfId="18533" hidden="1"/>
    <cellStyle name="Akzent4 2" xfId="18506" hidden="1"/>
    <cellStyle name="Akzent4 2" xfId="18499" hidden="1"/>
    <cellStyle name="Akzent4 2" xfId="18462" hidden="1"/>
    <cellStyle name="Akzent4 2" xfId="18443" hidden="1"/>
    <cellStyle name="Akzent4 2" xfId="18421" hidden="1"/>
    <cellStyle name="Akzent4 2" xfId="18403" hidden="1"/>
    <cellStyle name="Akzent4 2" xfId="18381" hidden="1"/>
    <cellStyle name="Akzent4 2" xfId="18363" hidden="1"/>
    <cellStyle name="Akzent4 2" xfId="18319" hidden="1"/>
    <cellStyle name="Akzent4 2" xfId="18285" hidden="1"/>
    <cellStyle name="Akzent4 2" xfId="18266" hidden="1"/>
    <cellStyle name="Akzent4 2" xfId="18706" hidden="1"/>
    <cellStyle name="Akzent4 2" xfId="18232" hidden="1"/>
    <cellStyle name="Akzent4 2" xfId="18210" hidden="1"/>
    <cellStyle name="Akzent4 2" xfId="18190" hidden="1"/>
    <cellStyle name="Akzent4 2" xfId="18170" hidden="1"/>
    <cellStyle name="Akzent4 2" xfId="18146" hidden="1"/>
    <cellStyle name="Akzent4 2" xfId="18130" hidden="1"/>
    <cellStyle name="Akzent4 2" xfId="18110" hidden="1"/>
    <cellStyle name="Akzent4 2" xfId="18090" hidden="1"/>
    <cellStyle name="Akzent4 2" xfId="18071" hidden="1"/>
    <cellStyle name="Akzent4 2" xfId="18487" hidden="1"/>
    <cellStyle name="Akzent4 2" xfId="18038" hidden="1"/>
    <cellStyle name="Akzent4 2" xfId="18017" hidden="1"/>
    <cellStyle name="Akzent4 2" xfId="17993" hidden="1"/>
    <cellStyle name="Akzent4 2" xfId="17977" hidden="1"/>
    <cellStyle name="Akzent4 2" xfId="17953" hidden="1"/>
    <cellStyle name="Akzent4 2" xfId="17937" hidden="1"/>
    <cellStyle name="Akzent4 2" xfId="17913" hidden="1"/>
    <cellStyle name="Akzent4 2" xfId="17901" hidden="1"/>
    <cellStyle name="Akzent4 2" xfId="17872" hidden="1"/>
    <cellStyle name="Akzent4 2" xfId="17850" hidden="1"/>
    <cellStyle name="Akzent4 2" xfId="17824" hidden="1"/>
    <cellStyle name="Akzent4 2" xfId="17797" hidden="1"/>
    <cellStyle name="Akzent4 2" xfId="17784" hidden="1"/>
    <cellStyle name="Akzent4 2" xfId="17756" hidden="1"/>
    <cellStyle name="Akzent4 2" xfId="17737" hidden="1"/>
    <cellStyle name="Akzent4 2" xfId="17722" hidden="1"/>
    <cellStyle name="Akzent4 2" xfId="17703" hidden="1"/>
    <cellStyle name="Akzent4 2" xfId="17682" hidden="1"/>
    <cellStyle name="Akzent4 2" xfId="17658" hidden="1"/>
    <cellStyle name="Akzent4 2" xfId="17642" hidden="1"/>
    <cellStyle name="Akzent4 2" xfId="17607" hidden="1"/>
    <cellStyle name="Akzent4 2" xfId="17591" hidden="1"/>
    <cellStyle name="Akzent4 2" xfId="17564" hidden="1"/>
    <cellStyle name="Akzent4 2" xfId="17550" hidden="1"/>
    <cellStyle name="Akzent4 2" xfId="17525" hidden="1"/>
    <cellStyle name="Akzent4 2" xfId="17504" hidden="1"/>
    <cellStyle name="Akzent4 2" xfId="17477" hidden="1"/>
    <cellStyle name="Akzent4 2" xfId="17464" hidden="1"/>
    <cellStyle name="Akzent4 2" xfId="17437" hidden="1"/>
    <cellStyle name="Akzent4 2" xfId="17842" hidden="1"/>
    <cellStyle name="Akzent4 2" xfId="17403" hidden="1"/>
    <cellStyle name="Akzent4 2" xfId="17389" hidden="1"/>
    <cellStyle name="Akzent4 2" xfId="17362" hidden="1"/>
    <cellStyle name="Akzent4 2" xfId="17349" hidden="1"/>
    <cellStyle name="Akzent4 2" xfId="17318" hidden="1"/>
    <cellStyle name="Akzent4 2" xfId="17304" hidden="1"/>
    <cellStyle name="Akzent4 2" xfId="17280" hidden="1"/>
    <cellStyle name="Akzent4 2" xfId="17264" hidden="1"/>
    <cellStyle name="Akzent4 2" xfId="17239" hidden="1"/>
    <cellStyle name="Akzent4 2" xfId="17636" hidden="1"/>
    <cellStyle name="Akzent4 2" xfId="17207" hidden="1"/>
    <cellStyle name="Akzent4 2" xfId="17191" hidden="1"/>
    <cellStyle name="Akzent4 2" xfId="17166" hidden="1"/>
    <cellStyle name="Akzent4 2" xfId="17148" hidden="1"/>
    <cellStyle name="Akzent4 2" xfId="17126" hidden="1"/>
    <cellStyle name="Akzent4 2" xfId="17112" hidden="1"/>
    <cellStyle name="Akzent4 2" xfId="17085" hidden="1"/>
    <cellStyle name="Akzent4 2" xfId="17072" hidden="1"/>
    <cellStyle name="Akzent4 2" xfId="17045" hidden="1"/>
    <cellStyle name="Akzent4 2" xfId="17027" hidden="1"/>
    <cellStyle name="Akzent4 2" xfId="17005" hidden="1"/>
    <cellStyle name="Akzent4 2" xfId="16982" hidden="1"/>
    <cellStyle name="Akzent4 2" xfId="16964" hidden="1"/>
    <cellStyle name="Akzent4 2" xfId="16945" hidden="1"/>
    <cellStyle name="Akzent4 2" xfId="16926" hidden="1"/>
    <cellStyle name="Akzent4 2" xfId="16903" hidden="1"/>
    <cellStyle name="Akzent4 2" xfId="16884" hidden="1"/>
    <cellStyle name="Akzent4 2" xfId="16863" hidden="1"/>
    <cellStyle name="Akzent4 2" xfId="16844" hidden="1"/>
    <cellStyle name="Akzent4 2" xfId="16823" hidden="1"/>
    <cellStyle name="Akzent4 2" xfId="16821" hidden="1"/>
    <cellStyle name="Akzent4 2" xfId="16764" hidden="1"/>
    <cellStyle name="Akzent4 2" xfId="16747" hidden="1"/>
    <cellStyle name="Akzent4 2" xfId="16718" hidden="1"/>
    <cellStyle name="Akzent4 2" xfId="16697" hidden="1"/>
    <cellStyle name="Akzent4 2" xfId="16674" hidden="1"/>
    <cellStyle name="Akzent4 2" xfId="16655" hidden="1"/>
    <cellStyle name="Akzent4 2" xfId="16634" hidden="1"/>
    <cellStyle name="Akzent4 2" xfId="16614" hidden="1"/>
    <cellStyle name="Akzent4 2" xfId="16594" hidden="1"/>
    <cellStyle name="Akzent4 2" xfId="16575" hidden="1"/>
    <cellStyle name="Akzent4 2" xfId="16775" hidden="1"/>
    <cellStyle name="Akzent4 2" xfId="16533" hidden="1"/>
    <cellStyle name="Akzent4 2" xfId="16502" hidden="1"/>
    <cellStyle name="Akzent4 2" xfId="16448" hidden="1"/>
    <cellStyle name="Akzent4 2" xfId="16428" hidden="1"/>
    <cellStyle name="Akzent4 2" xfId="16402" hidden="1"/>
    <cellStyle name="Akzent4 2" xfId="16384" hidden="1"/>
    <cellStyle name="Akzent4 2" xfId="16362" hidden="1"/>
    <cellStyle name="Akzent4 2" xfId="16344" hidden="1"/>
    <cellStyle name="Akzent4 2" xfId="16322" hidden="1"/>
    <cellStyle name="Akzent4 2" xfId="16294" hidden="1"/>
    <cellStyle name="Akzent4 2" xfId="16255" hidden="1"/>
    <cellStyle name="Akzent4 2" xfId="16221" hidden="1"/>
    <cellStyle name="Akzent4 2" xfId="16193" hidden="1"/>
    <cellStyle name="Akzent4 2" xfId="16171" hidden="1"/>
    <cellStyle name="Akzent4 2" xfId="16145" hidden="1"/>
    <cellStyle name="Akzent4 2" xfId="16131" hidden="1"/>
    <cellStyle name="Akzent4 2" xfId="16104" hidden="1"/>
    <cellStyle name="Akzent4 2" xfId="16091" hidden="1"/>
    <cellStyle name="Akzent4 2" xfId="16064" hidden="1"/>
    <cellStyle name="Akzent4 2" xfId="16051" hidden="1"/>
    <cellStyle name="Akzent4 2" xfId="16033" hidden="1"/>
    <cellStyle name="Akzent4 2" xfId="15968" hidden="1"/>
    <cellStyle name="Akzent4 2" xfId="15949" hidden="1"/>
    <cellStyle name="Akzent4 2" xfId="15924" hidden="1"/>
    <cellStyle name="Akzent4 2" xfId="15903" hidden="1"/>
    <cellStyle name="Akzent4 2" xfId="15876" hidden="1"/>
    <cellStyle name="Akzent4 2" xfId="15863" hidden="1"/>
    <cellStyle name="Akzent4 2" xfId="15836" hidden="1"/>
    <cellStyle name="Akzent4 2" xfId="15823" hidden="1"/>
    <cellStyle name="Akzent4 2" xfId="15796" hidden="1"/>
    <cellStyle name="Akzent4 2" xfId="16259" hidden="1"/>
    <cellStyle name="Akzent4 2" xfId="15770" hidden="1"/>
    <cellStyle name="Akzent4 2" xfId="15750" hidden="1"/>
    <cellStyle name="Akzent4 2" xfId="15721" hidden="1"/>
    <cellStyle name="Akzent4 2" xfId="15708" hidden="1"/>
    <cellStyle name="Akzent4 2" xfId="15681" hidden="1"/>
    <cellStyle name="Akzent4 2" xfId="15667" hidden="1"/>
    <cellStyle name="Akzent4 2" xfId="15641" hidden="1"/>
    <cellStyle name="Akzent4 2" xfId="15628" hidden="1"/>
    <cellStyle name="Akzent4 2" xfId="15601" hidden="1"/>
    <cellStyle name="Akzent4 2" xfId="16026" hidden="1"/>
    <cellStyle name="Akzent4 2" xfId="15575" hidden="1"/>
    <cellStyle name="Akzent4 2" xfId="15557" hidden="1"/>
    <cellStyle name="Akzent4 2" xfId="15535" hidden="1"/>
    <cellStyle name="Akzent4 2" xfId="15514" hidden="1"/>
    <cellStyle name="Akzent4 2" xfId="15495" hidden="1"/>
    <cellStyle name="Akzent4 2" xfId="15468" hidden="1"/>
    <cellStyle name="Akzent4 2" xfId="15455" hidden="1"/>
    <cellStyle name="Akzent4 2" xfId="15428" hidden="1"/>
    <cellStyle name="Akzent4 2" xfId="15414" hidden="1"/>
    <cellStyle name="Akzent4 2" xfId="15390" hidden="1"/>
    <cellStyle name="Akzent4 2" xfId="15361" hidden="1"/>
    <cellStyle name="Akzent4 2" xfId="15340" hidden="1"/>
    <cellStyle name="Akzent4 2" xfId="15313" hidden="1"/>
    <cellStyle name="Akzent4 2" xfId="15300" hidden="1"/>
    <cellStyle name="Akzent4 2" xfId="15273" hidden="1"/>
    <cellStyle name="Akzent4 2" xfId="15260" hidden="1"/>
    <cellStyle name="Akzent4 2" xfId="15232" hidden="1"/>
    <cellStyle name="Akzent4 2" xfId="15219" hidden="1"/>
    <cellStyle name="Akzent4 2" xfId="15188" hidden="1"/>
    <cellStyle name="Akzent4 2" xfId="15173" hidden="1"/>
    <cellStyle name="Akzent4 2" xfId="15142" hidden="1"/>
    <cellStyle name="Akzent4 2" xfId="15122" hidden="1"/>
    <cellStyle name="Akzent4 2" xfId="15101" hidden="1"/>
    <cellStyle name="Akzent4 2" xfId="15074" hidden="1"/>
    <cellStyle name="Akzent4 2" xfId="15061" hidden="1"/>
    <cellStyle name="Akzent4 2" xfId="15034" hidden="1"/>
    <cellStyle name="Akzent4 2" xfId="15021" hidden="1"/>
    <cellStyle name="Akzent4 2" xfId="15002" hidden="1"/>
    <cellStyle name="Akzent4 2" xfId="14970" hidden="1"/>
    <cellStyle name="Akzent4 2" xfId="15383" hidden="1"/>
    <cellStyle name="Akzent4 2" xfId="14935" hidden="1"/>
    <cellStyle name="Akzent4 2" xfId="14920" hidden="1"/>
    <cellStyle name="Akzent4 2" xfId="14894" hidden="1"/>
    <cellStyle name="Akzent4 2" xfId="14876" hidden="1"/>
    <cellStyle name="Akzent4 2" xfId="14854" hidden="1"/>
    <cellStyle name="Akzent4 2" xfId="14836" hidden="1"/>
    <cellStyle name="Akzent4 2" xfId="14814" hidden="1"/>
    <cellStyle name="Akzent4 2" xfId="14796" hidden="1"/>
    <cellStyle name="Akzent4 2" xfId="14781" hidden="1"/>
    <cellStyle name="Akzent4 2" xfId="15167" hidden="1"/>
    <cellStyle name="Akzent4 2" xfId="14748" hidden="1"/>
    <cellStyle name="Akzent4 2" xfId="14721" hidden="1"/>
    <cellStyle name="Akzent4 2" xfId="14708" hidden="1"/>
    <cellStyle name="Akzent4 2" xfId="14681" hidden="1"/>
    <cellStyle name="Akzent4 2" xfId="14668" hidden="1"/>
    <cellStyle name="Akzent4 2" xfId="14640" hidden="1"/>
    <cellStyle name="Akzent4 2" xfId="14625" hidden="1"/>
    <cellStyle name="Akzent4 2" xfId="14607" hidden="1"/>
    <cellStyle name="Akzent4 2" xfId="14587" hidden="1"/>
    <cellStyle name="Akzent4 2" xfId="14566" hidden="1"/>
    <cellStyle name="Akzent4 2" xfId="14542" hidden="1"/>
    <cellStyle name="Akzent4 2" xfId="14526" hidden="1"/>
    <cellStyle name="Akzent4 2" xfId="14497" hidden="1"/>
    <cellStyle name="Akzent4 2" xfId="14480" hidden="1"/>
    <cellStyle name="Akzent4 2" xfId="14453" hidden="1"/>
    <cellStyle name="Akzent4 2" xfId="14439" hidden="1"/>
    <cellStyle name="Akzent4 2" xfId="14420" hidden="1"/>
    <cellStyle name="Akzent4 2" xfId="14393" hidden="1"/>
    <cellStyle name="Akzent4 2" xfId="14366" hidden="1"/>
    <cellStyle name="Akzent4 2" xfId="14353" hidden="1"/>
    <cellStyle name="Akzent4 2" xfId="14350" hidden="1"/>
    <cellStyle name="Akzent4 2" xfId="14297" hidden="1"/>
    <cellStyle name="Akzent4 2" xfId="14269" hidden="1"/>
    <cellStyle name="Akzent4 2" xfId="14254" hidden="1"/>
    <cellStyle name="Akzent4 2" xfId="14224" hidden="1"/>
    <cellStyle name="Akzent4 2" xfId="14209" hidden="1"/>
    <cellStyle name="Akzent4 2" xfId="14183" hidden="1"/>
    <cellStyle name="Akzent4 2" xfId="14170" hidden="1"/>
    <cellStyle name="Akzent4 2" xfId="18748" hidden="1"/>
    <cellStyle name="Akzent4 2" xfId="18755" hidden="1"/>
    <cellStyle name="Akzent4 2" xfId="18768" hidden="1"/>
    <cellStyle name="Akzent4 2" xfId="14302" hidden="1"/>
    <cellStyle name="Akzent4 2" xfId="18782" hidden="1"/>
    <cellStyle name="Akzent4 2" xfId="18789" hidden="1"/>
    <cellStyle name="Akzent4 2" xfId="18802" hidden="1"/>
    <cellStyle name="Akzent4 2" xfId="18809" hidden="1"/>
    <cellStyle name="Akzent4 2" xfId="18822" hidden="1"/>
    <cellStyle name="Akzent4 2" xfId="18829" hidden="1"/>
    <cellStyle name="Akzent4 2" xfId="18842" hidden="1"/>
    <cellStyle name="Akzent4 2" xfId="18849" hidden="1"/>
    <cellStyle name="Akzent4 2" xfId="18862" hidden="1"/>
    <cellStyle name="Akzent4 2" xfId="18889" hidden="1"/>
    <cellStyle name="Akzent4 2" xfId="18896" hidden="1"/>
    <cellStyle name="Akzent4 2" xfId="18909" hidden="1"/>
    <cellStyle name="Akzent4 2" xfId="18916" hidden="1"/>
    <cellStyle name="Akzent4 2" xfId="18929" hidden="1"/>
    <cellStyle name="Akzent4 2" xfId="18936" hidden="1"/>
    <cellStyle name="Akzent4 2" xfId="18949" hidden="1"/>
    <cellStyle name="Akzent4 2" xfId="18956" hidden="1"/>
    <cellStyle name="Akzent4 2" xfId="18969" hidden="1"/>
    <cellStyle name="Akzent4 2" xfId="18978" hidden="1"/>
    <cellStyle name="Akzent4 2" xfId="18995" hidden="1"/>
    <cellStyle name="Akzent4 2" xfId="19003" hidden="1"/>
    <cellStyle name="Akzent4 2" xfId="19016" hidden="1"/>
    <cellStyle name="Akzent4 2" xfId="19023" hidden="1"/>
    <cellStyle name="Akzent4 2" xfId="19036" hidden="1"/>
    <cellStyle name="Akzent4 2" xfId="19043" hidden="1"/>
    <cellStyle name="Akzent4 2" xfId="19056" hidden="1"/>
    <cellStyle name="Akzent4 2" xfId="19063" hidden="1"/>
    <cellStyle name="Akzent4 2" xfId="19076" hidden="1"/>
    <cellStyle name="Akzent4 2" xfId="18874" hidden="1"/>
    <cellStyle name="Akzent4 2" xfId="19090" hidden="1"/>
    <cellStyle name="Akzent4 2" xfId="19098" hidden="1"/>
    <cellStyle name="Akzent4 2" xfId="19111" hidden="1"/>
    <cellStyle name="Akzent4 2" xfId="19118" hidden="1"/>
    <cellStyle name="Akzent4 2" xfId="19131" hidden="1"/>
    <cellStyle name="Akzent4 2" xfId="19138" hidden="1"/>
    <cellStyle name="Akzent4 2" xfId="19151" hidden="1"/>
    <cellStyle name="Akzent4 2" xfId="19158" hidden="1"/>
    <cellStyle name="Akzent4 2" xfId="19171" hidden="1"/>
    <cellStyle name="Akzent4 2" xfId="18984" hidden="1"/>
    <cellStyle name="Akzent4 2" xfId="19184" hidden="1"/>
    <cellStyle name="Akzent4 2" xfId="19191" hidden="1"/>
    <cellStyle name="Akzent4 2" xfId="19204" hidden="1"/>
    <cellStyle name="Akzent4 2" xfId="19211" hidden="1"/>
    <cellStyle name="Akzent4 2" xfId="19224" hidden="1"/>
    <cellStyle name="Akzent4 2" xfId="19231" hidden="1"/>
    <cellStyle name="Akzent4 2" xfId="19244" hidden="1"/>
    <cellStyle name="Akzent4 2" xfId="19251" hidden="1"/>
    <cellStyle name="Akzent4 2" xfId="19264" hidden="1"/>
    <cellStyle name="Akzent4 2" xfId="19276" hidden="1"/>
    <cellStyle name="Akzent4 2" xfId="19295" hidden="1"/>
    <cellStyle name="Akzent4 2" xfId="19302" hidden="1"/>
    <cellStyle name="Akzent4 2" xfId="19315" hidden="1"/>
    <cellStyle name="Akzent4 2" xfId="19322" hidden="1"/>
    <cellStyle name="Akzent4 2" xfId="19335" hidden="1"/>
    <cellStyle name="Akzent4 2" xfId="19342" hidden="1"/>
    <cellStyle name="Akzent4 2" xfId="19355" hidden="1"/>
    <cellStyle name="Akzent4 2" xfId="19362" hidden="1"/>
    <cellStyle name="Akzent4 2" xfId="19375" hidden="1"/>
    <cellStyle name="Akzent4 2" xfId="19384" hidden="1"/>
    <cellStyle name="Akzent4 2" xfId="19401" hidden="1"/>
    <cellStyle name="Akzent4 2" xfId="19409" hidden="1"/>
    <cellStyle name="Akzent4 2" xfId="19422" hidden="1"/>
    <cellStyle name="Akzent4 2" xfId="19429" hidden="1"/>
    <cellStyle name="Akzent4 2" xfId="19442" hidden="1"/>
    <cellStyle name="Akzent4 2" xfId="19449" hidden="1"/>
    <cellStyle name="Akzent4 2" xfId="19462" hidden="1"/>
    <cellStyle name="Akzent4 2" xfId="19469" hidden="1"/>
    <cellStyle name="Akzent4 2" xfId="19482" hidden="1"/>
    <cellStyle name="Akzent4 2" xfId="19285" hidden="1"/>
    <cellStyle name="Akzent4 2" xfId="19496" hidden="1"/>
    <cellStyle name="Akzent4 2" xfId="19504" hidden="1"/>
    <cellStyle name="Akzent4 2" xfId="19517" hidden="1"/>
    <cellStyle name="Akzent4 2" xfId="19524" hidden="1"/>
    <cellStyle name="Akzent4 2" xfId="19537" hidden="1"/>
    <cellStyle name="Akzent4 2" xfId="19544" hidden="1"/>
    <cellStyle name="Akzent4 2" xfId="19557" hidden="1"/>
    <cellStyle name="Akzent4 2" xfId="19564" hidden="1"/>
    <cellStyle name="Akzent4 2" xfId="19577" hidden="1"/>
    <cellStyle name="Akzent4 2" xfId="19390" hidden="1"/>
    <cellStyle name="Akzent4 2" xfId="19590" hidden="1"/>
    <cellStyle name="Akzent4 2" xfId="19597" hidden="1"/>
    <cellStyle name="Akzent4 2" xfId="19610" hidden="1"/>
    <cellStyle name="Akzent4 2" xfId="19617" hidden="1"/>
    <cellStyle name="Akzent4 2" xfId="19630" hidden="1"/>
    <cellStyle name="Akzent4 2" xfId="19637" hidden="1"/>
    <cellStyle name="Akzent4 2" xfId="19650" hidden="1"/>
    <cellStyle name="Akzent4 2" xfId="19657" hidden="1"/>
    <cellStyle name="Akzent4 2" xfId="19670" hidden="1"/>
    <cellStyle name="Akzent4 2" xfId="19677" hidden="1"/>
    <cellStyle name="Akzent4 2" xfId="19690" hidden="1"/>
    <cellStyle name="Akzent4 2" xfId="19697" hidden="1"/>
    <cellStyle name="Akzent4 2" xfId="19710" hidden="1"/>
    <cellStyle name="Akzent4 2" xfId="19717" hidden="1"/>
    <cellStyle name="Akzent4 2" xfId="19730" hidden="1"/>
    <cellStyle name="Akzent4 2" xfId="19737" hidden="1"/>
    <cellStyle name="Akzent4 2" xfId="19750" hidden="1"/>
    <cellStyle name="Akzent4 2" xfId="19757" hidden="1"/>
    <cellStyle name="Akzent4 2" xfId="19770" hidden="1"/>
    <cellStyle name="Akzent4 2" xfId="19779" hidden="1"/>
    <cellStyle name="Akzent4 2" xfId="19781" hidden="1"/>
    <cellStyle name="Akzent4 2" xfId="19824" hidden="1"/>
    <cellStyle name="Akzent4 2" xfId="19839" hidden="1"/>
    <cellStyle name="Akzent4 2" xfId="19846" hidden="1"/>
    <cellStyle name="Akzent4 2" xfId="19859" hidden="1"/>
    <cellStyle name="Akzent4 2" xfId="19866" hidden="1"/>
    <cellStyle name="Akzent4 2" xfId="19879" hidden="1"/>
    <cellStyle name="Akzent4 2" xfId="19886" hidden="1"/>
    <cellStyle name="Akzent4 2" xfId="19899" hidden="1"/>
    <cellStyle name="Akzent4 2" xfId="19906" hidden="1"/>
    <cellStyle name="Akzent4 2" xfId="19919" hidden="1"/>
    <cellStyle name="Akzent4 2" xfId="19818" hidden="1"/>
    <cellStyle name="Akzent4 2" xfId="19935" hidden="1"/>
    <cellStyle name="Akzent4 2" xfId="19942" hidden="1"/>
    <cellStyle name="Akzent4 2" xfId="19955" hidden="1"/>
    <cellStyle name="Akzent4 2" xfId="19962" hidden="1"/>
    <cellStyle name="Akzent4 2" xfId="19975" hidden="1"/>
    <cellStyle name="Akzent4 2" xfId="19982" hidden="1"/>
    <cellStyle name="Akzent4 2" xfId="19995" hidden="1"/>
    <cellStyle name="Akzent4 2" xfId="20002" hidden="1"/>
    <cellStyle name="Akzent4 2" xfId="20015" hidden="1"/>
    <cellStyle name="Akzent4 2" xfId="20037" hidden="1"/>
    <cellStyle name="Akzent4 2" xfId="20070" hidden="1"/>
    <cellStyle name="Akzent4 2" xfId="20092" hidden="1"/>
    <cellStyle name="Akzent4 2" xfId="20107" hidden="1"/>
    <cellStyle name="Akzent4 2" xfId="20120" hidden="1"/>
    <cellStyle name="Akzent4 2" xfId="20127" hidden="1"/>
    <cellStyle name="Akzent4 2" xfId="20140" hidden="1"/>
    <cellStyle name="Akzent4 2" xfId="20147" hidden="1"/>
    <cellStyle name="Akzent4 2" xfId="20160" hidden="1"/>
    <cellStyle name="Akzent4 2" xfId="20167" hidden="1"/>
    <cellStyle name="Akzent4 2" xfId="20180" hidden="1"/>
    <cellStyle name="Akzent4 2" xfId="20189" hidden="1"/>
    <cellStyle name="Akzent4 2" xfId="20206" hidden="1"/>
    <cellStyle name="Akzent4 2" xfId="20214" hidden="1"/>
    <cellStyle name="Akzent4 2" xfId="20227" hidden="1"/>
    <cellStyle name="Akzent4 2" xfId="20234" hidden="1"/>
    <cellStyle name="Akzent4 2" xfId="20247" hidden="1"/>
    <cellStyle name="Akzent4 2" xfId="20254" hidden="1"/>
    <cellStyle name="Akzent4 2" xfId="20267" hidden="1"/>
    <cellStyle name="Akzent4 2" xfId="20274" hidden="1"/>
    <cellStyle name="Akzent4 2" xfId="20287" hidden="1"/>
    <cellStyle name="Akzent4 2" xfId="20066" hidden="1"/>
    <cellStyle name="Akzent4 2" xfId="20301" hidden="1"/>
    <cellStyle name="Akzent4 2" xfId="20309" hidden="1"/>
    <cellStyle name="Akzent4 2" xfId="20322" hidden="1"/>
    <cellStyle name="Akzent4 2" xfId="20329" hidden="1"/>
    <cellStyle name="Akzent4 2" xfId="20342" hidden="1"/>
    <cellStyle name="Akzent4 2" xfId="20349" hidden="1"/>
    <cellStyle name="Akzent4 2" xfId="20362" hidden="1"/>
    <cellStyle name="Akzent4 2" xfId="20369" hidden="1"/>
    <cellStyle name="Akzent4 2" xfId="20382" hidden="1"/>
    <cellStyle name="Akzent4 2" xfId="20195" hidden="1"/>
    <cellStyle name="Akzent4 2" xfId="20395" hidden="1"/>
    <cellStyle name="Akzent4 2" xfId="20402" hidden="1"/>
    <cellStyle name="Akzent4 2" xfId="20415" hidden="1"/>
    <cellStyle name="Akzent4 2" xfId="20422" hidden="1"/>
    <cellStyle name="Akzent4 2" xfId="20435" hidden="1"/>
    <cellStyle name="Akzent4 2" xfId="20442" hidden="1"/>
    <cellStyle name="Akzent4 2" xfId="20455" hidden="1"/>
    <cellStyle name="Akzent4 2" xfId="20462" hidden="1"/>
    <cellStyle name="Akzent4 2" xfId="20475" hidden="1"/>
    <cellStyle name="Akzent4 2" xfId="20487" hidden="1"/>
    <cellStyle name="Akzent4 2" xfId="20506" hidden="1"/>
    <cellStyle name="Akzent4 2" xfId="20513" hidden="1"/>
    <cellStyle name="Akzent4 2" xfId="20526" hidden="1"/>
    <cellStyle name="Akzent4 2" xfId="20533" hidden="1"/>
    <cellStyle name="Akzent4 2" xfId="20546" hidden="1"/>
    <cellStyle name="Akzent4 2" xfId="20553" hidden="1"/>
    <cellStyle name="Akzent4 2" xfId="20566" hidden="1"/>
    <cellStyle name="Akzent4 2" xfId="20573" hidden="1"/>
    <cellStyle name="Akzent4 2" xfId="20586" hidden="1"/>
    <cellStyle name="Akzent4 2" xfId="20595" hidden="1"/>
    <cellStyle name="Akzent4 2" xfId="20612" hidden="1"/>
    <cellStyle name="Akzent4 2" xfId="20620" hidden="1"/>
    <cellStyle name="Akzent4 2" xfId="20633" hidden="1"/>
    <cellStyle name="Akzent4 2" xfId="20640" hidden="1"/>
    <cellStyle name="Akzent4 2" xfId="20653" hidden="1"/>
    <cellStyle name="Akzent4 2" xfId="20660" hidden="1"/>
    <cellStyle name="Akzent4 2" xfId="20673" hidden="1"/>
    <cellStyle name="Akzent4 2" xfId="20680" hidden="1"/>
    <cellStyle name="Akzent4 2" xfId="20693" hidden="1"/>
    <cellStyle name="Akzent4 2" xfId="20496" hidden="1"/>
    <cellStyle name="Akzent4 2" xfId="20707" hidden="1"/>
    <cellStyle name="Akzent4 2" xfId="20715" hidden="1"/>
    <cellStyle name="Akzent4 2" xfId="20728" hidden="1"/>
    <cellStyle name="Akzent4 2" xfId="20735" hidden="1"/>
    <cellStyle name="Akzent4 2" xfId="20748" hidden="1"/>
    <cellStyle name="Akzent4 2" xfId="20755" hidden="1"/>
    <cellStyle name="Akzent4 2" xfId="20768" hidden="1"/>
    <cellStyle name="Akzent4 2" xfId="20775" hidden="1"/>
    <cellStyle name="Akzent4 2" xfId="20788" hidden="1"/>
    <cellStyle name="Akzent4 2" xfId="20601" hidden="1"/>
    <cellStyle name="Akzent4 2" xfId="20801" hidden="1"/>
    <cellStyle name="Akzent4 2" xfId="20808" hidden="1"/>
    <cellStyle name="Akzent4 2" xfId="20821" hidden="1"/>
    <cellStyle name="Akzent4 2" xfId="20828" hidden="1"/>
    <cellStyle name="Akzent4 2" xfId="20841" hidden="1"/>
    <cellStyle name="Akzent4 2" xfId="20848" hidden="1"/>
    <cellStyle name="Akzent4 2" xfId="20861" hidden="1"/>
    <cellStyle name="Akzent4 2" xfId="20868" hidden="1"/>
    <cellStyle name="Akzent4 2" xfId="20881" hidden="1"/>
    <cellStyle name="Akzent4 2" xfId="20888" hidden="1"/>
    <cellStyle name="Akzent4 2" xfId="20901" hidden="1"/>
    <cellStyle name="Akzent4 2" xfId="20908" hidden="1"/>
    <cellStyle name="Akzent4 2" xfId="20921" hidden="1"/>
    <cellStyle name="Akzent4 2" xfId="20928" hidden="1"/>
    <cellStyle name="Akzent4 2" xfId="20941" hidden="1"/>
    <cellStyle name="Akzent4 2" xfId="20948" hidden="1"/>
    <cellStyle name="Akzent4 2" xfId="20961" hidden="1"/>
    <cellStyle name="Akzent4 2" xfId="20968" hidden="1"/>
    <cellStyle name="Akzent4 2" xfId="20981" hidden="1"/>
    <cellStyle name="Akzent4 2" xfId="20990" hidden="1"/>
    <cellStyle name="Akzent4 2" xfId="20992" hidden="1"/>
    <cellStyle name="Akzent4 2" xfId="21035" hidden="1"/>
    <cellStyle name="Akzent4 2" xfId="21050" hidden="1"/>
    <cellStyle name="Akzent4 2" xfId="21057" hidden="1"/>
    <cellStyle name="Akzent4 2" xfId="21070" hidden="1"/>
    <cellStyle name="Akzent4 2" xfId="21077" hidden="1"/>
    <cellStyle name="Akzent4 2" xfId="21090" hidden="1"/>
    <cellStyle name="Akzent4 2" xfId="21097" hidden="1"/>
    <cellStyle name="Akzent4 2" xfId="21110" hidden="1"/>
    <cellStyle name="Akzent4 2" xfId="21117" hidden="1"/>
    <cellStyle name="Akzent4 2" xfId="21130" hidden="1"/>
    <cellStyle name="Akzent4 2" xfId="21029" hidden="1"/>
    <cellStyle name="Akzent4 2" xfId="21146" hidden="1"/>
    <cellStyle name="Akzent4 2" xfId="21153" hidden="1"/>
    <cellStyle name="Akzent4 2" xfId="21166" hidden="1"/>
    <cellStyle name="Akzent4 2" xfId="21173" hidden="1"/>
    <cellStyle name="Akzent4 2" xfId="21186" hidden="1"/>
    <cellStyle name="Akzent4 2" xfId="21193" hidden="1"/>
    <cellStyle name="Akzent4 2" xfId="21206" hidden="1"/>
    <cellStyle name="Akzent4 2" xfId="21213" hidden="1"/>
    <cellStyle name="Akzent4 2" xfId="21226" hidden="1"/>
    <cellStyle name="Akzent4 2" xfId="21404" hidden="1"/>
    <cellStyle name="Akzent4 2" xfId="21416" hidden="1"/>
    <cellStyle name="Akzent4 2" xfId="21429" hidden="1"/>
    <cellStyle name="Akzent4 2" xfId="21436" hidden="1"/>
    <cellStyle name="Akzent4 2" xfId="21449" hidden="1"/>
    <cellStyle name="Akzent4 2" xfId="21456" hidden="1"/>
    <cellStyle name="Akzent4 2" xfId="21469" hidden="1"/>
    <cellStyle name="Akzent4 2" xfId="21476" hidden="1"/>
    <cellStyle name="Akzent4 2" xfId="21489" hidden="1"/>
    <cellStyle name="Akzent4 2" xfId="21498" hidden="1"/>
    <cellStyle name="Akzent4 2" xfId="21515" hidden="1"/>
    <cellStyle name="Akzent4 2" xfId="21523" hidden="1"/>
    <cellStyle name="Akzent4 2" xfId="21536" hidden="1"/>
    <cellStyle name="Akzent4 2" xfId="21543" hidden="1"/>
    <cellStyle name="Akzent4 2" xfId="21556" hidden="1"/>
    <cellStyle name="Akzent4 2" xfId="21563" hidden="1"/>
    <cellStyle name="Akzent4 2" xfId="21576" hidden="1"/>
    <cellStyle name="Akzent4 2" xfId="21583" hidden="1"/>
    <cellStyle name="Akzent4 2" xfId="21596" hidden="1"/>
    <cellStyle name="Akzent4 2" xfId="21369" hidden="1"/>
    <cellStyle name="Akzent4 2" xfId="21610" hidden="1"/>
    <cellStyle name="Akzent4 2" xfId="21618" hidden="1"/>
    <cellStyle name="Akzent4 2" xfId="21631" hidden="1"/>
    <cellStyle name="Akzent4 2" xfId="21638" hidden="1"/>
    <cellStyle name="Akzent4 2" xfId="21651" hidden="1"/>
    <cellStyle name="Akzent4 2" xfId="21658" hidden="1"/>
    <cellStyle name="Akzent4 2" xfId="21671" hidden="1"/>
    <cellStyle name="Akzent4 2" xfId="21678" hidden="1"/>
    <cellStyle name="Akzent4 2" xfId="21691" hidden="1"/>
    <cellStyle name="Akzent4 2" xfId="21504" hidden="1"/>
    <cellStyle name="Akzent4 2" xfId="21704" hidden="1"/>
    <cellStyle name="Akzent4 2" xfId="21711" hidden="1"/>
    <cellStyle name="Akzent4 2" xfId="21724" hidden="1"/>
    <cellStyle name="Akzent4 2" xfId="21731" hidden="1"/>
    <cellStyle name="Akzent4 2" xfId="21744" hidden="1"/>
    <cellStyle name="Akzent4 2" xfId="21751" hidden="1"/>
    <cellStyle name="Akzent4 2" xfId="21764" hidden="1"/>
    <cellStyle name="Akzent4 2" xfId="21771" hidden="1"/>
    <cellStyle name="Akzent4 2" xfId="21784" hidden="1"/>
    <cellStyle name="Akzent4 2" xfId="21797" hidden="1"/>
    <cellStyle name="Akzent4 2" xfId="21816" hidden="1"/>
    <cellStyle name="Akzent4 2" xfId="21823" hidden="1"/>
    <cellStyle name="Akzent4 2" xfId="21836" hidden="1"/>
    <cellStyle name="Akzent4 2" xfId="21843" hidden="1"/>
    <cellStyle name="Akzent4 2" xfId="21856" hidden="1"/>
    <cellStyle name="Akzent4 2" xfId="21863" hidden="1"/>
    <cellStyle name="Akzent4 2" xfId="21876" hidden="1"/>
    <cellStyle name="Akzent4 2" xfId="21883" hidden="1"/>
    <cellStyle name="Akzent4 2" xfId="21896" hidden="1"/>
    <cellStyle name="Akzent4 2" xfId="21905" hidden="1"/>
    <cellStyle name="Akzent4 2" xfId="21922" hidden="1"/>
    <cellStyle name="Akzent4 2" xfId="21930" hidden="1"/>
    <cellStyle name="Akzent4 2" xfId="21943" hidden="1"/>
    <cellStyle name="Akzent4 2" xfId="21950" hidden="1"/>
    <cellStyle name="Akzent4 2" xfId="21963" hidden="1"/>
    <cellStyle name="Akzent4 2" xfId="21970" hidden="1"/>
    <cellStyle name="Akzent4 2" xfId="21983" hidden="1"/>
    <cellStyle name="Akzent4 2" xfId="21990" hidden="1"/>
    <cellStyle name="Akzent4 2" xfId="22003" hidden="1"/>
    <cellStyle name="Akzent4 2" xfId="21806" hidden="1"/>
    <cellStyle name="Akzent4 2" xfId="22017" hidden="1"/>
    <cellStyle name="Akzent4 2" xfId="22025" hidden="1"/>
    <cellStyle name="Akzent4 2" xfId="22038" hidden="1"/>
    <cellStyle name="Akzent4 2" xfId="22045" hidden="1"/>
    <cellStyle name="Akzent4 2" xfId="22058" hidden="1"/>
    <cellStyle name="Akzent4 2" xfId="22065" hidden="1"/>
    <cellStyle name="Akzent4 2" xfId="22078" hidden="1"/>
    <cellStyle name="Akzent4 2" xfId="22085" hidden="1"/>
    <cellStyle name="Akzent4 2" xfId="22098" hidden="1"/>
    <cellStyle name="Akzent4 2" xfId="21911" hidden="1"/>
    <cellStyle name="Akzent4 2" xfId="22111" hidden="1"/>
    <cellStyle name="Akzent4 2" xfId="22118" hidden="1"/>
    <cellStyle name="Akzent4 2" xfId="22131" hidden="1"/>
    <cellStyle name="Akzent4 2" xfId="22138" hidden="1"/>
    <cellStyle name="Akzent4 2" xfId="22151" hidden="1"/>
    <cellStyle name="Akzent4 2" xfId="22158" hidden="1"/>
    <cellStyle name="Akzent4 2" xfId="22171" hidden="1"/>
    <cellStyle name="Akzent4 2" xfId="22178" hidden="1"/>
    <cellStyle name="Akzent4 2" xfId="22191" hidden="1"/>
    <cellStyle name="Akzent4 2" xfId="22198" hidden="1"/>
    <cellStyle name="Akzent4 2" xfId="22211" hidden="1"/>
    <cellStyle name="Akzent4 2" xfId="22218" hidden="1"/>
    <cellStyle name="Akzent4 2" xfId="22231" hidden="1"/>
    <cellStyle name="Akzent4 2" xfId="22238" hidden="1"/>
    <cellStyle name="Akzent4 2" xfId="22251" hidden="1"/>
    <cellStyle name="Akzent4 2" xfId="22258" hidden="1"/>
    <cellStyle name="Akzent4 2" xfId="22271" hidden="1"/>
    <cellStyle name="Akzent4 2" xfId="22278" hidden="1"/>
    <cellStyle name="Akzent4 2" xfId="22291" hidden="1"/>
    <cellStyle name="Akzent4 2" xfId="22300" hidden="1"/>
    <cellStyle name="Akzent4 2" xfId="22302" hidden="1"/>
    <cellStyle name="Akzent4 2" xfId="22348" hidden="1"/>
    <cellStyle name="Akzent4 2" xfId="22363" hidden="1"/>
    <cellStyle name="Akzent4 2" xfId="22370" hidden="1"/>
    <cellStyle name="Akzent4 2" xfId="22383" hidden="1"/>
    <cellStyle name="Akzent4 2" xfId="22390" hidden="1"/>
    <cellStyle name="Akzent4 2" xfId="22403" hidden="1"/>
    <cellStyle name="Akzent4 2" xfId="22410" hidden="1"/>
    <cellStyle name="Akzent4 2" xfId="22423" hidden="1"/>
    <cellStyle name="Akzent4 2" xfId="22430" hidden="1"/>
    <cellStyle name="Akzent4 2" xfId="22443" hidden="1"/>
    <cellStyle name="Akzent4 2" xfId="22342" hidden="1"/>
    <cellStyle name="Akzent4 2" xfId="22459" hidden="1"/>
    <cellStyle name="Akzent4 2" xfId="22466" hidden="1"/>
    <cellStyle name="Akzent4 2" xfId="22479" hidden="1"/>
    <cellStyle name="Akzent4 2" xfId="22486" hidden="1"/>
    <cellStyle name="Akzent4 2" xfId="22499" hidden="1"/>
    <cellStyle name="Akzent4 2" xfId="22506" hidden="1"/>
    <cellStyle name="Akzent4 2" xfId="22519" hidden="1"/>
    <cellStyle name="Akzent4 2" xfId="22526" hidden="1"/>
    <cellStyle name="Akzent4 2" xfId="22539" hidden="1"/>
    <cellStyle name="Akzent4 2" xfId="22562" hidden="1"/>
    <cellStyle name="Akzent4 2" xfId="22595" hidden="1"/>
    <cellStyle name="Akzent4 2" xfId="22617" hidden="1"/>
    <cellStyle name="Akzent4 2" xfId="22632" hidden="1"/>
    <cellStyle name="Akzent4 2" xfId="22645" hidden="1"/>
    <cellStyle name="Akzent4 2" xfId="22652" hidden="1"/>
    <cellStyle name="Akzent4 2" xfId="22665" hidden="1"/>
    <cellStyle name="Akzent4 2" xfId="22672" hidden="1"/>
    <cellStyle name="Akzent4 2" xfId="22685" hidden="1"/>
    <cellStyle name="Akzent4 2" xfId="22692" hidden="1"/>
    <cellStyle name="Akzent4 2" xfId="22705" hidden="1"/>
    <cellStyle name="Akzent4 2" xfId="22714" hidden="1"/>
    <cellStyle name="Akzent4 2" xfId="22731" hidden="1"/>
    <cellStyle name="Akzent4 2" xfId="22739" hidden="1"/>
    <cellStyle name="Akzent4 2" xfId="22752" hidden="1"/>
    <cellStyle name="Akzent4 2" xfId="22759" hidden="1"/>
    <cellStyle name="Akzent4 2" xfId="22772" hidden="1"/>
    <cellStyle name="Akzent4 2" xfId="22779" hidden="1"/>
    <cellStyle name="Akzent4 2" xfId="22792" hidden="1"/>
    <cellStyle name="Akzent4 2" xfId="22799" hidden="1"/>
    <cellStyle name="Akzent4 2" xfId="22812" hidden="1"/>
    <cellStyle name="Akzent4 2" xfId="22591" hidden="1"/>
    <cellStyle name="Akzent4 2" xfId="22826" hidden="1"/>
    <cellStyle name="Akzent4 2" xfId="22834" hidden="1"/>
    <cellStyle name="Akzent4 2" xfId="22847" hidden="1"/>
    <cellStyle name="Akzent4 2" xfId="22854" hidden="1"/>
    <cellStyle name="Akzent4 2" xfId="22867" hidden="1"/>
    <cellStyle name="Akzent4 2" xfId="22874" hidden="1"/>
    <cellStyle name="Akzent4 2" xfId="22887" hidden="1"/>
    <cellStyle name="Akzent4 2" xfId="22894" hidden="1"/>
    <cellStyle name="Akzent4 2" xfId="22907" hidden="1"/>
    <cellStyle name="Akzent4 2" xfId="22720" hidden="1"/>
    <cellStyle name="Akzent4 2" xfId="22920" hidden="1"/>
    <cellStyle name="Akzent4 2" xfId="22927" hidden="1"/>
    <cellStyle name="Akzent4 2" xfId="22940" hidden="1"/>
    <cellStyle name="Akzent4 2" xfId="22947" hidden="1"/>
    <cellStyle name="Akzent4 2" xfId="22960" hidden="1"/>
    <cellStyle name="Akzent4 2" xfId="22967" hidden="1"/>
    <cellStyle name="Akzent4 2" xfId="22980" hidden="1"/>
    <cellStyle name="Akzent4 2" xfId="22987" hidden="1"/>
    <cellStyle name="Akzent4 2" xfId="23000" hidden="1"/>
    <cellStyle name="Akzent4 2" xfId="23012" hidden="1"/>
    <cellStyle name="Akzent4 2" xfId="23031" hidden="1"/>
    <cellStyle name="Akzent4 2" xfId="23038" hidden="1"/>
    <cellStyle name="Akzent4 2" xfId="23051" hidden="1"/>
    <cellStyle name="Akzent4 2" xfId="23058" hidden="1"/>
    <cellStyle name="Akzent4 2" xfId="23071" hidden="1"/>
    <cellStyle name="Akzent4 2" xfId="23078" hidden="1"/>
    <cellStyle name="Akzent4 2" xfId="23091" hidden="1"/>
    <cellStyle name="Akzent4 2" xfId="23098" hidden="1"/>
    <cellStyle name="Akzent4 2" xfId="23111" hidden="1"/>
    <cellStyle name="Akzent4 2" xfId="23120" hidden="1"/>
    <cellStyle name="Akzent4 2" xfId="23137" hidden="1"/>
    <cellStyle name="Akzent4 2" xfId="23145" hidden="1"/>
    <cellStyle name="Akzent4 2" xfId="23158" hidden="1"/>
    <cellStyle name="Akzent4 2" xfId="23165" hidden="1"/>
    <cellStyle name="Akzent4 2" xfId="23178" hidden="1"/>
    <cellStyle name="Akzent4 2" xfId="23185" hidden="1"/>
    <cellStyle name="Akzent4 2" xfId="23198" hidden="1"/>
    <cellStyle name="Akzent4 2" xfId="23205" hidden="1"/>
    <cellStyle name="Akzent4 2" xfId="23218" hidden="1"/>
    <cellStyle name="Akzent4 2" xfId="23021" hidden="1"/>
    <cellStyle name="Akzent4 2" xfId="23232" hidden="1"/>
    <cellStyle name="Akzent4 2" xfId="23240" hidden="1"/>
    <cellStyle name="Akzent4 2" xfId="23253" hidden="1"/>
    <cellStyle name="Akzent4 2" xfId="23260" hidden="1"/>
    <cellStyle name="Akzent4 2" xfId="23273" hidden="1"/>
    <cellStyle name="Akzent4 2" xfId="23280" hidden="1"/>
    <cellStyle name="Akzent4 2" xfId="23293" hidden="1"/>
    <cellStyle name="Akzent4 2" xfId="23300" hidden="1"/>
    <cellStyle name="Akzent4 2" xfId="23313" hidden="1"/>
    <cellStyle name="Akzent4 2" xfId="23126" hidden="1"/>
    <cellStyle name="Akzent4 2" xfId="23326" hidden="1"/>
    <cellStyle name="Akzent4 2" xfId="23333" hidden="1"/>
    <cellStyle name="Akzent4 2" xfId="23346" hidden="1"/>
    <cellStyle name="Akzent4 2" xfId="23353" hidden="1"/>
    <cellStyle name="Akzent4 2" xfId="23366" hidden="1"/>
    <cellStyle name="Akzent4 2" xfId="23373" hidden="1"/>
    <cellStyle name="Akzent4 2" xfId="23386" hidden="1"/>
    <cellStyle name="Akzent4 2" xfId="23393" hidden="1"/>
    <cellStyle name="Akzent4 2" xfId="23406" hidden="1"/>
    <cellStyle name="Akzent4 2" xfId="23413" hidden="1"/>
    <cellStyle name="Akzent4 2" xfId="23426" hidden="1"/>
    <cellStyle name="Akzent4 2" xfId="23433" hidden="1"/>
    <cellStyle name="Akzent4 2" xfId="23446" hidden="1"/>
    <cellStyle name="Akzent4 2" xfId="23453" hidden="1"/>
    <cellStyle name="Akzent4 2" xfId="23466" hidden="1"/>
    <cellStyle name="Akzent4 2" xfId="23473" hidden="1"/>
    <cellStyle name="Akzent4 2" xfId="23486" hidden="1"/>
    <cellStyle name="Akzent4 2" xfId="23493" hidden="1"/>
    <cellStyle name="Akzent4 2" xfId="23506" hidden="1"/>
    <cellStyle name="Akzent4 2" xfId="23515" hidden="1"/>
    <cellStyle name="Akzent4 2" xfId="23517" hidden="1"/>
    <cellStyle name="Akzent4 2" xfId="23561" hidden="1"/>
    <cellStyle name="Akzent4 2" xfId="23576" hidden="1"/>
    <cellStyle name="Akzent4 2" xfId="23583" hidden="1"/>
    <cellStyle name="Akzent4 2" xfId="23596" hidden="1"/>
    <cellStyle name="Akzent4 2" xfId="23603" hidden="1"/>
    <cellStyle name="Akzent4 2" xfId="23616" hidden="1"/>
    <cellStyle name="Akzent4 2" xfId="23623" hidden="1"/>
    <cellStyle name="Akzent4 2" xfId="23636" hidden="1"/>
    <cellStyle name="Akzent4 2" xfId="23643" hidden="1"/>
    <cellStyle name="Akzent4 2" xfId="23656" hidden="1"/>
    <cellStyle name="Akzent4 2" xfId="23555" hidden="1"/>
    <cellStyle name="Akzent4 2" xfId="23672" hidden="1"/>
    <cellStyle name="Akzent4 2" xfId="23679" hidden="1"/>
    <cellStyle name="Akzent4 2" xfId="23692" hidden="1"/>
    <cellStyle name="Akzent4 2" xfId="23699" hidden="1"/>
    <cellStyle name="Akzent4 2" xfId="23712" hidden="1"/>
    <cellStyle name="Akzent4 2" xfId="23719" hidden="1"/>
    <cellStyle name="Akzent4 2" xfId="23732" hidden="1"/>
    <cellStyle name="Akzent4 2" xfId="23739" hidden="1"/>
    <cellStyle name="Akzent4 2" xfId="23752" hidden="1"/>
    <cellStyle name="Akzent4 2" xfId="23797" hidden="1"/>
    <cellStyle name="Akzent4 2" xfId="23811" hidden="1"/>
    <cellStyle name="Akzent4 2" xfId="23824" hidden="1"/>
    <cellStyle name="Akzent4 2" xfId="23831" hidden="1"/>
    <cellStyle name="Akzent4 2" xfId="23844" hidden="1"/>
    <cellStyle name="Akzent4 2" xfId="23851" hidden="1"/>
    <cellStyle name="Akzent4 2" xfId="23864" hidden="1"/>
    <cellStyle name="Akzent4 2" xfId="23871" hidden="1"/>
    <cellStyle name="Akzent4 2" xfId="23884" hidden="1"/>
    <cellStyle name="Akzent4 2" xfId="23893" hidden="1"/>
    <cellStyle name="Akzent4 2" xfId="23910" hidden="1"/>
    <cellStyle name="Akzent4 2" xfId="23918" hidden="1"/>
    <cellStyle name="Akzent4 2" xfId="23931" hidden="1"/>
    <cellStyle name="Akzent4 2" xfId="23938" hidden="1"/>
    <cellStyle name="Akzent4 2" xfId="23951" hidden="1"/>
    <cellStyle name="Akzent4 2" xfId="23958" hidden="1"/>
    <cellStyle name="Akzent4 2" xfId="23971" hidden="1"/>
    <cellStyle name="Akzent4 2" xfId="23978" hidden="1"/>
    <cellStyle name="Akzent4 2" xfId="23991" hidden="1"/>
    <cellStyle name="Akzent4 2" xfId="21272" hidden="1"/>
    <cellStyle name="Akzent4 2" xfId="24005" hidden="1"/>
    <cellStyle name="Akzent4 2" xfId="24013" hidden="1"/>
    <cellStyle name="Akzent4 2" xfId="24026" hidden="1"/>
    <cellStyle name="Akzent4 2" xfId="24033" hidden="1"/>
    <cellStyle name="Akzent4 2" xfId="24046" hidden="1"/>
    <cellStyle name="Akzent4 2" xfId="24053" hidden="1"/>
    <cellStyle name="Akzent4 2" xfId="24066" hidden="1"/>
    <cellStyle name="Akzent4 2" xfId="24073" hidden="1"/>
    <cellStyle name="Akzent4 2" xfId="24086" hidden="1"/>
    <cellStyle name="Akzent4 2" xfId="23899" hidden="1"/>
    <cellStyle name="Akzent4 2" xfId="24099" hidden="1"/>
    <cellStyle name="Akzent4 2" xfId="24106" hidden="1"/>
    <cellStyle name="Akzent4 2" xfId="24119" hidden="1"/>
    <cellStyle name="Akzent4 2" xfId="24126" hidden="1"/>
    <cellStyle name="Akzent4 2" xfId="24139" hidden="1"/>
    <cellStyle name="Akzent4 2" xfId="24146" hidden="1"/>
    <cellStyle name="Akzent4 2" xfId="24159" hidden="1"/>
    <cellStyle name="Akzent4 2" xfId="24166" hidden="1"/>
    <cellStyle name="Akzent4 2" xfId="24179" hidden="1"/>
    <cellStyle name="Akzent4 2" xfId="24191" hidden="1"/>
    <cellStyle name="Akzent4 2" xfId="24210" hidden="1"/>
    <cellStyle name="Akzent4 2" xfId="24217" hidden="1"/>
    <cellStyle name="Akzent4 2" xfId="24230" hidden="1"/>
    <cellStyle name="Akzent4 2" xfId="24237" hidden="1"/>
    <cellStyle name="Akzent4 2" xfId="24250" hidden="1"/>
    <cellStyle name="Akzent4 2" xfId="24257" hidden="1"/>
    <cellStyle name="Akzent4 2" xfId="24270" hidden="1"/>
    <cellStyle name="Akzent4 2" xfId="24277" hidden="1"/>
    <cellStyle name="Akzent4 2" xfId="24290" hidden="1"/>
    <cellStyle name="Akzent4 2" xfId="24299" hidden="1"/>
    <cellStyle name="Akzent4 2" xfId="24316" hidden="1"/>
    <cellStyle name="Akzent4 2" xfId="24324" hidden="1"/>
    <cellStyle name="Akzent4 2" xfId="24337" hidden="1"/>
    <cellStyle name="Akzent4 2" xfId="24344" hidden="1"/>
    <cellStyle name="Akzent4 2" xfId="24357" hidden="1"/>
    <cellStyle name="Akzent4 2" xfId="24364" hidden="1"/>
    <cellStyle name="Akzent4 2" xfId="24377" hidden="1"/>
    <cellStyle name="Akzent4 2" xfId="24384" hidden="1"/>
    <cellStyle name="Akzent4 2" xfId="24397" hidden="1"/>
    <cellStyle name="Akzent4 2" xfId="24200" hidden="1"/>
    <cellStyle name="Akzent4 2" xfId="24411" hidden="1"/>
    <cellStyle name="Akzent4 2" xfId="24419" hidden="1"/>
    <cellStyle name="Akzent4 2" xfId="24432" hidden="1"/>
    <cellStyle name="Akzent4 2" xfId="24439" hidden="1"/>
    <cellStyle name="Akzent4 2" xfId="24452" hidden="1"/>
    <cellStyle name="Akzent4 2" xfId="24459" hidden="1"/>
    <cellStyle name="Akzent4 2" xfId="24472" hidden="1"/>
    <cellStyle name="Akzent4 2" xfId="24479" hidden="1"/>
    <cellStyle name="Akzent4 2" xfId="24492" hidden="1"/>
    <cellStyle name="Akzent4 2" xfId="24305" hidden="1"/>
    <cellStyle name="Akzent4 2" xfId="24505" hidden="1"/>
    <cellStyle name="Akzent4 2" xfId="24512" hidden="1"/>
    <cellStyle name="Akzent4 2" xfId="24525" hidden="1"/>
    <cellStyle name="Akzent4 2" xfId="24532" hidden="1"/>
    <cellStyle name="Akzent4 2" xfId="24545" hidden="1"/>
    <cellStyle name="Akzent4 2" xfId="24552" hidden="1"/>
    <cellStyle name="Akzent4 2" xfId="24565" hidden="1"/>
    <cellStyle name="Akzent4 2" xfId="24572" hidden="1"/>
    <cellStyle name="Akzent4 2" xfId="24585" hidden="1"/>
    <cellStyle name="Akzent4 2" xfId="24592" hidden="1"/>
    <cellStyle name="Akzent4 2" xfId="24605" hidden="1"/>
    <cellStyle name="Akzent4 2" xfId="24612" hidden="1"/>
    <cellStyle name="Akzent4 2" xfId="24625" hidden="1"/>
    <cellStyle name="Akzent4 2" xfId="24632" hidden="1"/>
    <cellStyle name="Akzent4 2" xfId="24645" hidden="1"/>
    <cellStyle name="Akzent4 2" xfId="24652" hidden="1"/>
    <cellStyle name="Akzent4 2" xfId="24665" hidden="1"/>
    <cellStyle name="Akzent4 2" xfId="24672" hidden="1"/>
    <cellStyle name="Akzent4 2" xfId="24685" hidden="1"/>
    <cellStyle name="Akzent4 2" xfId="24694" hidden="1"/>
    <cellStyle name="Akzent4 2" xfId="24696" hidden="1"/>
    <cellStyle name="Akzent4 2" xfId="24742" hidden="1"/>
    <cellStyle name="Akzent4 2" xfId="24757" hidden="1"/>
    <cellStyle name="Akzent4 2" xfId="24764" hidden="1"/>
    <cellStyle name="Akzent4 2" xfId="24777" hidden="1"/>
    <cellStyle name="Akzent4 2" xfId="24784" hidden="1"/>
    <cellStyle name="Akzent4 2" xfId="24797" hidden="1"/>
    <cellStyle name="Akzent4 2" xfId="24804" hidden="1"/>
    <cellStyle name="Akzent4 2" xfId="24817" hidden="1"/>
    <cellStyle name="Akzent4 2" xfId="24824" hidden="1"/>
    <cellStyle name="Akzent4 2" xfId="24837" hidden="1"/>
    <cellStyle name="Akzent4 2" xfId="24736" hidden="1"/>
    <cellStyle name="Akzent4 2" xfId="24853" hidden="1"/>
    <cellStyle name="Akzent4 2" xfId="24860" hidden="1"/>
    <cellStyle name="Akzent4 2" xfId="24873" hidden="1"/>
    <cellStyle name="Akzent4 2" xfId="24880" hidden="1"/>
    <cellStyle name="Akzent4 2" xfId="24893" hidden="1"/>
    <cellStyle name="Akzent4 2" xfId="24900" hidden="1"/>
    <cellStyle name="Akzent4 2" xfId="24913" hidden="1"/>
    <cellStyle name="Akzent4 2" xfId="24920" hidden="1"/>
    <cellStyle name="Akzent4 2" xfId="24933" hidden="1"/>
    <cellStyle name="Akzent4 2" xfId="24955" hidden="1"/>
    <cellStyle name="Akzent4 2" xfId="24988" hidden="1"/>
    <cellStyle name="Akzent4 2" xfId="25010" hidden="1"/>
    <cellStyle name="Akzent4 2" xfId="25025" hidden="1"/>
    <cellStyle name="Akzent4 2" xfId="25038" hidden="1"/>
    <cellStyle name="Akzent4 2" xfId="25045" hidden="1"/>
    <cellStyle name="Akzent4 2" xfId="25058" hidden="1"/>
    <cellStyle name="Akzent4 2" xfId="25065" hidden="1"/>
    <cellStyle name="Akzent4 2" xfId="25078" hidden="1"/>
    <cellStyle name="Akzent4 2" xfId="25085" hidden="1"/>
    <cellStyle name="Akzent4 2" xfId="25098" hidden="1"/>
    <cellStyle name="Akzent4 2" xfId="25106" hidden="1"/>
    <cellStyle name="Akzent4 2" xfId="25123" hidden="1"/>
    <cellStyle name="Akzent4 2" xfId="25131" hidden="1"/>
    <cellStyle name="Akzent4 2" xfId="25144" hidden="1"/>
    <cellStyle name="Akzent4 2" xfId="25151" hidden="1"/>
    <cellStyle name="Akzent4 2" xfId="25164" hidden="1"/>
    <cellStyle name="Akzent4 2" xfId="25171" hidden="1"/>
    <cellStyle name="Akzent4 2" xfId="25184" hidden="1"/>
    <cellStyle name="Akzent4 2" xfId="25191" hidden="1"/>
    <cellStyle name="Akzent4 2" xfId="25204" hidden="1"/>
    <cellStyle name="Akzent4 2" xfId="24984" hidden="1"/>
    <cellStyle name="Akzent4 2" xfId="25218" hidden="1"/>
    <cellStyle name="Akzent4 2" xfId="25226" hidden="1"/>
    <cellStyle name="Akzent4 2" xfId="25239" hidden="1"/>
    <cellStyle name="Akzent4 2" xfId="25246" hidden="1"/>
    <cellStyle name="Akzent4 2" xfId="25259" hidden="1"/>
    <cellStyle name="Akzent4 2" xfId="25266" hidden="1"/>
    <cellStyle name="Akzent4 2" xfId="25279" hidden="1"/>
    <cellStyle name="Akzent4 2" xfId="25286" hidden="1"/>
    <cellStyle name="Akzent4 2" xfId="25299" hidden="1"/>
    <cellStyle name="Akzent4 2" xfId="25112" hidden="1"/>
    <cellStyle name="Akzent4 2" xfId="25312" hidden="1"/>
    <cellStyle name="Akzent4 2" xfId="25319" hidden="1"/>
    <cellStyle name="Akzent4 2" xfId="25332" hidden="1"/>
    <cellStyle name="Akzent4 2" xfId="25339" hidden="1"/>
    <cellStyle name="Akzent4 2" xfId="25352" hidden="1"/>
    <cellStyle name="Akzent4 2" xfId="25359" hidden="1"/>
    <cellStyle name="Akzent4 2" xfId="25372" hidden="1"/>
    <cellStyle name="Akzent4 2" xfId="25379" hidden="1"/>
    <cellStyle name="Akzent4 2" xfId="25392" hidden="1"/>
    <cellStyle name="Akzent4 2" xfId="25403" hidden="1"/>
    <cellStyle name="Akzent4 2" xfId="25422" hidden="1"/>
    <cellStyle name="Akzent4 2" xfId="25429" hidden="1"/>
    <cellStyle name="Akzent4 2" xfId="25442" hidden="1"/>
    <cellStyle name="Akzent4 2" xfId="25449" hidden="1"/>
    <cellStyle name="Akzent4 2" xfId="25462" hidden="1"/>
    <cellStyle name="Akzent4 2" xfId="25469" hidden="1"/>
    <cellStyle name="Akzent4 2" xfId="25482" hidden="1"/>
    <cellStyle name="Akzent4 2" xfId="25489" hidden="1"/>
    <cellStyle name="Akzent4 2" xfId="25502" hidden="1"/>
    <cellStyle name="Akzent4 2" xfId="25510" hidden="1"/>
    <cellStyle name="Akzent4 2" xfId="25527" hidden="1"/>
    <cellStyle name="Akzent4 2" xfId="25535" hidden="1"/>
    <cellStyle name="Akzent4 2" xfId="25548" hidden="1"/>
    <cellStyle name="Akzent4 2" xfId="25555" hidden="1"/>
    <cellStyle name="Akzent4 2" xfId="25568" hidden="1"/>
    <cellStyle name="Akzent4 2" xfId="25575" hidden="1"/>
    <cellStyle name="Akzent4 2" xfId="25588" hidden="1"/>
    <cellStyle name="Akzent4 2" xfId="25595" hidden="1"/>
    <cellStyle name="Akzent4 2" xfId="25608" hidden="1"/>
    <cellStyle name="Akzent4 2" xfId="25412" hidden="1"/>
    <cellStyle name="Akzent4 2" xfId="25622" hidden="1"/>
    <cellStyle name="Akzent4 2" xfId="25630" hidden="1"/>
    <cellStyle name="Akzent4 2" xfId="25643" hidden="1"/>
    <cellStyle name="Akzent4 2" xfId="25650" hidden="1"/>
    <cellStyle name="Akzent4 2" xfId="25663" hidden="1"/>
    <cellStyle name="Akzent4 2" xfId="25670" hidden="1"/>
    <cellStyle name="Akzent4 2" xfId="25683" hidden="1"/>
    <cellStyle name="Akzent4 2" xfId="25690" hidden="1"/>
    <cellStyle name="Akzent4 2" xfId="25703" hidden="1"/>
    <cellStyle name="Akzent4 2" xfId="25516" hidden="1"/>
    <cellStyle name="Akzent4 2" xfId="25716" hidden="1"/>
    <cellStyle name="Akzent4 2" xfId="25723" hidden="1"/>
    <cellStyle name="Akzent4 2" xfId="25736" hidden="1"/>
    <cellStyle name="Akzent4 2" xfId="25743" hidden="1"/>
    <cellStyle name="Akzent4 2" xfId="25756" hidden="1"/>
    <cellStyle name="Akzent4 2" xfId="25763" hidden="1"/>
    <cellStyle name="Akzent4 2" xfId="25776" hidden="1"/>
    <cellStyle name="Akzent4 2" xfId="25783" hidden="1"/>
    <cellStyle name="Akzent4 2" xfId="25796" hidden="1"/>
    <cellStyle name="Akzent4 2" xfId="25803" hidden="1"/>
    <cellStyle name="Akzent4 2" xfId="25816" hidden="1"/>
    <cellStyle name="Akzent4 2" xfId="25823" hidden="1"/>
    <cellStyle name="Akzent4 2" xfId="25836" hidden="1"/>
    <cellStyle name="Akzent4 2" xfId="25843" hidden="1"/>
    <cellStyle name="Akzent4 2" xfId="25856" hidden="1"/>
    <cellStyle name="Akzent4 2" xfId="25863" hidden="1"/>
    <cellStyle name="Akzent4 2" xfId="25876" hidden="1"/>
    <cellStyle name="Akzent4 2" xfId="25883" hidden="1"/>
    <cellStyle name="Akzent4 2" xfId="25896" hidden="1"/>
    <cellStyle name="Akzent4 2" xfId="25905" hidden="1"/>
    <cellStyle name="Akzent4 2" xfId="25907" hidden="1"/>
    <cellStyle name="Akzent4 2" xfId="25951" hidden="1"/>
    <cellStyle name="Akzent4 2" xfId="25966" hidden="1"/>
    <cellStyle name="Akzent4 2" xfId="25973" hidden="1"/>
    <cellStyle name="Akzent4 2" xfId="25986" hidden="1"/>
    <cellStyle name="Akzent4 2" xfId="25993" hidden="1"/>
    <cellStyle name="Akzent4 2" xfId="26006" hidden="1"/>
    <cellStyle name="Akzent4 2" xfId="26013" hidden="1"/>
    <cellStyle name="Akzent4 2" xfId="26026" hidden="1"/>
    <cellStyle name="Akzent4 2" xfId="26033" hidden="1"/>
    <cellStyle name="Akzent4 2" xfId="26046" hidden="1"/>
    <cellStyle name="Akzent4 2" xfId="25945" hidden="1"/>
    <cellStyle name="Akzent4 2" xfId="26061" hidden="1"/>
    <cellStyle name="Akzent4 2" xfId="26068" hidden="1"/>
    <cellStyle name="Akzent4 2" xfId="26081" hidden="1"/>
    <cellStyle name="Akzent4 2" xfId="26088" hidden="1"/>
    <cellStyle name="Akzent4 2" xfId="26101" hidden="1"/>
    <cellStyle name="Akzent4 2" xfId="26108" hidden="1"/>
    <cellStyle name="Akzent4 2" xfId="26121" hidden="1"/>
    <cellStyle name="Akzent4 2" xfId="26128" hidden="1"/>
    <cellStyle name="Akzent4 2" xfId="26141" hidden="1"/>
    <cellStyle name="Akzent4 2" xfId="23791" hidden="1"/>
    <cellStyle name="Akzent4 2" xfId="21277" hidden="1"/>
    <cellStyle name="Akzent4 2" xfId="21381" hidden="1"/>
    <cellStyle name="Akzent4 2" xfId="21311" hidden="1"/>
    <cellStyle name="Akzent4 2" xfId="21346" hidden="1"/>
    <cellStyle name="Akzent4 2" xfId="21350" hidden="1"/>
    <cellStyle name="Akzent4 2" xfId="21313" hidden="1"/>
    <cellStyle name="Akzent4 2" xfId="26165" hidden="1"/>
    <cellStyle name="Akzent4 2" xfId="26178" hidden="1"/>
    <cellStyle name="Akzent4 2" xfId="26187" hidden="1"/>
    <cellStyle name="Akzent4 2" xfId="26204" hidden="1"/>
    <cellStyle name="Akzent4 2" xfId="26212" hidden="1"/>
    <cellStyle name="Akzent4 2" xfId="26225" hidden="1"/>
    <cellStyle name="Akzent4 2" xfId="26232" hidden="1"/>
    <cellStyle name="Akzent4 2" xfId="26245" hidden="1"/>
    <cellStyle name="Akzent4 2" xfId="26252" hidden="1"/>
    <cellStyle name="Akzent4 2" xfId="26265" hidden="1"/>
    <cellStyle name="Akzent4 2" xfId="26272" hidden="1"/>
    <cellStyle name="Akzent4 2" xfId="26285" hidden="1"/>
    <cellStyle name="Akzent4 2" xfId="23779" hidden="1"/>
    <cellStyle name="Akzent4 2" xfId="26299" hidden="1"/>
    <cellStyle name="Akzent4 2" xfId="26307" hidden="1"/>
    <cellStyle name="Akzent4 2" xfId="26320" hidden="1"/>
    <cellStyle name="Akzent4 2" xfId="26327" hidden="1"/>
    <cellStyle name="Akzent4 2" xfId="26340" hidden="1"/>
    <cellStyle name="Akzent4 2" xfId="26347" hidden="1"/>
    <cellStyle name="Akzent4 2" xfId="26360" hidden="1"/>
    <cellStyle name="Akzent4 2" xfId="26367" hidden="1"/>
    <cellStyle name="Akzent4 2" xfId="26380" hidden="1"/>
    <cellStyle name="Akzent4 2" xfId="26193" hidden="1"/>
    <cellStyle name="Akzent4 2" xfId="26393" hidden="1"/>
    <cellStyle name="Akzent4 2" xfId="26400" hidden="1"/>
    <cellStyle name="Akzent4 2" xfId="26413" hidden="1"/>
    <cellStyle name="Akzent4 2" xfId="26420" hidden="1"/>
    <cellStyle name="Akzent4 2" xfId="26433" hidden="1"/>
    <cellStyle name="Akzent4 2" xfId="26440" hidden="1"/>
    <cellStyle name="Akzent4 2" xfId="26453" hidden="1"/>
    <cellStyle name="Akzent4 2" xfId="26460" hidden="1"/>
    <cellStyle name="Akzent4 2" xfId="26473" hidden="1"/>
    <cellStyle name="Akzent4 2" xfId="26485" hidden="1"/>
    <cellStyle name="Akzent4 2" xfId="26503" hidden="1"/>
    <cellStyle name="Akzent4 2" xfId="26510" hidden="1"/>
    <cellStyle name="Akzent4 2" xfId="26523" hidden="1"/>
    <cellStyle name="Akzent4 2" xfId="26530" hidden="1"/>
    <cellStyle name="Akzent4 2" xfId="26543" hidden="1"/>
    <cellStyle name="Akzent4 2" xfId="26550" hidden="1"/>
    <cellStyle name="Akzent4 2" xfId="26563" hidden="1"/>
    <cellStyle name="Akzent4 2" xfId="26570" hidden="1"/>
    <cellStyle name="Akzent4 2" xfId="26583" hidden="1"/>
    <cellStyle name="Akzent4 2" xfId="26591" hidden="1"/>
    <cellStyle name="Akzent4 2" xfId="26608" hidden="1"/>
    <cellStyle name="Akzent4 2" xfId="26616" hidden="1"/>
    <cellStyle name="Akzent4 2" xfId="26629" hidden="1"/>
    <cellStyle name="Akzent4 2" xfId="26636" hidden="1"/>
    <cellStyle name="Akzent4 2" xfId="26649" hidden="1"/>
    <cellStyle name="Akzent4 2" xfId="26656" hidden="1"/>
    <cellStyle name="Akzent4 2" xfId="26669" hidden="1"/>
    <cellStyle name="Akzent4 2" xfId="26676" hidden="1"/>
    <cellStyle name="Akzent4 2" xfId="26689" hidden="1"/>
    <cellStyle name="Akzent4 2" xfId="26493" hidden="1"/>
    <cellStyle name="Akzent4 2" xfId="26703" hidden="1"/>
    <cellStyle name="Akzent4 2" xfId="26711" hidden="1"/>
    <cellStyle name="Akzent4 2" xfId="26724" hidden="1"/>
    <cellStyle name="Akzent4 2" xfId="26731" hidden="1"/>
    <cellStyle name="Akzent4 2" xfId="26744" hidden="1"/>
    <cellStyle name="Akzent4 2" xfId="26751" hidden="1"/>
    <cellStyle name="Akzent4 2" xfId="26764" hidden="1"/>
    <cellStyle name="Akzent4 2" xfId="26771" hidden="1"/>
    <cellStyle name="Akzent4 2" xfId="26784" hidden="1"/>
    <cellStyle name="Akzent4 2" xfId="26597" hidden="1"/>
    <cellStyle name="Akzent4 2" xfId="26797" hidden="1"/>
    <cellStyle name="Akzent4 2" xfId="26804" hidden="1"/>
    <cellStyle name="Akzent4 2" xfId="26817" hidden="1"/>
    <cellStyle name="Akzent4 2" xfId="26824" hidden="1"/>
    <cellStyle name="Akzent4 2" xfId="26837" hidden="1"/>
    <cellStyle name="Akzent4 2" xfId="26844" hidden="1"/>
    <cellStyle name="Akzent4 2" xfId="26857" hidden="1"/>
    <cellStyle name="Akzent4 2" xfId="26864" hidden="1"/>
    <cellStyle name="Akzent4 2" xfId="26877" hidden="1"/>
    <cellStyle name="Akzent4 2" xfId="26884" hidden="1"/>
    <cellStyle name="Akzent4 2" xfId="26897" hidden="1"/>
    <cellStyle name="Akzent4 2" xfId="26904" hidden="1"/>
    <cellStyle name="Akzent4 2" xfId="26917" hidden="1"/>
    <cellStyle name="Akzent4 2" xfId="26924" hidden="1"/>
    <cellStyle name="Akzent4 2" xfId="26937" hidden="1"/>
    <cellStyle name="Akzent4 2" xfId="26944" hidden="1"/>
    <cellStyle name="Akzent4 2" xfId="26957" hidden="1"/>
    <cellStyle name="Akzent4 2" xfId="26964" hidden="1"/>
    <cellStyle name="Akzent4 2" xfId="26977" hidden="1"/>
    <cellStyle name="Akzent4 2" xfId="26985" hidden="1"/>
    <cellStyle name="Akzent4 2" xfId="26987" hidden="1"/>
    <cellStyle name="Akzent4 2" xfId="27032" hidden="1"/>
    <cellStyle name="Akzent4 2" xfId="27047" hidden="1"/>
    <cellStyle name="Akzent4 2" xfId="27054" hidden="1"/>
    <cellStyle name="Akzent4 2" xfId="27067" hidden="1"/>
    <cellStyle name="Akzent4 2" xfId="27074" hidden="1"/>
    <cellStyle name="Akzent4 2" xfId="27087" hidden="1"/>
    <cellStyle name="Akzent4 2" xfId="27094" hidden="1"/>
    <cellStyle name="Akzent4 2" xfId="27107" hidden="1"/>
    <cellStyle name="Akzent4 2" xfId="27114" hidden="1"/>
    <cellStyle name="Akzent4 2" xfId="27127" hidden="1"/>
    <cellStyle name="Akzent4 2" xfId="27026" hidden="1"/>
    <cellStyle name="Akzent4 2" xfId="27141" hidden="1"/>
    <cellStyle name="Akzent4 2" xfId="27148" hidden="1"/>
    <cellStyle name="Akzent4 2" xfId="27161" hidden="1"/>
    <cellStyle name="Akzent4 2" xfId="27168" hidden="1"/>
    <cellStyle name="Akzent4 2" xfId="27181" hidden="1"/>
    <cellStyle name="Akzent4 2" xfId="27188" hidden="1"/>
    <cellStyle name="Akzent4 2" xfId="27201" hidden="1"/>
    <cellStyle name="Akzent4 2" xfId="27208" hidden="1"/>
    <cellStyle name="Akzent4 2" xfId="27221" hidden="1"/>
    <cellStyle name="Akzent4 2" xfId="27242" hidden="1"/>
    <cellStyle name="Akzent4 2" xfId="27275" hidden="1"/>
    <cellStyle name="Akzent4 2" xfId="27297" hidden="1"/>
    <cellStyle name="Akzent4 2" xfId="27312" hidden="1"/>
    <cellStyle name="Akzent4 2" xfId="27325" hidden="1"/>
    <cellStyle name="Akzent4 2" xfId="27332" hidden="1"/>
    <cellStyle name="Akzent4 2" xfId="27345" hidden="1"/>
    <cellStyle name="Akzent4 2" xfId="27352" hidden="1"/>
    <cellStyle name="Akzent4 2" xfId="27365" hidden="1"/>
    <cellStyle name="Akzent4 2" xfId="27372" hidden="1"/>
    <cellStyle name="Akzent4 2" xfId="27385" hidden="1"/>
    <cellStyle name="Akzent4 2" xfId="27394" hidden="1"/>
    <cellStyle name="Akzent4 2" xfId="27411" hidden="1"/>
    <cellStyle name="Akzent4 2" xfId="27419" hidden="1"/>
    <cellStyle name="Akzent4 2" xfId="27432" hidden="1"/>
    <cellStyle name="Akzent4 2" xfId="27439" hidden="1"/>
    <cellStyle name="Akzent4 2" xfId="27452" hidden="1"/>
    <cellStyle name="Akzent4 2" xfId="27459" hidden="1"/>
    <cellStyle name="Akzent4 2" xfId="27472" hidden="1"/>
    <cellStyle name="Akzent4 2" xfId="27479" hidden="1"/>
    <cellStyle name="Akzent4 2" xfId="27492" hidden="1"/>
    <cellStyle name="Akzent4 2" xfId="27271" hidden="1"/>
    <cellStyle name="Akzent4 2" xfId="27506" hidden="1"/>
    <cellStyle name="Akzent4 2" xfId="27514" hidden="1"/>
    <cellStyle name="Akzent4 2" xfId="27527" hidden="1"/>
    <cellStyle name="Akzent4 2" xfId="27534" hidden="1"/>
    <cellStyle name="Akzent4 2" xfId="27547" hidden="1"/>
    <cellStyle name="Akzent4 2" xfId="27554" hidden="1"/>
    <cellStyle name="Akzent4 2" xfId="27567" hidden="1"/>
    <cellStyle name="Akzent4 2" xfId="27574" hidden="1"/>
    <cellStyle name="Akzent4 2" xfId="27587" hidden="1"/>
    <cellStyle name="Akzent4 2" xfId="27400" hidden="1"/>
    <cellStyle name="Akzent4 2" xfId="27600" hidden="1"/>
    <cellStyle name="Akzent4 2" xfId="27607" hidden="1"/>
    <cellStyle name="Akzent4 2" xfId="27620" hidden="1"/>
    <cellStyle name="Akzent4 2" xfId="27627" hidden="1"/>
    <cellStyle name="Akzent4 2" xfId="27640" hidden="1"/>
    <cellStyle name="Akzent4 2" xfId="27647" hidden="1"/>
    <cellStyle name="Akzent4 2" xfId="27660" hidden="1"/>
    <cellStyle name="Akzent4 2" xfId="27667" hidden="1"/>
    <cellStyle name="Akzent4 2" xfId="27680" hidden="1"/>
    <cellStyle name="Akzent4 2" xfId="27691" hidden="1"/>
    <cellStyle name="Akzent4 2" xfId="27710" hidden="1"/>
    <cellStyle name="Akzent4 2" xfId="27717" hidden="1"/>
    <cellStyle name="Akzent4 2" xfId="27730" hidden="1"/>
    <cellStyle name="Akzent4 2" xfId="27737" hidden="1"/>
    <cellStyle name="Akzent4 2" xfId="27750" hidden="1"/>
    <cellStyle name="Akzent4 2" xfId="27757" hidden="1"/>
    <cellStyle name="Akzent4 2" xfId="27770" hidden="1"/>
    <cellStyle name="Akzent4 2" xfId="27777" hidden="1"/>
    <cellStyle name="Akzent4 2" xfId="27790" hidden="1"/>
    <cellStyle name="Akzent4 2" xfId="27798" hidden="1"/>
    <cellStyle name="Akzent4 2" xfId="27815" hidden="1"/>
    <cellStyle name="Akzent4 2" xfId="27823" hidden="1"/>
    <cellStyle name="Akzent4 2" xfId="27836" hidden="1"/>
    <cellStyle name="Akzent4 2" xfId="27843" hidden="1"/>
    <cellStyle name="Akzent4 2" xfId="27856" hidden="1"/>
    <cellStyle name="Akzent4 2" xfId="27863" hidden="1"/>
    <cellStyle name="Akzent4 2" xfId="27876" hidden="1"/>
    <cellStyle name="Akzent4 2" xfId="27883" hidden="1"/>
    <cellStyle name="Akzent4 2" xfId="27896" hidden="1"/>
    <cellStyle name="Akzent4 2" xfId="27700" hidden="1"/>
    <cellStyle name="Akzent4 2" xfId="27910" hidden="1"/>
    <cellStyle name="Akzent4 2" xfId="27918" hidden="1"/>
    <cellStyle name="Akzent4 2" xfId="27931" hidden="1"/>
    <cellStyle name="Akzent4 2" xfId="27938" hidden="1"/>
    <cellStyle name="Akzent4 2" xfId="27951" hidden="1"/>
    <cellStyle name="Akzent4 2" xfId="27958" hidden="1"/>
    <cellStyle name="Akzent4 2" xfId="27971" hidden="1"/>
    <cellStyle name="Akzent4 2" xfId="27978" hidden="1"/>
    <cellStyle name="Akzent4 2" xfId="27991" hidden="1"/>
    <cellStyle name="Akzent4 2" xfId="27804" hidden="1"/>
    <cellStyle name="Akzent4 2" xfId="28004" hidden="1"/>
    <cellStyle name="Akzent4 2" xfId="28011" hidden="1"/>
    <cellStyle name="Akzent4 2" xfId="28024" hidden="1"/>
    <cellStyle name="Akzent4 2" xfId="28031" hidden="1"/>
    <cellStyle name="Akzent4 2" xfId="28044" hidden="1"/>
    <cellStyle name="Akzent4 2" xfId="28051" hidden="1"/>
    <cellStyle name="Akzent4 2" xfId="28064" hidden="1"/>
    <cellStyle name="Akzent4 2" xfId="28071" hidden="1"/>
    <cellStyle name="Akzent4 2" xfId="28084" hidden="1"/>
    <cellStyle name="Akzent4 2" xfId="28091" hidden="1"/>
    <cellStyle name="Akzent4 2" xfId="28104" hidden="1"/>
    <cellStyle name="Akzent4 2" xfId="28111" hidden="1"/>
    <cellStyle name="Akzent4 2" xfId="28124" hidden="1"/>
    <cellStyle name="Akzent4 2" xfId="28131" hidden="1"/>
    <cellStyle name="Akzent4 2" xfId="28144" hidden="1"/>
    <cellStyle name="Akzent4 2" xfId="28151" hidden="1"/>
    <cellStyle name="Akzent4 2" xfId="28164" hidden="1"/>
    <cellStyle name="Akzent4 2" xfId="28171" hidden="1"/>
    <cellStyle name="Akzent4 2" xfId="28184" hidden="1"/>
    <cellStyle name="Akzent4 2" xfId="28192" hidden="1"/>
    <cellStyle name="Akzent4 2" xfId="28194" hidden="1"/>
    <cellStyle name="Akzent4 2" xfId="28237" hidden="1"/>
    <cellStyle name="Akzent4 2" xfId="28252" hidden="1"/>
    <cellStyle name="Akzent4 2" xfId="28259" hidden="1"/>
    <cellStyle name="Akzent4 2" xfId="28272" hidden="1"/>
    <cellStyle name="Akzent4 2" xfId="28279" hidden="1"/>
    <cellStyle name="Akzent4 2" xfId="28292" hidden="1"/>
    <cellStyle name="Akzent4 2" xfId="28299" hidden="1"/>
    <cellStyle name="Akzent4 2" xfId="28312" hidden="1"/>
    <cellStyle name="Akzent4 2" xfId="28319" hidden="1"/>
    <cellStyle name="Akzent4 2" xfId="28332" hidden="1"/>
    <cellStyle name="Akzent4 2" xfId="28231" hidden="1"/>
    <cellStyle name="Akzent4 2" xfId="28347" hidden="1"/>
    <cellStyle name="Akzent4 2" xfId="28354" hidden="1"/>
    <cellStyle name="Akzent4 2" xfId="28367" hidden="1"/>
    <cellStyle name="Akzent4 2" xfId="28374" hidden="1"/>
    <cellStyle name="Akzent4 2" xfId="28387" hidden="1"/>
    <cellStyle name="Akzent4 2" xfId="28394" hidden="1"/>
    <cellStyle name="Akzent4 2" xfId="28407" hidden="1"/>
    <cellStyle name="Akzent4 2" xfId="28414" hidden="1"/>
    <cellStyle name="Akzent4 2" xfId="28427" hidden="1"/>
    <cellStyle name="Akzent4 2" xfId="21394" hidden="1"/>
    <cellStyle name="Akzent4 2" xfId="21265" hidden="1"/>
    <cellStyle name="Akzent4 2" xfId="23786" hidden="1"/>
    <cellStyle name="Akzent4 2" xfId="24939" hidden="1"/>
    <cellStyle name="Akzent4 2" xfId="21322" hidden="1"/>
    <cellStyle name="Akzent4 2" xfId="24720" hidden="1"/>
    <cellStyle name="Akzent4 2" xfId="21282" hidden="1"/>
    <cellStyle name="Akzent4 2" xfId="28453" hidden="1"/>
    <cellStyle name="Akzent4 2" xfId="28466" hidden="1"/>
    <cellStyle name="Akzent4 2" xfId="28474" hidden="1"/>
    <cellStyle name="Akzent4 2" xfId="28491" hidden="1"/>
    <cellStyle name="Akzent4 2" xfId="28499" hidden="1"/>
    <cellStyle name="Akzent4 2" xfId="28512" hidden="1"/>
    <cellStyle name="Akzent4 2" xfId="28519" hidden="1"/>
    <cellStyle name="Akzent4 2" xfId="28532" hidden="1"/>
    <cellStyle name="Akzent4 2" xfId="28539" hidden="1"/>
    <cellStyle name="Akzent4 2" xfId="28552" hidden="1"/>
    <cellStyle name="Akzent4 2" xfId="28559" hidden="1"/>
    <cellStyle name="Akzent4 2" xfId="28572" hidden="1"/>
    <cellStyle name="Akzent4 2" xfId="21411" hidden="1"/>
    <cellStyle name="Akzent4 2" xfId="28586" hidden="1"/>
    <cellStyle name="Akzent4 2" xfId="28594" hidden="1"/>
    <cellStyle name="Akzent4 2" xfId="28607" hidden="1"/>
    <cellStyle name="Akzent4 2" xfId="28614" hidden="1"/>
    <cellStyle name="Akzent4 2" xfId="28627" hidden="1"/>
    <cellStyle name="Akzent4 2" xfId="28634" hidden="1"/>
    <cellStyle name="Akzent4 2" xfId="28647" hidden="1"/>
    <cellStyle name="Akzent4 2" xfId="28654" hidden="1"/>
    <cellStyle name="Akzent4 2" xfId="28667" hidden="1"/>
    <cellStyle name="Akzent4 2" xfId="28480" hidden="1"/>
    <cellStyle name="Akzent4 2" xfId="28680" hidden="1"/>
    <cellStyle name="Akzent4 2" xfId="28687" hidden="1"/>
    <cellStyle name="Akzent4 2" xfId="28700" hidden="1"/>
    <cellStyle name="Akzent4 2" xfId="28707" hidden="1"/>
    <cellStyle name="Akzent4 2" xfId="28720" hidden="1"/>
    <cellStyle name="Akzent4 2" xfId="28727" hidden="1"/>
    <cellStyle name="Akzent4 2" xfId="28740" hidden="1"/>
    <cellStyle name="Akzent4 2" xfId="28747" hidden="1"/>
    <cellStyle name="Akzent4 2" xfId="28760" hidden="1"/>
    <cellStyle name="Akzent4 2" xfId="28772" hidden="1"/>
    <cellStyle name="Akzent4 2" xfId="28789" hidden="1"/>
    <cellStyle name="Akzent4 2" xfId="28796" hidden="1"/>
    <cellStyle name="Akzent4 2" xfId="28809" hidden="1"/>
    <cellStyle name="Akzent4 2" xfId="28816" hidden="1"/>
    <cellStyle name="Akzent4 2" xfId="28829" hidden="1"/>
    <cellStyle name="Akzent4 2" xfId="28836" hidden="1"/>
    <cellStyle name="Akzent4 2" xfId="28849" hidden="1"/>
    <cellStyle name="Akzent4 2" xfId="28856" hidden="1"/>
    <cellStyle name="Akzent4 2" xfId="28869" hidden="1"/>
    <cellStyle name="Akzent4 2" xfId="28876" hidden="1"/>
    <cellStyle name="Akzent4 2" xfId="28893" hidden="1"/>
    <cellStyle name="Akzent4 2" xfId="28901" hidden="1"/>
    <cellStyle name="Akzent4 2" xfId="28914" hidden="1"/>
    <cellStyle name="Akzent4 2" xfId="28921" hidden="1"/>
    <cellStyle name="Akzent4 2" xfId="28934" hidden="1"/>
    <cellStyle name="Akzent4 2" xfId="28941" hidden="1"/>
    <cellStyle name="Akzent4 2" xfId="28954" hidden="1"/>
    <cellStyle name="Akzent4 2" xfId="28961" hidden="1"/>
    <cellStyle name="Akzent4 2" xfId="28974" hidden="1"/>
    <cellStyle name="Akzent4 2" xfId="28779" hidden="1"/>
    <cellStyle name="Akzent4 2" xfId="28988" hidden="1"/>
    <cellStyle name="Akzent4 2" xfId="28996" hidden="1"/>
    <cellStyle name="Akzent4 2" xfId="29009" hidden="1"/>
    <cellStyle name="Akzent4 2" xfId="29016" hidden="1"/>
    <cellStyle name="Akzent4 2" xfId="29029" hidden="1"/>
    <cellStyle name="Akzent4 2" xfId="29036" hidden="1"/>
    <cellStyle name="Akzent4 2" xfId="29049" hidden="1"/>
    <cellStyle name="Akzent4 2" xfId="29056" hidden="1"/>
    <cellStyle name="Akzent4 2" xfId="29069" hidden="1"/>
    <cellStyle name="Akzent4 2" xfId="28882" hidden="1"/>
    <cellStyle name="Akzent4 2" xfId="29082" hidden="1"/>
    <cellStyle name="Akzent4 2" xfId="29089" hidden="1"/>
    <cellStyle name="Akzent4 2" xfId="29102" hidden="1"/>
    <cellStyle name="Akzent4 2" xfId="29109" hidden="1"/>
    <cellStyle name="Akzent4 2" xfId="29122" hidden="1"/>
    <cellStyle name="Akzent4 2" xfId="29129" hidden="1"/>
    <cellStyle name="Akzent4 2" xfId="29142" hidden="1"/>
    <cellStyle name="Akzent4 2" xfId="29149" hidden="1"/>
    <cellStyle name="Akzent4 2" xfId="29162" hidden="1"/>
    <cellStyle name="Akzent4 2" xfId="29169" hidden="1"/>
    <cellStyle name="Akzent4 2" xfId="29182" hidden="1"/>
    <cellStyle name="Akzent4 2" xfId="29189" hidden="1"/>
    <cellStyle name="Akzent4 2" xfId="29202" hidden="1"/>
    <cellStyle name="Akzent4 2" xfId="29209" hidden="1"/>
    <cellStyle name="Akzent4 2" xfId="29222" hidden="1"/>
    <cellStyle name="Akzent4 2" xfId="29229" hidden="1"/>
    <cellStyle name="Akzent4 2" xfId="29242" hidden="1"/>
    <cellStyle name="Akzent4 2" xfId="29249" hidden="1"/>
    <cellStyle name="Akzent4 2" xfId="29262" hidden="1"/>
    <cellStyle name="Akzent4 2" xfId="29270" hidden="1"/>
    <cellStyle name="Akzent4 2" xfId="29272" hidden="1"/>
    <cellStyle name="Akzent4 2" xfId="29317" hidden="1"/>
    <cellStyle name="Akzent4 2" xfId="29331" hidden="1"/>
    <cellStyle name="Akzent4 2" xfId="29338" hidden="1"/>
    <cellStyle name="Akzent4 2" xfId="29351" hidden="1"/>
    <cellStyle name="Akzent4 2" xfId="29358" hidden="1"/>
    <cellStyle name="Akzent4 2" xfId="29371" hidden="1"/>
    <cellStyle name="Akzent4 2" xfId="29378" hidden="1"/>
    <cellStyle name="Akzent4 2" xfId="29391" hidden="1"/>
    <cellStyle name="Akzent4 2" xfId="29398" hidden="1"/>
    <cellStyle name="Akzent4 2" xfId="29411" hidden="1"/>
    <cellStyle name="Akzent4 2" xfId="29311" hidden="1"/>
    <cellStyle name="Akzent4 2" xfId="29426" hidden="1"/>
    <cellStyle name="Akzent4 2" xfId="29433" hidden="1"/>
    <cellStyle name="Akzent4 2" xfId="29446" hidden="1"/>
    <cellStyle name="Akzent4 2" xfId="29453" hidden="1"/>
    <cellStyle name="Akzent4 2" xfId="29466" hidden="1"/>
    <cellStyle name="Akzent4 2" xfId="29473" hidden="1"/>
    <cellStyle name="Akzent4 2" xfId="29486" hidden="1"/>
    <cellStyle name="Akzent4 2" xfId="29493" hidden="1"/>
    <cellStyle name="Akzent4 2" xfId="29506" hidden="1"/>
    <cellStyle name="Akzent4 2" xfId="29526" hidden="1"/>
    <cellStyle name="Akzent4 2" xfId="29558" hidden="1"/>
    <cellStyle name="Akzent4 2" xfId="29579" hidden="1"/>
    <cellStyle name="Akzent4 2" xfId="29594" hidden="1"/>
    <cellStyle name="Akzent4 2" xfId="29607" hidden="1"/>
    <cellStyle name="Akzent4 2" xfId="29614" hidden="1"/>
    <cellStyle name="Akzent4 2" xfId="29627" hidden="1"/>
    <cellStyle name="Akzent4 2" xfId="29634" hidden="1"/>
    <cellStyle name="Akzent4 2" xfId="29647" hidden="1"/>
    <cellStyle name="Akzent4 2" xfId="29654" hidden="1"/>
    <cellStyle name="Akzent4 2" xfId="29667" hidden="1"/>
    <cellStyle name="Akzent4 2" xfId="29675" hidden="1"/>
    <cellStyle name="Akzent4 2" xfId="29692" hidden="1"/>
    <cellStyle name="Akzent4 2" xfId="29700" hidden="1"/>
    <cellStyle name="Akzent4 2" xfId="29713" hidden="1"/>
    <cellStyle name="Akzent4 2" xfId="29720" hidden="1"/>
    <cellStyle name="Akzent4 2" xfId="29733" hidden="1"/>
    <cellStyle name="Akzent4 2" xfId="29740" hidden="1"/>
    <cellStyle name="Akzent4 2" xfId="29753" hidden="1"/>
    <cellStyle name="Akzent4 2" xfId="29760" hidden="1"/>
    <cellStyle name="Akzent4 2" xfId="29773" hidden="1"/>
    <cellStyle name="Akzent4 2" xfId="29554" hidden="1"/>
    <cellStyle name="Akzent4 2" xfId="29787" hidden="1"/>
    <cellStyle name="Akzent4 2" xfId="29795" hidden="1"/>
    <cellStyle name="Akzent4 2" xfId="29808" hidden="1"/>
    <cellStyle name="Akzent4 2" xfId="29815" hidden="1"/>
    <cellStyle name="Akzent4 2" xfId="29828" hidden="1"/>
    <cellStyle name="Akzent4 2" xfId="29835" hidden="1"/>
    <cellStyle name="Akzent4 2" xfId="29848" hidden="1"/>
    <cellStyle name="Akzent4 2" xfId="29855" hidden="1"/>
    <cellStyle name="Akzent4 2" xfId="29868" hidden="1"/>
    <cellStyle name="Akzent4 2" xfId="29681" hidden="1"/>
    <cellStyle name="Akzent4 2" xfId="29881" hidden="1"/>
    <cellStyle name="Akzent4 2" xfId="29888" hidden="1"/>
    <cellStyle name="Akzent4 2" xfId="29901" hidden="1"/>
    <cellStyle name="Akzent4 2" xfId="29908" hidden="1"/>
    <cellStyle name="Akzent4 2" xfId="29921" hidden="1"/>
    <cellStyle name="Akzent4 2" xfId="29928" hidden="1"/>
    <cellStyle name="Akzent4 2" xfId="29941" hidden="1"/>
    <cellStyle name="Akzent4 2" xfId="29948" hidden="1"/>
    <cellStyle name="Akzent4 2" xfId="29961" hidden="1"/>
    <cellStyle name="Akzent4 2" xfId="29971" hidden="1"/>
    <cellStyle name="Akzent4 2" xfId="29989" hidden="1"/>
    <cellStyle name="Akzent4 2" xfId="29996" hidden="1"/>
    <cellStyle name="Akzent4 2" xfId="30009" hidden="1"/>
    <cellStyle name="Akzent4 2" xfId="30016" hidden="1"/>
    <cellStyle name="Akzent4 2" xfId="30029" hidden="1"/>
    <cellStyle name="Akzent4 2" xfId="30036" hidden="1"/>
    <cellStyle name="Akzent4 2" xfId="30049" hidden="1"/>
    <cellStyle name="Akzent4 2" xfId="30056" hidden="1"/>
    <cellStyle name="Akzent4 2" xfId="30069" hidden="1"/>
    <cellStyle name="Akzent4 2" xfId="30076" hidden="1"/>
    <cellStyle name="Akzent4 2" xfId="30093" hidden="1"/>
    <cellStyle name="Akzent4 2" xfId="30101" hidden="1"/>
    <cellStyle name="Akzent4 2" xfId="30114" hidden="1"/>
    <cellStyle name="Akzent4 2" xfId="30121" hidden="1"/>
    <cellStyle name="Akzent4 2" xfId="30134" hidden="1"/>
    <cellStyle name="Akzent4 2" xfId="30141" hidden="1"/>
    <cellStyle name="Akzent4 2" xfId="30154" hidden="1"/>
    <cellStyle name="Akzent4 2" xfId="30161" hidden="1"/>
    <cellStyle name="Akzent4 2" xfId="30174" hidden="1"/>
    <cellStyle name="Akzent4 2" xfId="29979" hidden="1"/>
    <cellStyle name="Akzent4 2" xfId="30188" hidden="1"/>
    <cellStyle name="Akzent4 2" xfId="30196" hidden="1"/>
    <cellStyle name="Akzent4 2" xfId="30209" hidden="1"/>
    <cellStyle name="Akzent4 2" xfId="30216" hidden="1"/>
    <cellStyle name="Akzent4 2" xfId="30229" hidden="1"/>
    <cellStyle name="Akzent4 2" xfId="30236" hidden="1"/>
    <cellStyle name="Akzent4 2" xfId="30249" hidden="1"/>
    <cellStyle name="Akzent4 2" xfId="30256" hidden="1"/>
    <cellStyle name="Akzent4 2" xfId="30269" hidden="1"/>
    <cellStyle name="Akzent4 2" xfId="30082" hidden="1"/>
    <cellStyle name="Akzent4 2" xfId="30282" hidden="1"/>
    <cellStyle name="Akzent4 2" xfId="30289" hidden="1"/>
    <cellStyle name="Akzent4 2" xfId="30302" hidden="1"/>
    <cellStyle name="Akzent4 2" xfId="30309" hidden="1"/>
    <cellStyle name="Akzent4 2" xfId="30322" hidden="1"/>
    <cellStyle name="Akzent4 2" xfId="30329" hidden="1"/>
    <cellStyle name="Akzent4 2" xfId="30342" hidden="1"/>
    <cellStyle name="Akzent4 2" xfId="30349" hidden="1"/>
    <cellStyle name="Akzent4 2" xfId="30362" hidden="1"/>
    <cellStyle name="Akzent4 2" xfId="30369" hidden="1"/>
    <cellStyle name="Akzent4 2" xfId="30382" hidden="1"/>
    <cellStyle name="Akzent4 2" xfId="30389" hidden="1"/>
    <cellStyle name="Akzent4 2" xfId="30402" hidden="1"/>
    <cellStyle name="Akzent4 2" xfId="30409" hidden="1"/>
    <cellStyle name="Akzent4 2" xfId="30422" hidden="1"/>
    <cellStyle name="Akzent4 2" xfId="30429" hidden="1"/>
    <cellStyle name="Akzent4 2" xfId="30442" hidden="1"/>
    <cellStyle name="Akzent4 2" xfId="30449" hidden="1"/>
    <cellStyle name="Akzent4 2" xfId="30462" hidden="1"/>
    <cellStyle name="Akzent4 2" xfId="30469" hidden="1"/>
    <cellStyle name="Akzent4 2" xfId="30471" hidden="1"/>
    <cellStyle name="Akzent4 2" xfId="30514" hidden="1"/>
    <cellStyle name="Akzent4 2" xfId="30528" hidden="1"/>
    <cellStyle name="Akzent4 2" xfId="30535" hidden="1"/>
    <cellStyle name="Akzent4 2" xfId="30548" hidden="1"/>
    <cellStyle name="Akzent4 2" xfId="30555" hidden="1"/>
    <cellStyle name="Akzent4 2" xfId="30568" hidden="1"/>
    <cellStyle name="Akzent4 2" xfId="30575" hidden="1"/>
    <cellStyle name="Akzent4 2" xfId="30588" hidden="1"/>
    <cellStyle name="Akzent4 2" xfId="30595" hidden="1"/>
    <cellStyle name="Akzent4 2" xfId="30608" hidden="1"/>
    <cellStyle name="Akzent4 2" xfId="30508" hidden="1"/>
    <cellStyle name="Akzent4 2" xfId="30622" hidden="1"/>
    <cellStyle name="Akzent4 2" xfId="30629" hidden="1"/>
    <cellStyle name="Akzent4 2" xfId="30642" hidden="1"/>
    <cellStyle name="Akzent4 2" xfId="30649" hidden="1"/>
    <cellStyle name="Akzent4 2" xfId="30662" hidden="1"/>
    <cellStyle name="Akzent4 2" xfId="30669" hidden="1"/>
    <cellStyle name="Akzent4 2" xfId="30682" hidden="1"/>
    <cellStyle name="Akzent4 2" xfId="30689" hidden="1"/>
    <cellStyle name="Akzent4 2" xfId="30702" hidden="1"/>
    <cellStyle name="Akzent4 2" xfId="26051" hidden="1"/>
    <cellStyle name="Akzent4 2" xfId="24703" hidden="1"/>
    <cellStyle name="Akzent4 2" xfId="24296" hidden="1"/>
    <cellStyle name="Akzent4 2" xfId="28234" hidden="1"/>
    <cellStyle name="Akzent4 2" xfId="26481" hidden="1"/>
    <cellStyle name="Akzent4 2" xfId="21300" hidden="1"/>
    <cellStyle name="Akzent4 2" xfId="21303" hidden="1"/>
    <cellStyle name="Akzent4 2" xfId="30720" hidden="1"/>
    <cellStyle name="Akzent4 2" xfId="30733" hidden="1"/>
    <cellStyle name="Akzent4 2" xfId="30740" hidden="1"/>
    <cellStyle name="Akzent4 2" xfId="30757" hidden="1"/>
    <cellStyle name="Akzent4 2" xfId="30765" hidden="1"/>
    <cellStyle name="Akzent4 2" xfId="30778" hidden="1"/>
    <cellStyle name="Akzent4 2" xfId="30785" hidden="1"/>
    <cellStyle name="Akzent4 2" xfId="30798" hidden="1"/>
    <cellStyle name="Akzent4 2" xfId="30805" hidden="1"/>
    <cellStyle name="Akzent4 2" xfId="30818" hidden="1"/>
    <cellStyle name="Akzent4 2" xfId="30825" hidden="1"/>
    <cellStyle name="Akzent4 2" xfId="30838" hidden="1"/>
    <cellStyle name="Akzent4 2" xfId="27261" hidden="1"/>
    <cellStyle name="Akzent4 2" xfId="30852" hidden="1"/>
    <cellStyle name="Akzent4 2" xfId="30860" hidden="1"/>
    <cellStyle name="Akzent4 2" xfId="30873" hidden="1"/>
    <cellStyle name="Akzent4 2" xfId="30880" hidden="1"/>
    <cellStyle name="Akzent4 2" xfId="30893" hidden="1"/>
    <cellStyle name="Akzent4 2" xfId="30900" hidden="1"/>
    <cellStyle name="Akzent4 2" xfId="30913" hidden="1"/>
    <cellStyle name="Akzent4 2" xfId="30920" hidden="1"/>
    <cellStyle name="Akzent4 2" xfId="30933" hidden="1"/>
    <cellStyle name="Akzent4 2" xfId="30746" hidden="1"/>
    <cellStyle name="Akzent4 2" xfId="30946" hidden="1"/>
    <cellStyle name="Akzent4 2" xfId="30953" hidden="1"/>
    <cellStyle name="Akzent4 2" xfId="30966" hidden="1"/>
    <cellStyle name="Akzent4 2" xfId="30973" hidden="1"/>
    <cellStyle name="Akzent4 2" xfId="30986" hidden="1"/>
    <cellStyle name="Akzent4 2" xfId="30993" hidden="1"/>
    <cellStyle name="Akzent4 2" xfId="31006" hidden="1"/>
    <cellStyle name="Akzent4 2" xfId="31013" hidden="1"/>
    <cellStyle name="Akzent4 2" xfId="31026" hidden="1"/>
    <cellStyle name="Akzent4 2" xfId="31036" hidden="1"/>
    <cellStyle name="Akzent4 2" xfId="31053" hidden="1"/>
    <cellStyle name="Akzent4 2" xfId="31060" hidden="1"/>
    <cellStyle name="Akzent4 2" xfId="31073" hidden="1"/>
    <cellStyle name="Akzent4 2" xfId="31080" hidden="1"/>
    <cellStyle name="Akzent4 2" xfId="31093" hidden="1"/>
    <cellStyle name="Akzent4 2" xfId="31100" hidden="1"/>
    <cellStyle name="Akzent4 2" xfId="31113" hidden="1"/>
    <cellStyle name="Akzent4 2" xfId="31120" hidden="1"/>
    <cellStyle name="Akzent4 2" xfId="31133" hidden="1"/>
    <cellStyle name="Akzent4 2" xfId="31140" hidden="1"/>
    <cellStyle name="Akzent4 2" xfId="31157" hidden="1"/>
    <cellStyle name="Akzent4 2" xfId="31165" hidden="1"/>
    <cellStyle name="Akzent4 2" xfId="31178" hidden="1"/>
    <cellStyle name="Akzent4 2" xfId="31185" hidden="1"/>
    <cellStyle name="Akzent4 2" xfId="31198" hidden="1"/>
    <cellStyle name="Akzent4 2" xfId="31205" hidden="1"/>
    <cellStyle name="Akzent4 2" xfId="31218" hidden="1"/>
    <cellStyle name="Akzent4 2" xfId="31225" hidden="1"/>
    <cellStyle name="Akzent4 2" xfId="31238" hidden="1"/>
    <cellStyle name="Akzent4 2" xfId="31043" hidden="1"/>
    <cellStyle name="Akzent4 2" xfId="31252" hidden="1"/>
    <cellStyle name="Akzent4 2" xfId="31260" hidden="1"/>
    <cellStyle name="Akzent4 2" xfId="31273" hidden="1"/>
    <cellStyle name="Akzent4 2" xfId="31280" hidden="1"/>
    <cellStyle name="Akzent4 2" xfId="31293" hidden="1"/>
    <cellStyle name="Akzent4 2" xfId="31300" hidden="1"/>
    <cellStyle name="Akzent4 2" xfId="31313" hidden="1"/>
    <cellStyle name="Akzent4 2" xfId="31320" hidden="1"/>
    <cellStyle name="Akzent4 2" xfId="31333" hidden="1"/>
    <cellStyle name="Akzent4 2" xfId="31146" hidden="1"/>
    <cellStyle name="Akzent4 2" xfId="31346" hidden="1"/>
    <cellStyle name="Akzent4 2" xfId="31353" hidden="1"/>
    <cellStyle name="Akzent4 2" xfId="31366" hidden="1"/>
    <cellStyle name="Akzent4 2" xfId="31373" hidden="1"/>
    <cellStyle name="Akzent4 2" xfId="31386" hidden="1"/>
    <cellStyle name="Akzent4 2" xfId="31393" hidden="1"/>
    <cellStyle name="Akzent4 2" xfId="31406" hidden="1"/>
    <cellStyle name="Akzent4 2" xfId="31413" hidden="1"/>
    <cellStyle name="Akzent4 2" xfId="31426" hidden="1"/>
    <cellStyle name="Akzent4 2" xfId="31433" hidden="1"/>
    <cellStyle name="Akzent4 2" xfId="31446" hidden="1"/>
    <cellStyle name="Akzent4 2" xfId="31453" hidden="1"/>
    <cellStyle name="Akzent4 2" xfId="31466" hidden="1"/>
    <cellStyle name="Akzent4 2" xfId="31473" hidden="1"/>
    <cellStyle name="Akzent4 2" xfId="31486" hidden="1"/>
    <cellStyle name="Akzent4 2" xfId="31493" hidden="1"/>
    <cellStyle name="Akzent4 2" xfId="31506" hidden="1"/>
    <cellStyle name="Akzent4 2" xfId="31513" hidden="1"/>
    <cellStyle name="Akzent4 2" xfId="31526" hidden="1"/>
    <cellStyle name="Akzent4 2" xfId="31533" hidden="1"/>
    <cellStyle name="Akzent4 2" xfId="31535" hidden="1"/>
    <cellStyle name="Akzent4 2" xfId="31575" hidden="1"/>
    <cellStyle name="Akzent4 2" xfId="31588" hidden="1"/>
    <cellStyle name="Akzent4 2" xfId="31595" hidden="1"/>
    <cellStyle name="Akzent4 2" xfId="31608" hidden="1"/>
    <cellStyle name="Akzent4 2" xfId="31615" hidden="1"/>
    <cellStyle name="Akzent4 2" xfId="31628" hidden="1"/>
    <cellStyle name="Akzent4 2" xfId="31635" hidden="1"/>
    <cellStyle name="Akzent4 2" xfId="31648" hidden="1"/>
    <cellStyle name="Akzent4 2" xfId="31655" hidden="1"/>
    <cellStyle name="Akzent4 2" xfId="31668" hidden="1"/>
    <cellStyle name="Akzent4 2" xfId="31570" hidden="1"/>
    <cellStyle name="Akzent4 2" xfId="31682" hidden="1"/>
    <cellStyle name="Akzent4 2" xfId="31689" hidden="1"/>
    <cellStyle name="Akzent4 2" xfId="31702" hidden="1"/>
    <cellStyle name="Akzent4 2" xfId="31709" hidden="1"/>
    <cellStyle name="Akzent4 2" xfId="31722" hidden="1"/>
    <cellStyle name="Akzent4 2" xfId="31729" hidden="1"/>
    <cellStyle name="Akzent4 2" xfId="31742" hidden="1"/>
    <cellStyle name="Akzent4 2" xfId="31749" hidden="1"/>
    <cellStyle name="Akzent4 2" xfId="31762" hidden="1"/>
    <cellStyle name="Akzent4 2" xfId="31778" hidden="1"/>
    <cellStyle name="Akzent4 2" xfId="31810" hidden="1"/>
    <cellStyle name="Akzent4 2" xfId="31830" hidden="1"/>
    <cellStyle name="Akzent4 2" xfId="31845" hidden="1"/>
    <cellStyle name="Akzent4 2" xfId="31858" hidden="1"/>
    <cellStyle name="Akzent4 2" xfId="31865" hidden="1"/>
    <cellStyle name="Akzent4 2" xfId="31878" hidden="1"/>
    <cellStyle name="Akzent4 2" xfId="31885" hidden="1"/>
    <cellStyle name="Akzent4 2" xfId="31898" hidden="1"/>
    <cellStyle name="Akzent4 2" xfId="31905" hidden="1"/>
    <cellStyle name="Akzent4 2" xfId="31918" hidden="1"/>
    <cellStyle name="Akzent4 2" xfId="31925" hidden="1"/>
    <cellStyle name="Akzent4 2" xfId="31942" hidden="1"/>
    <cellStyle name="Akzent4 2" xfId="31950" hidden="1"/>
    <cellStyle name="Akzent4 2" xfId="31963" hidden="1"/>
    <cellStyle name="Akzent4 2" xfId="31970" hidden="1"/>
    <cellStyle name="Akzent4 2" xfId="31983" hidden="1"/>
    <cellStyle name="Akzent4 2" xfId="31990" hidden="1"/>
    <cellStyle name="Akzent4 2" xfId="32003" hidden="1"/>
    <cellStyle name="Akzent4 2" xfId="32010" hidden="1"/>
    <cellStyle name="Akzent4 2" xfId="32023" hidden="1"/>
    <cellStyle name="Akzent4 2" xfId="31806" hidden="1"/>
    <cellStyle name="Akzent4 2" xfId="32037" hidden="1"/>
    <cellStyle name="Akzent4 2" xfId="32045" hidden="1"/>
    <cellStyle name="Akzent4 2" xfId="32058" hidden="1"/>
    <cellStyle name="Akzent4 2" xfId="32065" hidden="1"/>
    <cellStyle name="Akzent4 2" xfId="32078" hidden="1"/>
    <cellStyle name="Akzent4 2" xfId="32085" hidden="1"/>
    <cellStyle name="Akzent4 2" xfId="32098" hidden="1"/>
    <cellStyle name="Akzent4 2" xfId="32105" hidden="1"/>
    <cellStyle name="Akzent4 2" xfId="32118" hidden="1"/>
    <cellStyle name="Akzent4 2" xfId="31931" hidden="1"/>
    <cellStyle name="Akzent4 2" xfId="32131" hidden="1"/>
    <cellStyle name="Akzent4 2" xfId="32138" hidden="1"/>
    <cellStyle name="Akzent4 2" xfId="32151" hidden="1"/>
    <cellStyle name="Akzent4 2" xfId="32158" hidden="1"/>
    <cellStyle name="Akzent4 2" xfId="32171" hidden="1"/>
    <cellStyle name="Akzent4 2" xfId="32178" hidden="1"/>
    <cellStyle name="Akzent4 2" xfId="32191" hidden="1"/>
    <cellStyle name="Akzent4 2" xfId="32198" hidden="1"/>
    <cellStyle name="Akzent4 2" xfId="32211" hidden="1"/>
    <cellStyle name="Akzent4 2" xfId="32221" hidden="1"/>
    <cellStyle name="Akzent4 2" xfId="32238" hidden="1"/>
    <cellStyle name="Akzent4 2" xfId="32245" hidden="1"/>
    <cellStyle name="Akzent4 2" xfId="32258" hidden="1"/>
    <cellStyle name="Akzent4 2" xfId="32265" hidden="1"/>
    <cellStyle name="Akzent4 2" xfId="32278" hidden="1"/>
    <cellStyle name="Akzent4 2" xfId="32285" hidden="1"/>
    <cellStyle name="Akzent4 2" xfId="32298" hidden="1"/>
    <cellStyle name="Akzent4 2" xfId="32305" hidden="1"/>
    <cellStyle name="Akzent4 2" xfId="32318" hidden="1"/>
    <cellStyle name="Akzent4 2" xfId="32325" hidden="1"/>
    <cellStyle name="Akzent4 2" xfId="32342" hidden="1"/>
    <cellStyle name="Akzent4 2" xfId="32350" hidden="1"/>
    <cellStyle name="Akzent4 2" xfId="32363" hidden="1"/>
    <cellStyle name="Akzent4 2" xfId="32370" hidden="1"/>
    <cellStyle name="Akzent4 2" xfId="32383" hidden="1"/>
    <cellStyle name="Akzent4 2" xfId="32390" hidden="1"/>
    <cellStyle name="Akzent4 2" xfId="32403" hidden="1"/>
    <cellStyle name="Akzent4 2" xfId="32410" hidden="1"/>
    <cellStyle name="Akzent4 2" xfId="32423" hidden="1"/>
    <cellStyle name="Akzent4 2" xfId="32228" hidden="1"/>
    <cellStyle name="Akzent4 2" xfId="32437" hidden="1"/>
    <cellStyle name="Akzent4 2" xfId="32445" hidden="1"/>
    <cellStyle name="Akzent4 2" xfId="32458" hidden="1"/>
    <cellStyle name="Akzent4 2" xfId="32465" hidden="1"/>
    <cellStyle name="Akzent4 2" xfId="32478" hidden="1"/>
    <cellStyle name="Akzent4 2" xfId="32485" hidden="1"/>
    <cellStyle name="Akzent4 2" xfId="32498" hidden="1"/>
    <cellStyle name="Akzent4 2" xfId="32505" hidden="1"/>
    <cellStyle name="Akzent4 2" xfId="32518" hidden="1"/>
    <cellStyle name="Akzent4 2" xfId="32331" hidden="1"/>
    <cellStyle name="Akzent4 2" xfId="32531" hidden="1"/>
    <cellStyle name="Akzent4 2" xfId="32538" hidden="1"/>
    <cellStyle name="Akzent4 2" xfId="32551" hidden="1"/>
    <cellStyle name="Akzent4 2" xfId="32558" hidden="1"/>
    <cellStyle name="Akzent4 2" xfId="32571" hidden="1"/>
    <cellStyle name="Akzent4 2" xfId="32578" hidden="1"/>
    <cellStyle name="Akzent4 2" xfId="32591" hidden="1"/>
    <cellStyle name="Akzent4 2" xfId="32598" hidden="1"/>
    <cellStyle name="Akzent4 2" xfId="32611" hidden="1"/>
    <cellStyle name="Akzent4 2" xfId="32618" hidden="1"/>
    <cellStyle name="Akzent4 2" xfId="32631" hidden="1"/>
    <cellStyle name="Akzent4 2" xfId="32638" hidden="1"/>
    <cellStyle name="Akzent4 2" xfId="32651" hidden="1"/>
    <cellStyle name="Akzent4 2" xfId="32658" hidden="1"/>
    <cellStyle name="Akzent4 2" xfId="32671" hidden="1"/>
    <cellStyle name="Akzent4 2" xfId="32678" hidden="1"/>
    <cellStyle name="Akzent4 2" xfId="32691" hidden="1"/>
    <cellStyle name="Akzent4 2" xfId="32698" hidden="1"/>
    <cellStyle name="Akzent4 2" xfId="32711" hidden="1"/>
    <cellStyle name="Akzent4 2" xfId="32718" hidden="1"/>
    <cellStyle name="Akzent4 2" xfId="32720" hidden="1"/>
    <cellStyle name="Akzent4 2" xfId="32760" hidden="1"/>
    <cellStyle name="Akzent4 2" xfId="32773" hidden="1"/>
    <cellStyle name="Akzent4 2" xfId="32780" hidden="1"/>
    <cellStyle name="Akzent4 2" xfId="32793" hidden="1"/>
    <cellStyle name="Akzent4 2" xfId="32800" hidden="1"/>
    <cellStyle name="Akzent4 2" xfId="32813" hidden="1"/>
    <cellStyle name="Akzent4 2" xfId="32820" hidden="1"/>
    <cellStyle name="Akzent4 2" xfId="32833" hidden="1"/>
    <cellStyle name="Akzent4 2" xfId="32840" hidden="1"/>
    <cellStyle name="Akzent4 2" xfId="32853" hidden="1"/>
    <cellStyle name="Akzent4 2" xfId="32755" hidden="1"/>
    <cellStyle name="Akzent4 2" xfId="32867" hidden="1"/>
    <cellStyle name="Akzent4 2" xfId="32874" hidden="1"/>
    <cellStyle name="Akzent4 2" xfId="32887" hidden="1"/>
    <cellStyle name="Akzent4 2" xfId="32894" hidden="1"/>
    <cellStyle name="Akzent4 2" xfId="32907" hidden="1"/>
    <cellStyle name="Akzent4 2" xfId="32914" hidden="1"/>
    <cellStyle name="Akzent4 2" xfId="32927" hidden="1"/>
    <cellStyle name="Akzent4 2" xfId="32934" hidden="1"/>
    <cellStyle name="Akzent4 2" xfId="32947" hidden="1"/>
    <cellStyle name="Akzent4 2" xfId="21333" hidden="1"/>
    <cellStyle name="Akzent4 2" xfId="28436" hidden="1"/>
    <cellStyle name="Akzent4 2" xfId="28471" hidden="1"/>
    <cellStyle name="Akzent4 2" xfId="30713" hidden="1"/>
    <cellStyle name="Akzent4 2" xfId="27036" hidden="1"/>
    <cellStyle name="Akzent4 2" xfId="24702" hidden="1"/>
    <cellStyle name="Akzent4 2" xfId="24953" hidden="1"/>
    <cellStyle name="Akzent4 2" xfId="32957" hidden="1"/>
    <cellStyle name="Akzent4 2" xfId="32970" hidden="1"/>
    <cellStyle name="Akzent4 2" xfId="32977" hidden="1"/>
    <cellStyle name="Akzent4 2" xfId="32994" hidden="1"/>
    <cellStyle name="Akzent4 2" xfId="33002" hidden="1"/>
    <cellStyle name="Akzent4 2" xfId="33015" hidden="1"/>
    <cellStyle name="Akzent4 2" xfId="33022" hidden="1"/>
    <cellStyle name="Akzent4 2" xfId="33035" hidden="1"/>
    <cellStyle name="Akzent4 2" xfId="33042" hidden="1"/>
    <cellStyle name="Akzent4 2" xfId="33055" hidden="1"/>
    <cellStyle name="Akzent4 2" xfId="33062" hidden="1"/>
    <cellStyle name="Akzent4 2" xfId="33075" hidden="1"/>
    <cellStyle name="Akzent4 2" xfId="27795" hidden="1"/>
    <cellStyle name="Akzent4 2" xfId="33089" hidden="1"/>
    <cellStyle name="Akzent4 2" xfId="33097" hidden="1"/>
    <cellStyle name="Akzent4 2" xfId="33110" hidden="1"/>
    <cellStyle name="Akzent4 2" xfId="33117" hidden="1"/>
    <cellStyle name="Akzent4 2" xfId="33130" hidden="1"/>
    <cellStyle name="Akzent4 2" xfId="33137" hidden="1"/>
    <cellStyle name="Akzent4 2" xfId="33150" hidden="1"/>
    <cellStyle name="Akzent4 2" xfId="33157" hidden="1"/>
    <cellStyle name="Akzent4 2" xfId="33170" hidden="1"/>
    <cellStyle name="Akzent4 2" xfId="32983" hidden="1"/>
    <cellStyle name="Akzent4 2" xfId="33183" hidden="1"/>
    <cellStyle name="Akzent4 2" xfId="33190" hidden="1"/>
    <cellStyle name="Akzent4 2" xfId="33203" hidden="1"/>
    <cellStyle name="Akzent4 2" xfId="33210" hidden="1"/>
    <cellStyle name="Akzent4 2" xfId="33223" hidden="1"/>
    <cellStyle name="Akzent4 2" xfId="33230" hidden="1"/>
    <cellStyle name="Akzent4 2" xfId="33243" hidden="1"/>
    <cellStyle name="Akzent4 2" xfId="33250" hidden="1"/>
    <cellStyle name="Akzent4 2" xfId="33263" hidden="1"/>
    <cellStyle name="Akzent4 2" xfId="33273" hidden="1"/>
    <cellStyle name="Akzent4 2" xfId="33290" hidden="1"/>
    <cellStyle name="Akzent4 2" xfId="33297" hidden="1"/>
    <cellStyle name="Akzent4 2" xfId="33310" hidden="1"/>
    <cellStyle name="Akzent4 2" xfId="33317" hidden="1"/>
    <cellStyle name="Akzent4 2" xfId="33330" hidden="1"/>
    <cellStyle name="Akzent4 2" xfId="33337" hidden="1"/>
    <cellStyle name="Akzent4 2" xfId="33350" hidden="1"/>
    <cellStyle name="Akzent4 2" xfId="33357" hidden="1"/>
    <cellStyle name="Akzent4 2" xfId="33370" hidden="1"/>
    <cellStyle name="Akzent4 2" xfId="33377" hidden="1"/>
    <cellStyle name="Akzent4 2" xfId="33394" hidden="1"/>
    <cellStyle name="Akzent4 2" xfId="33402" hidden="1"/>
    <cellStyle name="Akzent4 2" xfId="33415" hidden="1"/>
    <cellStyle name="Akzent4 2" xfId="33422" hidden="1"/>
    <cellStyle name="Akzent4 2" xfId="33435" hidden="1"/>
    <cellStyle name="Akzent4 2" xfId="33442" hidden="1"/>
    <cellStyle name="Akzent4 2" xfId="33455" hidden="1"/>
    <cellStyle name="Akzent4 2" xfId="33462" hidden="1"/>
    <cellStyle name="Akzent4 2" xfId="33475" hidden="1"/>
    <cellStyle name="Akzent4 2" xfId="33280" hidden="1"/>
    <cellStyle name="Akzent4 2" xfId="33489" hidden="1"/>
    <cellStyle name="Akzent4 2" xfId="33497" hidden="1"/>
    <cellStyle name="Akzent4 2" xfId="33510" hidden="1"/>
    <cellStyle name="Akzent4 2" xfId="33517" hidden="1"/>
    <cellStyle name="Akzent4 2" xfId="33530" hidden="1"/>
    <cellStyle name="Akzent4 2" xfId="33537" hidden="1"/>
    <cellStyle name="Akzent4 2" xfId="33550" hidden="1"/>
    <cellStyle name="Akzent4 2" xfId="33557" hidden="1"/>
    <cellStyle name="Akzent4 2" xfId="33570" hidden="1"/>
    <cellStyle name="Akzent4 2" xfId="33383" hidden="1"/>
    <cellStyle name="Akzent4 2" xfId="33583" hidden="1"/>
    <cellStyle name="Akzent4 2" xfId="33590" hidden="1"/>
    <cellStyle name="Akzent4 2" xfId="33603" hidden="1"/>
    <cellStyle name="Akzent4 2" xfId="33610" hidden="1"/>
    <cellStyle name="Akzent4 2" xfId="33623" hidden="1"/>
    <cellStyle name="Akzent4 2" xfId="33630" hidden="1"/>
    <cellStyle name="Akzent4 2" xfId="33643" hidden="1"/>
    <cellStyle name="Akzent4 2" xfId="33650" hidden="1"/>
    <cellStyle name="Akzent4 2" xfId="33663" hidden="1"/>
    <cellStyle name="Akzent4 2" xfId="33670" hidden="1"/>
    <cellStyle name="Akzent4 2" xfId="33683" hidden="1"/>
    <cellStyle name="Akzent4 2" xfId="33690" hidden="1"/>
    <cellStyle name="Akzent4 2" xfId="33703" hidden="1"/>
    <cellStyle name="Akzent4 2" xfId="33710" hidden="1"/>
    <cellStyle name="Akzent4 2" xfId="33723" hidden="1"/>
    <cellStyle name="Akzent4 2" xfId="33730" hidden="1"/>
    <cellStyle name="Akzent4 2" xfId="33743" hidden="1"/>
    <cellStyle name="Akzent4 2" xfId="33750" hidden="1"/>
    <cellStyle name="Akzent4 2" xfId="33763" hidden="1"/>
    <cellStyle name="Akzent4 2" xfId="33770" hidden="1"/>
    <cellStyle name="Akzent4 2" xfId="33772" hidden="1"/>
    <cellStyle name="Akzent4 2" xfId="33812" hidden="1"/>
    <cellStyle name="Akzent4 2" xfId="33825" hidden="1"/>
    <cellStyle name="Akzent4 2" xfId="33832" hidden="1"/>
    <cellStyle name="Akzent4 2" xfId="33845" hidden="1"/>
    <cellStyle name="Akzent4 2" xfId="33852" hidden="1"/>
    <cellStyle name="Akzent4 2" xfId="33865" hidden="1"/>
    <cellStyle name="Akzent4 2" xfId="33872" hidden="1"/>
    <cellStyle name="Akzent4 2" xfId="33885" hidden="1"/>
    <cellStyle name="Akzent4 2" xfId="33892" hidden="1"/>
    <cellStyle name="Akzent4 2" xfId="33905" hidden="1"/>
    <cellStyle name="Akzent4 2" xfId="33807" hidden="1"/>
    <cellStyle name="Akzent4 2" xfId="33919" hidden="1"/>
    <cellStyle name="Akzent4 2" xfId="33926" hidden="1"/>
    <cellStyle name="Akzent4 2" xfId="33939" hidden="1"/>
    <cellStyle name="Akzent4 2" xfId="33946" hidden="1"/>
    <cellStyle name="Akzent4 2" xfId="33959" hidden="1"/>
    <cellStyle name="Akzent4 2" xfId="33966" hidden="1"/>
    <cellStyle name="Akzent4 2" xfId="33979" hidden="1"/>
    <cellStyle name="Akzent4 2" xfId="33986" hidden="1"/>
    <cellStyle name="Akzent4 2" xfId="33999" hidden="1"/>
    <cellStyle name="Akzent4 2" xfId="34015" hidden="1"/>
    <cellStyle name="Akzent4 2" xfId="34046" hidden="1"/>
    <cellStyle name="Akzent4 2" xfId="34066" hidden="1"/>
    <cellStyle name="Akzent4 2" xfId="34081" hidden="1"/>
    <cellStyle name="Akzent4 2" xfId="34094" hidden="1"/>
    <cellStyle name="Akzent4 2" xfId="34101" hidden="1"/>
    <cellStyle name="Akzent4 2" xfId="34114" hidden="1"/>
    <cellStyle name="Akzent4 2" xfId="34121" hidden="1"/>
    <cellStyle name="Akzent4 2" xfId="34134" hidden="1"/>
    <cellStyle name="Akzent4 2" xfId="34141" hidden="1"/>
    <cellStyle name="Akzent4 2" xfId="34154" hidden="1"/>
    <cellStyle name="Akzent4 2" xfId="34161" hidden="1"/>
    <cellStyle name="Akzent4 2" xfId="34178" hidden="1"/>
    <cellStyle name="Akzent4 2" xfId="34186" hidden="1"/>
    <cellStyle name="Akzent4 2" xfId="34199" hidden="1"/>
    <cellStyle name="Akzent4 2" xfId="34206" hidden="1"/>
    <cellStyle name="Akzent4 2" xfId="34219" hidden="1"/>
    <cellStyle name="Akzent4 2" xfId="34226" hidden="1"/>
    <cellStyle name="Akzent4 2" xfId="34239" hidden="1"/>
    <cellStyle name="Akzent4 2" xfId="34246" hidden="1"/>
    <cellStyle name="Akzent4 2" xfId="34259" hidden="1"/>
    <cellStyle name="Akzent4 2" xfId="34042" hidden="1"/>
    <cellStyle name="Akzent4 2" xfId="34273" hidden="1"/>
    <cellStyle name="Akzent4 2" xfId="34281" hidden="1"/>
    <cellStyle name="Akzent4 2" xfId="34294" hidden="1"/>
    <cellStyle name="Akzent4 2" xfId="34301" hidden="1"/>
    <cellStyle name="Akzent4 2" xfId="34314" hidden="1"/>
    <cellStyle name="Akzent4 2" xfId="34321" hidden="1"/>
    <cellStyle name="Akzent4 2" xfId="34334" hidden="1"/>
    <cellStyle name="Akzent4 2" xfId="34341" hidden="1"/>
    <cellStyle name="Akzent4 2" xfId="34354" hidden="1"/>
    <cellStyle name="Akzent4 2" xfId="34167" hidden="1"/>
    <cellStyle name="Akzent4 2" xfId="34367" hidden="1"/>
    <cellStyle name="Akzent4 2" xfId="34374" hidden="1"/>
    <cellStyle name="Akzent4 2" xfId="34387" hidden="1"/>
    <cellStyle name="Akzent4 2" xfId="34394" hidden="1"/>
    <cellStyle name="Akzent4 2" xfId="34407" hidden="1"/>
    <cellStyle name="Akzent4 2" xfId="34414" hidden="1"/>
    <cellStyle name="Akzent4 2" xfId="34427" hidden="1"/>
    <cellStyle name="Akzent4 2" xfId="34434" hidden="1"/>
    <cellStyle name="Akzent4 2" xfId="34447" hidden="1"/>
    <cellStyle name="Akzent4 2" xfId="34457" hidden="1"/>
    <cellStyle name="Akzent4 2" xfId="34474" hidden="1"/>
    <cellStyle name="Akzent4 2" xfId="34481" hidden="1"/>
    <cellStyle name="Akzent4 2" xfId="34494" hidden="1"/>
    <cellStyle name="Akzent4 2" xfId="34501" hidden="1"/>
    <cellStyle name="Akzent4 2" xfId="34514" hidden="1"/>
    <cellStyle name="Akzent4 2" xfId="34521" hidden="1"/>
    <cellStyle name="Akzent4 2" xfId="34534" hidden="1"/>
    <cellStyle name="Akzent4 2" xfId="34541" hidden="1"/>
    <cellStyle name="Akzent4 2" xfId="34554" hidden="1"/>
    <cellStyle name="Akzent4 2" xfId="34561" hidden="1"/>
    <cellStyle name="Akzent4 2" xfId="34578" hidden="1"/>
    <cellStyle name="Akzent4 2" xfId="34586" hidden="1"/>
    <cellStyle name="Akzent4 2" xfId="34599" hidden="1"/>
    <cellStyle name="Akzent4 2" xfId="34606" hidden="1"/>
    <cellStyle name="Akzent4 2" xfId="34619" hidden="1"/>
    <cellStyle name="Akzent4 2" xfId="34626" hidden="1"/>
    <cellStyle name="Akzent4 2" xfId="34639" hidden="1"/>
    <cellStyle name="Akzent4 2" xfId="34646" hidden="1"/>
    <cellStyle name="Akzent4 2" xfId="34659" hidden="1"/>
    <cellStyle name="Akzent4 2" xfId="34464" hidden="1"/>
    <cellStyle name="Akzent4 2" xfId="34673" hidden="1"/>
    <cellStyle name="Akzent4 2" xfId="34681" hidden="1"/>
    <cellStyle name="Akzent4 2" xfId="34694" hidden="1"/>
    <cellStyle name="Akzent4 2" xfId="34701" hidden="1"/>
    <cellStyle name="Akzent4 2" xfId="34714" hidden="1"/>
    <cellStyle name="Akzent4 2" xfId="34721" hidden="1"/>
    <cellStyle name="Akzent4 2" xfId="34734" hidden="1"/>
    <cellStyle name="Akzent4 2" xfId="34741" hidden="1"/>
    <cellStyle name="Akzent4 2" xfId="34754" hidden="1"/>
    <cellStyle name="Akzent4 2" xfId="34567" hidden="1"/>
    <cellStyle name="Akzent4 2" xfId="34767" hidden="1"/>
    <cellStyle name="Akzent4 2" xfId="34774" hidden="1"/>
    <cellStyle name="Akzent4 2" xfId="34787" hidden="1"/>
    <cellStyle name="Akzent4 2" xfId="34794" hidden="1"/>
    <cellStyle name="Akzent4 2" xfId="34807" hidden="1"/>
    <cellStyle name="Akzent4 2" xfId="34814" hidden="1"/>
    <cellStyle name="Akzent4 2" xfId="34827" hidden="1"/>
    <cellStyle name="Akzent4 2" xfId="34834" hidden="1"/>
    <cellStyle name="Akzent4 2" xfId="34847" hidden="1"/>
    <cellStyle name="Akzent4 2" xfId="34854" hidden="1"/>
    <cellStyle name="Akzent4 2" xfId="34867" hidden="1"/>
    <cellStyle name="Akzent4 2" xfId="34874" hidden="1"/>
    <cellStyle name="Akzent4 2" xfId="34887" hidden="1"/>
    <cellStyle name="Akzent4 2" xfId="34894" hidden="1"/>
    <cellStyle name="Akzent4 2" xfId="34907" hidden="1"/>
    <cellStyle name="Akzent4 2" xfId="34914" hidden="1"/>
    <cellStyle name="Akzent4 2" xfId="34927" hidden="1"/>
    <cellStyle name="Akzent4 2" xfId="34934" hidden="1"/>
    <cellStyle name="Akzent4 2" xfId="34947" hidden="1"/>
    <cellStyle name="Akzent4 2" xfId="34954" hidden="1"/>
    <cellStyle name="Akzent4 2" xfId="34956" hidden="1"/>
    <cellStyle name="Akzent4 2" xfId="34996" hidden="1"/>
    <cellStyle name="Akzent4 2" xfId="35009" hidden="1"/>
    <cellStyle name="Akzent4 2" xfId="35016" hidden="1"/>
    <cellStyle name="Akzent4 2" xfId="35029" hidden="1"/>
    <cellStyle name="Akzent4 2" xfId="35036" hidden="1"/>
    <cellStyle name="Akzent4 2" xfId="35049" hidden="1"/>
    <cellStyle name="Akzent4 2" xfId="35056" hidden="1"/>
    <cellStyle name="Akzent4 2" xfId="35069" hidden="1"/>
    <cellStyle name="Akzent4 2" xfId="35076" hidden="1"/>
    <cellStyle name="Akzent4 2" xfId="35089" hidden="1"/>
    <cellStyle name="Akzent4 2" xfId="34991" hidden="1"/>
    <cellStyle name="Akzent4 2" xfId="35103" hidden="1"/>
    <cellStyle name="Akzent4 2" xfId="35110" hidden="1"/>
    <cellStyle name="Akzent4 2" xfId="35123" hidden="1"/>
    <cellStyle name="Akzent4 2" xfId="35130" hidden="1"/>
    <cellStyle name="Akzent4 2" xfId="35143" hidden="1"/>
    <cellStyle name="Akzent4 2" xfId="35150" hidden="1"/>
    <cellStyle name="Akzent4 2" xfId="35163" hidden="1"/>
    <cellStyle name="Akzent4 2" xfId="35170" hidden="1"/>
    <cellStyle name="Akzent4 2" xfId="35183"/>
    <cellStyle name="Akzent4 3" xfId="347" hidden="1"/>
    <cellStyle name="Akzent4 3" xfId="5130" hidden="1"/>
    <cellStyle name="Akzent4 3" xfId="6503" hidden="1"/>
    <cellStyle name="Akzent4 3" xfId="11403" hidden="1"/>
    <cellStyle name="Akzent4 3" xfId="7168" hidden="1"/>
    <cellStyle name="Akzent4 3" xfId="5637" hidden="1"/>
    <cellStyle name="Akzent4 3" xfId="576" hidden="1"/>
    <cellStyle name="Akzent4 3" xfId="7611" hidden="1"/>
    <cellStyle name="Akzent4 3" xfId="5969" hidden="1"/>
    <cellStyle name="Akzent4 3" xfId="589" hidden="1"/>
    <cellStyle name="Akzent4 3" xfId="8044" hidden="1"/>
    <cellStyle name="Akzent4 3" xfId="6380" hidden="1"/>
    <cellStyle name="Akzent4 3" xfId="653" hidden="1"/>
    <cellStyle name="Akzent4 3" xfId="8498" hidden="1"/>
    <cellStyle name="Akzent4 3" xfId="6781" hidden="1"/>
    <cellStyle name="Akzent4 3" xfId="722" hidden="1"/>
    <cellStyle name="Akzent4 3" xfId="8984" hidden="1"/>
    <cellStyle name="Akzent4 3" xfId="7226" hidden="1"/>
    <cellStyle name="Akzent4 3" xfId="768" hidden="1"/>
    <cellStyle name="Akzent4 3" xfId="15996" hidden="1"/>
    <cellStyle name="Akzent4 3" xfId="16554" hidden="1"/>
    <cellStyle name="Akzent4 3" xfId="18325" hidden="1"/>
    <cellStyle name="Akzent4 3" xfId="16791" hidden="1"/>
    <cellStyle name="Akzent4 3" xfId="16198" hidden="1"/>
    <cellStyle name="Akzent4 3" xfId="14314" hidden="1"/>
    <cellStyle name="Akzent4 3" xfId="19806" hidden="1"/>
    <cellStyle name="Akzent4 3" xfId="20102" hidden="1"/>
    <cellStyle name="Akzent4 3" xfId="21017" hidden="1"/>
    <cellStyle name="Akzent4 3" xfId="22330" hidden="1"/>
    <cellStyle name="Akzent4 3" xfId="22627" hidden="1"/>
    <cellStyle name="Akzent4 3" xfId="23543" hidden="1"/>
    <cellStyle name="Akzent4 3" xfId="24724" hidden="1"/>
    <cellStyle name="Akzent4 3" xfId="25020" hidden="1"/>
    <cellStyle name="Akzent4 3" xfId="25933" hidden="1"/>
    <cellStyle name="Akzent4 3" xfId="27014" hidden="1"/>
    <cellStyle name="Akzent4 3" xfId="27307" hidden="1"/>
    <cellStyle name="Akzent4 3" xfId="28219" hidden="1"/>
    <cellStyle name="Akzent4 3" xfId="29299" hidden="1"/>
    <cellStyle name="Akzent4 3" xfId="29589" hidden="1"/>
    <cellStyle name="Akzent4 3" xfId="30496" hidden="1"/>
    <cellStyle name="Akzent4 3" xfId="31558" hidden="1"/>
    <cellStyle name="Akzent4 3" xfId="31840" hidden="1"/>
    <cellStyle name="Akzent4 3" xfId="32743" hidden="1"/>
    <cellStyle name="Akzent4 3" xfId="33795" hidden="1"/>
    <cellStyle name="Akzent4 3" xfId="34076" hidden="1"/>
    <cellStyle name="Akzent4 3" xfId="34979"/>
    <cellStyle name="Akzent4 4" xfId="184" hidden="1"/>
    <cellStyle name="Akzent4 4" xfId="6362" hidden="1"/>
    <cellStyle name="Akzent4 4" xfId="6318" hidden="1"/>
    <cellStyle name="Akzent4 4" xfId="5793" hidden="1"/>
    <cellStyle name="Akzent4 4" xfId="5820" hidden="1"/>
    <cellStyle name="Akzent4 4" xfId="6137" hidden="1"/>
    <cellStyle name="Akzent4 4" xfId="6171" hidden="1"/>
    <cellStyle name="Akzent4 4" xfId="6568" hidden="1"/>
    <cellStyle name="Akzent4 4" xfId="6604" hidden="1"/>
    <cellStyle name="Akzent4 4" xfId="6955" hidden="1"/>
    <cellStyle name="Akzent4 4" xfId="7011" hidden="1"/>
    <cellStyle name="Akzent4 4" xfId="7411" hidden="1"/>
    <cellStyle name="Akzent4 4" xfId="7461" hidden="1"/>
    <cellStyle name="Akzent4 4" xfId="16493" hidden="1"/>
    <cellStyle name="Akzent4 4" xfId="16472" hidden="1"/>
    <cellStyle name="Akzent4 4" xfId="16263" hidden="1"/>
    <cellStyle name="Akzent4 4" xfId="16276" hidden="1"/>
    <cellStyle name="Akzent4 4" xfId="20062" hidden="1"/>
    <cellStyle name="Akzent4 4" xfId="20047" hidden="1"/>
    <cellStyle name="Akzent4 4" xfId="22587" hidden="1"/>
    <cellStyle name="Akzent4 4" xfId="22572" hidden="1"/>
    <cellStyle name="Akzent4 4" xfId="24980" hidden="1"/>
    <cellStyle name="Akzent4 4" xfId="24965" hidden="1"/>
    <cellStyle name="Akzent4 4" xfId="27267" hidden="1"/>
    <cellStyle name="Akzent4 4" xfId="27252" hidden="1"/>
    <cellStyle name="Akzent4 4" xfId="29550" hidden="1"/>
    <cellStyle name="Akzent4 4" xfId="29536" hidden="1"/>
    <cellStyle name="Akzent4 4" xfId="31802" hidden="1"/>
    <cellStyle name="Akzent4 4" xfId="31788" hidden="1"/>
    <cellStyle name="Akzent4 4" xfId="34038" hidden="1"/>
    <cellStyle name="Akzent4 4" xfId="34025"/>
    <cellStyle name="Akzent4 5" xfId="21293"/>
    <cellStyle name="Akzent5" xfId="83" hidden="1"/>
    <cellStyle name="Akzent5" xfId="98"/>
    <cellStyle name="Akzent5 2" xfId="218" hidden="1"/>
    <cellStyle name="Akzent5 2" xfId="287" hidden="1"/>
    <cellStyle name="Akzent5 2" xfId="358" hidden="1"/>
    <cellStyle name="Akzent5 2" xfId="397" hidden="1"/>
    <cellStyle name="Akzent5 2" xfId="466" hidden="1"/>
    <cellStyle name="Akzent5 2" xfId="495" hidden="1"/>
    <cellStyle name="Akzent5 2" xfId="604" hidden="1"/>
    <cellStyle name="Akzent5 2" xfId="665" hidden="1"/>
    <cellStyle name="Akzent5 2" xfId="792" hidden="1"/>
    <cellStyle name="Akzent5 2" xfId="830" hidden="1"/>
    <cellStyle name="Akzent5 2" xfId="890" hidden="1"/>
    <cellStyle name="Akzent5 2" xfId="943" hidden="1"/>
    <cellStyle name="Akzent5 2" xfId="1023" hidden="1"/>
    <cellStyle name="Akzent5 2" xfId="1054" hidden="1"/>
    <cellStyle name="Akzent5 2" xfId="1128" hidden="1"/>
    <cellStyle name="Akzent5 2" xfId="1162" hidden="1"/>
    <cellStyle name="Akzent5 2" xfId="1234" hidden="1"/>
    <cellStyle name="Akzent5 2" xfId="1264" hidden="1"/>
    <cellStyle name="Akzent5 2" xfId="1327" hidden="1"/>
    <cellStyle name="Akzent5 2" xfId="1361" hidden="1"/>
    <cellStyle name="Akzent5 2" xfId="214" hidden="1"/>
    <cellStyle name="Akzent5 2" xfId="1445" hidden="1"/>
    <cellStyle name="Akzent5 2" xfId="1527" hidden="1"/>
    <cellStyle name="Akzent5 2" xfId="1561" hidden="1"/>
    <cellStyle name="Akzent5 2" xfId="1633" hidden="1"/>
    <cellStyle name="Akzent5 2" xfId="1666" hidden="1"/>
    <cellStyle name="Akzent5 2" xfId="1736" hidden="1"/>
    <cellStyle name="Akzent5 2" xfId="1771" hidden="1"/>
    <cellStyle name="Akzent5 2" xfId="1837" hidden="1"/>
    <cellStyle name="Akzent5 2" xfId="1864" hidden="1"/>
    <cellStyle name="Akzent5 2" xfId="1413" hidden="1"/>
    <cellStyle name="Akzent5 2" xfId="1950" hidden="1"/>
    <cellStyle name="Akzent5 2" xfId="2021" hidden="1"/>
    <cellStyle name="Akzent5 2" xfId="2053" hidden="1"/>
    <cellStyle name="Akzent5 2" xfId="2128" hidden="1"/>
    <cellStyle name="Akzent5 2" xfId="2155" hidden="1"/>
    <cellStyle name="Akzent5 2" xfId="2232" hidden="1"/>
    <cellStyle name="Akzent5 2" xfId="2258" hidden="1"/>
    <cellStyle name="Akzent5 2" xfId="2330" hidden="1"/>
    <cellStyle name="Akzent5 2" xfId="2373" hidden="1"/>
    <cellStyle name="Akzent5 2" xfId="2444" hidden="1"/>
    <cellStyle name="Akzent5 2" xfId="2505" hidden="1"/>
    <cellStyle name="Akzent5 2" xfId="2579" hidden="1"/>
    <cellStyle name="Akzent5 2" xfId="2617" hidden="1"/>
    <cellStyle name="Akzent5 2" xfId="2685" hidden="1"/>
    <cellStyle name="Akzent5 2" xfId="2718" hidden="1"/>
    <cellStyle name="Akzent5 2" xfId="2772" hidden="1"/>
    <cellStyle name="Akzent5 2" xfId="2815" hidden="1"/>
    <cellStyle name="Akzent5 2" xfId="2872" hidden="1"/>
    <cellStyle name="Akzent5 2" xfId="2904" hidden="1"/>
    <cellStyle name="Akzent5 2" xfId="2981" hidden="1"/>
    <cellStyle name="Akzent5 2" xfId="3030" hidden="1"/>
    <cellStyle name="Akzent5 2" xfId="3112" hidden="1"/>
    <cellStyle name="Akzent5 2" xfId="3147" hidden="1"/>
    <cellStyle name="Akzent5 2" xfId="3218" hidden="1"/>
    <cellStyle name="Akzent5 2" xfId="3263" hidden="1"/>
    <cellStyle name="Akzent5 2" xfId="3323" hidden="1"/>
    <cellStyle name="Akzent5 2" xfId="3353" hidden="1"/>
    <cellStyle name="Akzent5 2" xfId="3431" hidden="1"/>
    <cellStyle name="Akzent5 2" xfId="3455" hidden="1"/>
    <cellStyle name="Akzent5 2" xfId="2406" hidden="1"/>
    <cellStyle name="Akzent5 2" xfId="3555" hidden="1"/>
    <cellStyle name="Akzent5 2" xfId="3625" hidden="1"/>
    <cellStyle name="Akzent5 2" xfId="3662" hidden="1"/>
    <cellStyle name="Akzent5 2" xfId="3742" hidden="1"/>
    <cellStyle name="Akzent5 2" xfId="3768" hidden="1"/>
    <cellStyle name="Akzent5 2" xfId="3838" hidden="1"/>
    <cellStyle name="Akzent5 2" xfId="3880" hidden="1"/>
    <cellStyle name="Akzent5 2" xfId="3942" hidden="1"/>
    <cellStyle name="Akzent5 2" xfId="3975" hidden="1"/>
    <cellStyle name="Akzent5 2" xfId="3516" hidden="1"/>
    <cellStyle name="Akzent5 2" xfId="4058" hidden="1"/>
    <cellStyle name="Akzent5 2" xfId="4137" hidden="1"/>
    <cellStyle name="Akzent5 2" xfId="4172" hidden="1"/>
    <cellStyle name="Akzent5 2" xfId="4245" hidden="1"/>
    <cellStyle name="Akzent5 2" xfId="4274" hidden="1"/>
    <cellStyle name="Akzent5 2" xfId="4347" hidden="1"/>
    <cellStyle name="Akzent5 2" xfId="4383" hidden="1"/>
    <cellStyle name="Akzent5 2" xfId="4446" hidden="1"/>
    <cellStyle name="Akzent5 2" xfId="4485" hidden="1"/>
    <cellStyle name="Akzent5 2" xfId="4542" hidden="1"/>
    <cellStyle name="Akzent5 2" xfId="4587" hidden="1"/>
    <cellStyle name="Akzent5 2" xfId="4655" hidden="1"/>
    <cellStyle name="Akzent5 2" xfId="4691" hidden="1"/>
    <cellStyle name="Akzent5 2" xfId="4752" hidden="1"/>
    <cellStyle name="Akzent5 2" xfId="4789" hidden="1"/>
    <cellStyle name="Akzent5 2" xfId="4861" hidden="1"/>
    <cellStyle name="Akzent5 2" xfId="4884" hidden="1"/>
    <cellStyle name="Akzent5 2" xfId="4968" hidden="1"/>
    <cellStyle name="Akzent5 2" xfId="4994" hidden="1"/>
    <cellStyle name="Akzent5 2" xfId="5081" hidden="1"/>
    <cellStyle name="Akzent5 2" xfId="5100" hidden="1"/>
    <cellStyle name="Akzent5 2" xfId="5159" hidden="1"/>
    <cellStyle name="Akzent5 2" xfId="5211" hidden="1"/>
    <cellStyle name="Akzent5 2" xfId="5288" hidden="1"/>
    <cellStyle name="Akzent5 2" xfId="5318" hidden="1"/>
    <cellStyle name="Akzent5 2" xfId="5399" hidden="1"/>
    <cellStyle name="Akzent5 2" xfId="5425" hidden="1"/>
    <cellStyle name="Akzent5 2" xfId="5495" hidden="1"/>
    <cellStyle name="Akzent5 2" xfId="5531" hidden="1"/>
    <cellStyle name="Akzent5 2" xfId="5599" hidden="1"/>
    <cellStyle name="Akzent5 2" xfId="5642" hidden="1"/>
    <cellStyle name="Akzent5 2" xfId="5147" hidden="1"/>
    <cellStyle name="Akzent5 2" xfId="5721" hidden="1"/>
    <cellStyle name="Akzent5 2" xfId="5824" hidden="1"/>
    <cellStyle name="Akzent5 2" xfId="5868" hidden="1"/>
    <cellStyle name="Akzent5 2" xfId="5940" hidden="1"/>
    <cellStyle name="Akzent5 2" xfId="5990" hidden="1"/>
    <cellStyle name="Akzent5 2" xfId="6044" hidden="1"/>
    <cellStyle name="Akzent5 2" xfId="6082" hidden="1"/>
    <cellStyle name="Akzent5 2" xfId="6179" hidden="1"/>
    <cellStyle name="Akzent5 2" xfId="6223" hidden="1"/>
    <cellStyle name="Akzent5 2" xfId="6288" hidden="1"/>
    <cellStyle name="Akzent5 2" xfId="6393" hidden="1"/>
    <cellStyle name="Akzent5 2" xfId="6427" hidden="1"/>
    <cellStyle name="Akzent5 2" xfId="6516" hidden="1"/>
    <cellStyle name="Akzent5 2" xfId="6559" hidden="1"/>
    <cellStyle name="Akzent5 2" xfId="6658" hidden="1"/>
    <cellStyle name="Akzent5 2" xfId="6680" hidden="1"/>
    <cellStyle name="Akzent5 2" xfId="6771" hidden="1"/>
    <cellStyle name="Akzent5 2" xfId="6798" hidden="1"/>
    <cellStyle name="Akzent5 2" xfId="6869" hidden="1"/>
    <cellStyle name="Akzent5 2" xfId="6898" hidden="1"/>
    <cellStyle name="Akzent5 2" xfId="6976" hidden="1"/>
    <cellStyle name="Akzent5 2" xfId="7048" hidden="1"/>
    <cellStyle name="Akzent5 2" xfId="7113" hidden="1"/>
    <cellStyle name="Akzent5 2" xfId="7162" hidden="1"/>
    <cellStyle name="Akzent5 2" xfId="7247" hidden="1"/>
    <cellStyle name="Akzent5 2" xfId="7282" hidden="1"/>
    <cellStyle name="Akzent5 2" xfId="7354" hidden="1"/>
    <cellStyle name="Akzent5 2" xfId="7391" hidden="1"/>
    <cellStyle name="Akzent5 2" xfId="7492" hidden="1"/>
    <cellStyle name="Akzent5 2" xfId="7519" hidden="1"/>
    <cellStyle name="Akzent5 2" xfId="6387" hidden="1"/>
    <cellStyle name="Akzent5 2" xfId="7632" hidden="1"/>
    <cellStyle name="Akzent5 2" xfId="7701" hidden="1"/>
    <cellStyle name="Akzent5 2" xfId="7748" hidden="1"/>
    <cellStyle name="Akzent5 2" xfId="7809" hidden="1"/>
    <cellStyle name="Akzent5 2" xfId="7845" hidden="1"/>
    <cellStyle name="Akzent5 2" xfId="7918" hidden="1"/>
    <cellStyle name="Akzent5 2" xfId="7944" hidden="1"/>
    <cellStyle name="Akzent5 2" xfId="8026" hidden="1"/>
    <cellStyle name="Akzent5 2" xfId="8074" hidden="1"/>
    <cellStyle name="Akzent5 2" xfId="7572" hidden="1"/>
    <cellStyle name="Akzent5 2" xfId="8158" hidden="1"/>
    <cellStyle name="Akzent5 2" xfId="8229" hidden="1"/>
    <cellStyle name="Akzent5 2" xfId="8258" hidden="1"/>
    <cellStyle name="Akzent5 2" xfId="8348" hidden="1"/>
    <cellStyle name="Akzent5 2" xfId="8371" hidden="1"/>
    <cellStyle name="Akzent5 2" xfId="8435" hidden="1"/>
    <cellStyle name="Akzent5 2" xfId="8480" hidden="1"/>
    <cellStyle name="Akzent5 2" xfId="8564" hidden="1"/>
    <cellStyle name="Akzent5 2" xfId="8600" hidden="1"/>
    <cellStyle name="Akzent5 2" xfId="8691" hidden="1"/>
    <cellStyle name="Akzent5 2" xfId="8738" hidden="1"/>
    <cellStyle name="Akzent5 2" xfId="8821" hidden="1"/>
    <cellStyle name="Akzent5 2" xfId="8849" hidden="1"/>
    <cellStyle name="Akzent5 2" xfId="8913" hidden="1"/>
    <cellStyle name="Akzent5 2" xfId="8959" hidden="1"/>
    <cellStyle name="Akzent5 2" xfId="9050" hidden="1"/>
    <cellStyle name="Akzent5 2" xfId="9085" hidden="1"/>
    <cellStyle name="Akzent5 2" xfId="9151" hidden="1"/>
    <cellStyle name="Akzent5 2" xfId="9183" hidden="1"/>
    <cellStyle name="Akzent5 2" xfId="9253" hidden="1"/>
    <cellStyle name="Akzent5 2" xfId="9295" hidden="1"/>
    <cellStyle name="Akzent5 2" xfId="9380" hidden="1"/>
    <cellStyle name="Akzent5 2" xfId="9409" hidden="1"/>
    <cellStyle name="Akzent5 2" xfId="9480" hidden="1"/>
    <cellStyle name="Akzent5 2" xfId="9514" hidden="1"/>
    <cellStyle name="Akzent5 2" xfId="9584" hidden="1"/>
    <cellStyle name="Akzent5 2" xfId="9625" hidden="1"/>
    <cellStyle name="Akzent5 2" xfId="9686" hidden="1"/>
    <cellStyle name="Akzent5 2" xfId="9716" hidden="1"/>
    <cellStyle name="Akzent5 2" xfId="8663" hidden="1"/>
    <cellStyle name="Akzent5 2" xfId="9803" hidden="1"/>
    <cellStyle name="Akzent5 2" xfId="9888" hidden="1"/>
    <cellStyle name="Akzent5 2" xfId="9912" hidden="1"/>
    <cellStyle name="Akzent5 2" xfId="9990" hidden="1"/>
    <cellStyle name="Akzent5 2" xfId="10021" hidden="1"/>
    <cellStyle name="Akzent5 2" xfId="10089" hidden="1"/>
    <cellStyle name="Akzent5 2" xfId="10126" hidden="1"/>
    <cellStyle name="Akzent5 2" xfId="10190" hidden="1"/>
    <cellStyle name="Akzent5 2" xfId="10224" hidden="1"/>
    <cellStyle name="Akzent5 2" xfId="9780" hidden="1"/>
    <cellStyle name="Akzent5 2" xfId="10318" hidden="1"/>
    <cellStyle name="Akzent5 2" xfId="10392" hidden="1"/>
    <cellStyle name="Akzent5 2" xfId="10425" hidden="1"/>
    <cellStyle name="Akzent5 2" xfId="10488" hidden="1"/>
    <cellStyle name="Akzent5 2" xfId="10527" hidden="1"/>
    <cellStyle name="Akzent5 2" xfId="10591" hidden="1"/>
    <cellStyle name="Akzent5 2" xfId="10623" hidden="1"/>
    <cellStyle name="Akzent5 2" xfId="10694" hidden="1"/>
    <cellStyle name="Akzent5 2" xfId="10722" hidden="1"/>
    <cellStyle name="Akzent5 2" xfId="10802" hidden="1"/>
    <cellStyle name="Akzent5 2" xfId="10847" hidden="1"/>
    <cellStyle name="Akzent5 2" xfId="10916" hidden="1"/>
    <cellStyle name="Akzent5 2" xfId="10945" hidden="1"/>
    <cellStyle name="Akzent5 2" xfId="11028" hidden="1"/>
    <cellStyle name="Akzent5 2" xfId="11058" hidden="1"/>
    <cellStyle name="Akzent5 2" xfId="11124" hidden="1"/>
    <cellStyle name="Akzent5 2" xfId="11153" hidden="1"/>
    <cellStyle name="Akzent5 2" xfId="11234" hidden="1"/>
    <cellStyle name="Akzent5 2" xfId="11257" hidden="1"/>
    <cellStyle name="Akzent5 2" xfId="11343" hidden="1"/>
    <cellStyle name="Akzent5 2" xfId="11363" hidden="1"/>
    <cellStyle name="Akzent5 2" xfId="11422" hidden="1"/>
    <cellStyle name="Akzent5 2" xfId="11473" hidden="1"/>
    <cellStyle name="Akzent5 2" xfId="11547" hidden="1"/>
    <cellStyle name="Akzent5 2" xfId="11579" hidden="1"/>
    <cellStyle name="Akzent5 2" xfId="11656" hidden="1"/>
    <cellStyle name="Akzent5 2" xfId="11690" hidden="1"/>
    <cellStyle name="Akzent5 2" xfId="11756" hidden="1"/>
    <cellStyle name="Akzent5 2" xfId="11787" hidden="1"/>
    <cellStyle name="Akzent5 2" xfId="11857" hidden="1"/>
    <cellStyle name="Akzent5 2" xfId="11895" hidden="1"/>
    <cellStyle name="Akzent5 2" xfId="11416" hidden="1"/>
    <cellStyle name="Akzent5 2" xfId="11982" hidden="1"/>
    <cellStyle name="Akzent5 2" xfId="12054" hidden="1"/>
    <cellStyle name="Akzent5 2" xfId="12093" hidden="1"/>
    <cellStyle name="Akzent5 2" xfId="12169" hidden="1"/>
    <cellStyle name="Akzent5 2" xfId="12204" hidden="1"/>
    <cellStyle name="Akzent5 2" xfId="12271" hidden="1"/>
    <cellStyle name="Akzent5 2" xfId="12299" hidden="1"/>
    <cellStyle name="Akzent5 2" xfId="12376" hidden="1"/>
    <cellStyle name="Akzent5 2" xfId="12406" hidden="1"/>
    <cellStyle name="Akzent5 2" xfId="12330" hidden="1"/>
    <cellStyle name="Akzent5 2" xfId="12246" hidden="1"/>
    <cellStyle name="Akzent5 2" xfId="12208" hidden="1"/>
    <cellStyle name="Akzent5 2" xfId="12127" hidden="1"/>
    <cellStyle name="Akzent5 2" xfId="12097" hidden="1"/>
    <cellStyle name="Akzent5 2" xfId="12020" hidden="1"/>
    <cellStyle name="Akzent5 2" xfId="11988" hidden="1"/>
    <cellStyle name="Akzent5 2" xfId="11915" hidden="1"/>
    <cellStyle name="Akzent5 2" xfId="11879" hidden="1"/>
    <cellStyle name="Akzent5 2" xfId="11818" hidden="1"/>
    <cellStyle name="Akzent5 2" xfId="11764" hidden="1"/>
    <cellStyle name="Akzent5 2" xfId="11683" hidden="1"/>
    <cellStyle name="Akzent5 2" xfId="11646" hidden="1"/>
    <cellStyle name="Akzent5 2" xfId="11570" hidden="1"/>
    <cellStyle name="Akzent5 2" xfId="11541" hidden="1"/>
    <cellStyle name="Akzent5 2" xfId="11456" hidden="1"/>
    <cellStyle name="Akzent5 2" xfId="11419" hidden="1"/>
    <cellStyle name="Akzent5 2" xfId="11309" hidden="1"/>
    <cellStyle name="Akzent5 2" xfId="11278" hidden="1"/>
    <cellStyle name="Akzent5 2" xfId="12385" hidden="1"/>
    <cellStyle name="Akzent5 2" xfId="11191" hidden="1"/>
    <cellStyle name="Akzent5 2" xfId="11106" hidden="1"/>
    <cellStyle name="Akzent5 2" xfId="11071" hidden="1"/>
    <cellStyle name="Akzent5 2" xfId="10998" hidden="1"/>
    <cellStyle name="Akzent5 2" xfId="10965" hidden="1"/>
    <cellStyle name="Akzent5 2" xfId="10883" hidden="1"/>
    <cellStyle name="Akzent5 2" xfId="10854" hidden="1"/>
    <cellStyle name="Akzent5 2" xfId="10777" hidden="1"/>
    <cellStyle name="Akzent5 2" xfId="10745" hidden="1"/>
    <cellStyle name="Akzent5 2" xfId="11232" hidden="1"/>
    <cellStyle name="Akzent5 2" xfId="10658" hidden="1"/>
    <cellStyle name="Akzent5 2" xfId="10566" hidden="1"/>
    <cellStyle name="Akzent5 2" xfId="10534" hidden="1"/>
    <cellStyle name="Akzent5 2" xfId="10456" hidden="1"/>
    <cellStyle name="Akzent5 2" xfId="10428" hidden="1"/>
    <cellStyle name="Akzent5 2" xfId="10358" hidden="1"/>
    <cellStyle name="Akzent5 2" xfId="10320" hidden="1"/>
    <cellStyle name="Akzent5 2" xfId="10256" hidden="1"/>
    <cellStyle name="Akzent5 2" xfId="10216" hidden="1"/>
    <cellStyle name="Akzent5 2" xfId="10115" hidden="1"/>
    <cellStyle name="Akzent5 2" xfId="10063" hidden="1"/>
    <cellStyle name="Akzent5 2" xfId="9975" hidden="1"/>
    <cellStyle name="Akzent5 2" xfId="9946" hidden="1"/>
    <cellStyle name="Akzent5 2" xfId="9869" hidden="1"/>
    <cellStyle name="Akzent5 2" xfId="9841" hidden="1"/>
    <cellStyle name="Akzent5 2" xfId="9779" hidden="1"/>
    <cellStyle name="Akzent5 2" xfId="9743" hidden="1"/>
    <cellStyle name="Akzent5 2" xfId="9662" hidden="1"/>
    <cellStyle name="Akzent5 2" xfId="9636" hidden="1"/>
    <cellStyle name="Akzent5 2" xfId="9552" hidden="1"/>
    <cellStyle name="Akzent5 2" xfId="9513" hidden="1"/>
    <cellStyle name="Akzent5 2" xfId="9424" hidden="1"/>
    <cellStyle name="Akzent5 2" xfId="9394" hidden="1"/>
    <cellStyle name="Akzent5 2" xfId="9313" hidden="1"/>
    <cellStyle name="Akzent5 2" xfId="9285" hidden="1"/>
    <cellStyle name="Akzent5 2" xfId="9205" hidden="1"/>
    <cellStyle name="Akzent5 2" xfId="9165" hidden="1"/>
    <cellStyle name="Akzent5 2" xfId="9095" hidden="1"/>
    <cellStyle name="Akzent5 2" xfId="9062" hidden="1"/>
    <cellStyle name="Akzent5 2" xfId="10161" hidden="1"/>
    <cellStyle name="Akzent5 2" xfId="8949" hidden="1"/>
    <cellStyle name="Akzent5 2" xfId="8858" hidden="1"/>
    <cellStyle name="Akzent5 2" xfId="8832" hidden="1"/>
    <cellStyle name="Akzent5 2" xfId="8753" hidden="1"/>
    <cellStyle name="Akzent5 2" xfId="8720" hidden="1"/>
    <cellStyle name="Akzent5 2" xfId="8641" hidden="1"/>
    <cellStyle name="Akzent5 2" xfId="8606" hidden="1"/>
    <cellStyle name="Akzent5 2" xfId="8537" hidden="1"/>
    <cellStyle name="Akzent5 2" xfId="8487" hidden="1"/>
    <cellStyle name="Akzent5 2" xfId="9012" hidden="1"/>
    <cellStyle name="Akzent5 2" xfId="8377" hidden="1"/>
    <cellStyle name="Akzent5 2" xfId="8302" hidden="1"/>
    <cellStyle name="Akzent5 2" xfId="8259" hidden="1"/>
    <cellStyle name="Akzent5 2" xfId="8197" hidden="1"/>
    <cellStyle name="Akzent5 2" xfId="8157" hidden="1"/>
    <cellStyle name="Akzent5 2" xfId="8085" hidden="1"/>
    <cellStyle name="Akzent5 2" xfId="8051" hidden="1"/>
    <cellStyle name="Akzent5 2" xfId="7949" hidden="1"/>
    <cellStyle name="Akzent5 2" xfId="7921" hidden="1"/>
    <cellStyle name="Akzent5 2" xfId="7835" hidden="1"/>
    <cellStyle name="Akzent5 2" xfId="7797" hidden="1"/>
    <cellStyle name="Akzent5 2" xfId="7718" hidden="1"/>
    <cellStyle name="Akzent5 2" xfId="7688" hidden="1"/>
    <cellStyle name="Akzent5 2" xfId="7588" hidden="1"/>
    <cellStyle name="Akzent5 2" xfId="7549" hidden="1"/>
    <cellStyle name="Akzent5 2" xfId="7478" hidden="1"/>
    <cellStyle name="Akzent5 2" xfId="7434" hidden="1"/>
    <cellStyle name="Akzent5 2" xfId="7342" hidden="1"/>
    <cellStyle name="Akzent5 2" xfId="7313" hidden="1"/>
    <cellStyle name="Akzent5 2" xfId="7225" hidden="1"/>
    <cellStyle name="Akzent5 2" xfId="7214" hidden="1"/>
    <cellStyle name="Akzent5 2" xfId="7124" hidden="1"/>
    <cellStyle name="Akzent5 2" xfId="7079" hidden="1"/>
    <cellStyle name="Akzent5 2" xfId="6985" hidden="1"/>
    <cellStyle name="Akzent5 2" xfId="6939" hidden="1"/>
    <cellStyle name="Akzent5 2" xfId="6856" hidden="1"/>
    <cellStyle name="Akzent5 2" xfId="6819" hidden="1"/>
    <cellStyle name="Akzent5 2" xfId="6742" hidden="1"/>
    <cellStyle name="Akzent5 2" xfId="6712" hidden="1"/>
    <cellStyle name="Akzent5 2" xfId="6633" hidden="1"/>
    <cellStyle name="Akzent5 2" xfId="6585" hidden="1"/>
    <cellStyle name="Akzent5 2" xfId="7147" hidden="1"/>
    <cellStyle name="Akzent5 2" xfId="6466" hidden="1"/>
    <cellStyle name="Akzent5 2" xfId="6377" hidden="1"/>
    <cellStyle name="Akzent5 2" xfId="6317" hidden="1"/>
    <cellStyle name="Akzent5 2" xfId="6225" hidden="1"/>
    <cellStyle name="Akzent5 2" xfId="6173" hidden="1"/>
    <cellStyle name="Akzent5 2" xfId="6075" hidden="1"/>
    <cellStyle name="Akzent5 2" xfId="6038" hidden="1"/>
    <cellStyle name="Akzent5 2" xfId="5968" hidden="1"/>
    <cellStyle name="Akzent5 2" xfId="5925" hidden="1"/>
    <cellStyle name="Akzent5 2" xfId="5856" hidden="1"/>
    <cellStyle name="Akzent5 2" xfId="5770" hidden="1"/>
    <cellStyle name="Akzent5 2" xfId="5710" hidden="1"/>
    <cellStyle name="Akzent5 2" xfId="5624" hidden="1"/>
    <cellStyle name="Akzent5 2" xfId="5585" hidden="1"/>
    <cellStyle name="Akzent5 2" xfId="5504" hidden="1"/>
    <cellStyle name="Akzent5 2" xfId="5472" hidden="1"/>
    <cellStyle name="Akzent5 2" xfId="5394" hidden="1"/>
    <cellStyle name="Akzent5 2" xfId="5361" hidden="1"/>
    <cellStyle name="Akzent5 2" xfId="5285" hidden="1"/>
    <cellStyle name="Akzent5 2" xfId="5262" hidden="1"/>
    <cellStyle name="Akzent5 2" xfId="5190" hidden="1"/>
    <cellStyle name="Akzent5 2" xfId="5125" hidden="1"/>
    <cellStyle name="Akzent5 2" xfId="5019" hidden="1"/>
    <cellStyle name="Akzent5 2" xfId="4993" hidden="1"/>
    <cellStyle name="Akzent5 2" xfId="4911" hidden="1"/>
    <cellStyle name="Akzent5 2" xfId="4875" hidden="1"/>
    <cellStyle name="Akzent5 2" xfId="4804" hidden="1"/>
    <cellStyle name="Akzent5 2" xfId="4767" hidden="1"/>
    <cellStyle name="Akzent5 2" xfId="4708" hidden="1"/>
    <cellStyle name="Akzent5 2" xfId="4669" hidden="1"/>
    <cellStyle name="Akzent5 2" xfId="5775" hidden="1"/>
    <cellStyle name="Akzent5 2" xfId="4584" hidden="1"/>
    <cellStyle name="Akzent5 2" xfId="4508" hidden="1"/>
    <cellStyle name="Akzent5 2" xfId="4471" hidden="1"/>
    <cellStyle name="Akzent5 2" xfId="4390" hidden="1"/>
    <cellStyle name="Akzent5 2" xfId="4354" hidden="1"/>
    <cellStyle name="Akzent5 2" xfId="4280" hidden="1"/>
    <cellStyle name="Akzent5 2" xfId="4242" hidden="1"/>
    <cellStyle name="Akzent5 2" xfId="4176" hidden="1"/>
    <cellStyle name="Akzent5 2" xfId="4139" hidden="1"/>
    <cellStyle name="Akzent5 2" xfId="4625" hidden="1"/>
    <cellStyle name="Akzent5 2" xfId="4044" hidden="1"/>
    <cellStyle name="Akzent5 2" xfId="3968" hidden="1"/>
    <cellStyle name="Akzent5 2" xfId="3936" hidden="1"/>
    <cellStyle name="Akzent5 2" xfId="3855" hidden="1"/>
    <cellStyle name="Akzent5 2" xfId="3821" hidden="1"/>
    <cellStyle name="Akzent5 2" xfId="3744" hidden="1"/>
    <cellStyle name="Akzent5 2" xfId="3716" hidden="1"/>
    <cellStyle name="Akzent5 2" xfId="3633" hidden="1"/>
    <cellStyle name="Akzent5 2" xfId="3607" hidden="1"/>
    <cellStyle name="Akzent5 2" xfId="3510" hidden="1"/>
    <cellStyle name="Akzent5 2" xfId="3457" hidden="1"/>
    <cellStyle name="Akzent5 2" xfId="3374" hidden="1"/>
    <cellStyle name="Akzent5 2" xfId="3335" hidden="1"/>
    <cellStyle name="Akzent5 2" xfId="3267" hidden="1"/>
    <cellStyle name="Akzent5 2" xfId="3219" hidden="1"/>
    <cellStyle name="Akzent5 2" xfId="3152" hidden="1"/>
    <cellStyle name="Akzent5 2" xfId="3114" hidden="1"/>
    <cellStyle name="Akzent5 2" xfId="3037" hidden="1"/>
    <cellStyle name="Akzent5 2" xfId="3008" hidden="1"/>
    <cellStyle name="Akzent5 2" xfId="2930" hidden="1"/>
    <cellStyle name="Akzent5 2" xfId="2868" hidden="1"/>
    <cellStyle name="Akzent5 2" xfId="2794" hidden="1"/>
    <cellStyle name="Akzent5 2" xfId="2757" hidden="1"/>
    <cellStyle name="Akzent5 2" xfId="2680" hidden="1"/>
    <cellStyle name="Akzent5 2" xfId="2645" hidden="1"/>
    <cellStyle name="Akzent5 2" xfId="2578" hidden="1"/>
    <cellStyle name="Akzent5 2" xfId="2543" hidden="1"/>
    <cellStyle name="Akzent5 2" xfId="2491" hidden="1"/>
    <cellStyle name="Akzent5 2" xfId="2431" hidden="1"/>
    <cellStyle name="Akzent5 2" xfId="3546" hidden="1"/>
    <cellStyle name="Akzent5 2" xfId="2356" hidden="1"/>
    <cellStyle name="Akzent5 2" xfId="2261" hidden="1"/>
    <cellStyle name="Akzent5 2" xfId="2233" hidden="1"/>
    <cellStyle name="Akzent5 2" xfId="2145" hidden="1"/>
    <cellStyle name="Akzent5 2" xfId="2116" hidden="1"/>
    <cellStyle name="Akzent5 2" xfId="2037" hidden="1"/>
    <cellStyle name="Akzent5 2" xfId="2009" hidden="1"/>
    <cellStyle name="Akzent5 2" xfId="1947" hidden="1"/>
    <cellStyle name="Akzent5 2" xfId="1913" hidden="1"/>
    <cellStyle name="Akzent5 2" xfId="2384" hidden="1"/>
    <cellStyle name="Akzent5 2" xfId="1824" hidden="1"/>
    <cellStyle name="Akzent5 2" xfId="1740" hidden="1"/>
    <cellStyle name="Akzent5 2" xfId="1708" hidden="1"/>
    <cellStyle name="Akzent5 2" xfId="1623" hidden="1"/>
    <cellStyle name="Akzent5 2" xfId="1595" hidden="1"/>
    <cellStyle name="Akzent5 2" xfId="1511" hidden="1"/>
    <cellStyle name="Akzent5 2" xfId="1488" hidden="1"/>
    <cellStyle name="Akzent5 2" xfId="1425" hidden="1"/>
    <cellStyle name="Akzent5 2" xfId="1385" hidden="1"/>
    <cellStyle name="Akzent5 2" xfId="1307" hidden="1"/>
    <cellStyle name="Akzent5 2" xfId="1272" hidden="1"/>
    <cellStyle name="Akzent5 2" xfId="1191" hidden="1"/>
    <cellStyle name="Akzent5 2" xfId="1161" hidden="1"/>
    <cellStyle name="Akzent5 2" xfId="1077" hidden="1"/>
    <cellStyle name="Akzent5 2" xfId="1037" hidden="1"/>
    <cellStyle name="Akzent5 2" xfId="968" hidden="1"/>
    <cellStyle name="Akzent5 2" xfId="931" hidden="1"/>
    <cellStyle name="Akzent5 2" xfId="860" hidden="1"/>
    <cellStyle name="Akzent5 2" xfId="817" hidden="1"/>
    <cellStyle name="Akzent5 2" xfId="664" hidden="1"/>
    <cellStyle name="Akzent5 2" xfId="644" hidden="1"/>
    <cellStyle name="Akzent5 2" xfId="545" hidden="1"/>
    <cellStyle name="Akzent5 2" xfId="497" hidden="1"/>
    <cellStyle name="Akzent5 2" xfId="435" hidden="1"/>
    <cellStyle name="Akzent5 2" xfId="384" hidden="1"/>
    <cellStyle name="Akzent5 2" xfId="317" hidden="1"/>
    <cellStyle name="Akzent5 2" xfId="266" hidden="1"/>
    <cellStyle name="Akzent5 2" xfId="126" hidden="1"/>
    <cellStyle name="Akzent5 2" xfId="12476" hidden="1"/>
    <cellStyle name="Akzent5 2" xfId="12542" hidden="1"/>
    <cellStyle name="Akzent5 2" xfId="12568" hidden="1"/>
    <cellStyle name="Akzent5 2" xfId="557" hidden="1"/>
    <cellStyle name="Akzent5 2" xfId="12642" hidden="1"/>
    <cellStyle name="Akzent5 2" xfId="12708" hidden="1"/>
    <cellStyle name="Akzent5 2" xfId="12736" hidden="1"/>
    <cellStyle name="Akzent5 2" xfId="12799" hidden="1"/>
    <cellStyle name="Akzent5 2" xfId="12829" hidden="1"/>
    <cellStyle name="Akzent5 2" xfId="12894" hidden="1"/>
    <cellStyle name="Akzent5 2" xfId="12915" hidden="1"/>
    <cellStyle name="Akzent5 2" xfId="12973" hidden="1"/>
    <cellStyle name="Akzent5 2" xfId="13001" hidden="1"/>
    <cellStyle name="Akzent5 2" xfId="12938" hidden="1"/>
    <cellStyle name="Akzent5 2" xfId="12868" hidden="1"/>
    <cellStyle name="Akzent5 2" xfId="12837" hidden="1"/>
    <cellStyle name="Akzent5 2" xfId="12776" hidden="1"/>
    <cellStyle name="Akzent5 2" xfId="12746" hidden="1"/>
    <cellStyle name="Akzent5 2" xfId="12681" hidden="1"/>
    <cellStyle name="Akzent5 2" xfId="12650" hidden="1"/>
    <cellStyle name="Akzent5 2" xfId="12584" hidden="1"/>
    <cellStyle name="Akzent5 2" xfId="12558" hidden="1"/>
    <cellStyle name="Akzent5 2" xfId="12511" hidden="1"/>
    <cellStyle name="Akzent5 2" xfId="12430" hidden="1"/>
    <cellStyle name="Akzent5 2" xfId="12317" hidden="1"/>
    <cellStyle name="Akzent5 2" xfId="12283" hidden="1"/>
    <cellStyle name="Akzent5 2" xfId="12188" hidden="1"/>
    <cellStyle name="Akzent5 2" xfId="12156" hidden="1"/>
    <cellStyle name="Akzent5 2" xfId="12078" hidden="1"/>
    <cellStyle name="Akzent5 2" xfId="12043" hidden="1"/>
    <cellStyle name="Akzent5 2" xfId="11964" hidden="1"/>
    <cellStyle name="Akzent5 2" xfId="11932" hidden="1"/>
    <cellStyle name="Akzent5 2" xfId="12987" hidden="1"/>
    <cellStyle name="Akzent5 2" xfId="11833" hidden="1"/>
    <cellStyle name="Akzent5 2" xfId="11735" hidden="1"/>
    <cellStyle name="Akzent5 2" xfId="11708" hidden="1"/>
    <cellStyle name="Akzent5 2" xfId="11619" hidden="1"/>
    <cellStyle name="Akzent5 2" xfId="11587" hidden="1"/>
    <cellStyle name="Akzent5 2" xfId="11509" hidden="1"/>
    <cellStyle name="Akzent5 2" xfId="11478" hidden="1"/>
    <cellStyle name="Akzent5 2" xfId="11364" hidden="1"/>
    <cellStyle name="Akzent5 2" xfId="11324" hidden="1"/>
    <cellStyle name="Akzent5 2" xfId="11874" hidden="1"/>
    <cellStyle name="Akzent5 2" xfId="11221" hidden="1"/>
    <cellStyle name="Akzent5 2" xfId="11128" hidden="1"/>
    <cellStyle name="Akzent5 2" xfId="11107" hidden="1"/>
    <cellStyle name="Akzent5 2" xfId="11013" hidden="1"/>
    <cellStyle name="Akzent5 2" xfId="10987" hidden="1"/>
    <cellStyle name="Akzent5 2" xfId="10905" hidden="1"/>
    <cellStyle name="Akzent5 2" xfId="10870" hidden="1"/>
    <cellStyle name="Akzent5 2" xfId="10793" hidden="1"/>
    <cellStyle name="Akzent5 2" xfId="10759" hidden="1"/>
    <cellStyle name="Akzent5 2" xfId="10656" hidden="1"/>
    <cellStyle name="Akzent5 2" xfId="10601" hidden="1"/>
    <cellStyle name="Akzent5 2" xfId="10507" hidden="1"/>
    <cellStyle name="Akzent5 2" xfId="10475" hidden="1"/>
    <cellStyle name="Akzent5 2" xfId="10393" hidden="1"/>
    <cellStyle name="Akzent5 2" xfId="10363" hidden="1"/>
    <cellStyle name="Akzent5 2" xfId="10291" hidden="1"/>
    <cellStyle name="Akzent5 2" xfId="10259" hidden="1"/>
    <cellStyle name="Akzent5 2" xfId="10179" hidden="1"/>
    <cellStyle name="Akzent5 2" xfId="10152" hidden="1"/>
    <cellStyle name="Akzent5 2" xfId="10056" hidden="1"/>
    <cellStyle name="Akzent5 2" xfId="10012" hidden="1"/>
    <cellStyle name="Akzent5 2" xfId="9919" hidden="1"/>
    <cellStyle name="Akzent5 2" xfId="9900" hidden="1"/>
    <cellStyle name="Akzent5 2" xfId="9804" hidden="1"/>
    <cellStyle name="Akzent5 2" xfId="9785" hidden="1"/>
    <cellStyle name="Akzent5 2" xfId="9696" hidden="1"/>
    <cellStyle name="Akzent5 2" xfId="9664" hidden="1"/>
    <cellStyle name="Akzent5 2" xfId="9579" hidden="1"/>
    <cellStyle name="Akzent5 2" xfId="9544" hidden="1"/>
    <cellStyle name="Akzent5 2" xfId="10688" hidden="1"/>
    <cellStyle name="Akzent5 2" xfId="9448" hidden="1"/>
    <cellStyle name="Akzent5 2" xfId="9359" hidden="1"/>
    <cellStyle name="Akzent5 2" xfId="9334" hidden="1"/>
    <cellStyle name="Akzent5 2" xfId="9237" hidden="1"/>
    <cellStyle name="Akzent5 2" xfId="9211" hidden="1"/>
    <cellStyle name="Akzent5 2" xfId="9127" hidden="1"/>
    <cellStyle name="Akzent5 2" xfId="9087" hidden="1"/>
    <cellStyle name="Akzent5 2" xfId="9006" hidden="1"/>
    <cellStyle name="Akzent5 2" xfId="8958" hidden="1"/>
    <cellStyle name="Akzent5 2" xfId="9493" hidden="1"/>
    <cellStyle name="Akzent5 2" xfId="8851" hidden="1"/>
    <cellStyle name="Akzent5 2" xfId="8777" hidden="1"/>
    <cellStyle name="Akzent5 2" xfId="8736" hidden="1"/>
    <cellStyle name="Akzent5 2" xfId="8652" hidden="1"/>
    <cellStyle name="Akzent5 2" xfId="8610" hidden="1"/>
    <cellStyle name="Akzent5 2" xfId="8536" hidden="1"/>
    <cellStyle name="Akzent5 2" xfId="8476" hidden="1"/>
    <cellStyle name="Akzent5 2" xfId="8393" hidden="1"/>
    <cellStyle name="Akzent5 2" xfId="8362" hidden="1"/>
    <cellStyle name="Akzent5 2" xfId="8270" hidden="1"/>
    <cellStyle name="Akzent5 2" xfId="8227" hidden="1"/>
    <cellStyle name="Akzent5 2" xfId="8147" hidden="1"/>
    <cellStyle name="Akzent5 2" xfId="8123" hidden="1"/>
    <cellStyle name="Akzent5 2" xfId="8006" hidden="1"/>
    <cellStyle name="Akzent5 2" xfId="7974" hidden="1"/>
    <cellStyle name="Akzent5 2" xfId="7899" hidden="1"/>
    <cellStyle name="Akzent5 2" xfId="7867" hidden="1"/>
    <cellStyle name="Akzent5 2" xfId="7791" hidden="1"/>
    <cellStyle name="Akzent5 2" xfId="7755" hidden="1"/>
    <cellStyle name="Akzent5 2" xfId="7668" hidden="1"/>
    <cellStyle name="Akzent5 2" xfId="7651" hidden="1"/>
    <cellStyle name="Akzent5 2" xfId="7573" hidden="1"/>
    <cellStyle name="Akzent5 2" xfId="7524" hidden="1"/>
    <cellStyle name="Akzent5 2" xfId="7422" hidden="1"/>
    <cellStyle name="Akzent5 2" xfId="7375" hidden="1"/>
    <cellStyle name="Akzent5 2" xfId="7283" hidden="1"/>
    <cellStyle name="Akzent5 2" xfId="7245" hidden="1"/>
    <cellStyle name="Akzent5 2" xfId="7135" hidden="1"/>
    <cellStyle name="Akzent5 2" xfId="7084" hidden="1"/>
    <cellStyle name="Akzent5 2" xfId="7018" hidden="1"/>
    <cellStyle name="Akzent5 2" xfId="6962" hidden="1"/>
    <cellStyle name="Akzent5 2" xfId="7593" hidden="1"/>
    <cellStyle name="Akzent5 2" xfId="6862" hidden="1"/>
    <cellStyle name="Akzent5 2" xfId="6759" hidden="1"/>
    <cellStyle name="Akzent5 2" xfId="6721" hidden="1"/>
    <cellStyle name="Akzent5 2" xfId="6638" hidden="1"/>
    <cellStyle name="Akzent5 2" xfId="6586" hidden="1"/>
    <cellStyle name="Akzent5 2" xfId="6483" hidden="1"/>
    <cellStyle name="Akzent5 2" xfId="6451" hidden="1"/>
    <cellStyle name="Akzent5 2" xfId="6348" hidden="1"/>
    <cellStyle name="Akzent5 2" xfId="6292" hidden="1"/>
    <cellStyle name="Akzent5 2" xfId="6203" hidden="1"/>
    <cellStyle name="Akzent5 2" xfId="6114" hidden="1"/>
    <cellStyle name="Akzent5 2" xfId="6045" hidden="1"/>
    <cellStyle name="Akzent5 2" xfId="5956" hidden="1"/>
    <cellStyle name="Akzent5 2" xfId="5914" hidden="1"/>
    <cellStyle name="Akzent5 2" xfId="5811" hidden="1"/>
    <cellStyle name="Akzent5 2" xfId="5776" hidden="1"/>
    <cellStyle name="Akzent5 2" xfId="5682" hidden="1"/>
    <cellStyle name="Akzent5 2" xfId="5656" hidden="1"/>
    <cellStyle name="Akzent5 2" xfId="5565" hidden="1"/>
    <cellStyle name="Akzent5 2" xfId="5530" hidden="1"/>
    <cellStyle name="Akzent5 2" xfId="5455" hidden="1"/>
    <cellStyle name="Akzent5 2" xfId="5409" hidden="1"/>
    <cellStyle name="Akzent5 2" xfId="5317" hidden="1"/>
    <cellStyle name="Akzent5 2" xfId="5278" hidden="1"/>
    <cellStyle name="Akzent5 2" xfId="5191" hidden="1"/>
    <cellStyle name="Akzent5 2" xfId="5149" hidden="1"/>
    <cellStyle name="Akzent5 2" xfId="5045" hidden="1"/>
    <cellStyle name="Akzent5 2" xfId="4999" hidden="1"/>
    <cellStyle name="Akzent5 2" xfId="4933" hidden="1"/>
    <cellStyle name="Akzent5 2" xfId="4891" hidden="1"/>
    <cellStyle name="Akzent5 2" xfId="6122" hidden="1"/>
    <cellStyle name="Akzent5 2" xfId="4794" hidden="1"/>
    <cellStyle name="Akzent5 2" xfId="4730" hidden="1"/>
    <cellStyle name="Akzent5 2" xfId="4675" hidden="1"/>
    <cellStyle name="Akzent5 2" xfId="4603" hidden="1"/>
    <cellStyle name="Akzent5 2" xfId="4560" hidden="1"/>
    <cellStyle name="Akzent5 2" xfId="4492" hidden="1"/>
    <cellStyle name="Akzent5 2" xfId="4456" hidden="1"/>
    <cellStyle name="Akzent5 2" xfId="4381" hidden="1"/>
    <cellStyle name="Akzent5 2" xfId="4340" hidden="1"/>
    <cellStyle name="Akzent5 2" xfId="4853" hidden="1"/>
    <cellStyle name="Akzent5 2" xfId="4240" hidden="1"/>
    <cellStyle name="Akzent5 2" xfId="4156" hidden="1"/>
    <cellStyle name="Akzent5 2" xfId="4122" hidden="1"/>
    <cellStyle name="Akzent5 2" xfId="4040" hidden="1"/>
    <cellStyle name="Akzent5 2" xfId="4011" hidden="1"/>
    <cellStyle name="Akzent5 2" xfId="3931" hidden="1"/>
    <cellStyle name="Akzent5 2" xfId="3900" hidden="1"/>
    <cellStyle name="Akzent5 2" xfId="3813" hidden="1"/>
    <cellStyle name="Akzent5 2" xfId="3777" hidden="1"/>
    <cellStyle name="Akzent5 2" xfId="3678" hidden="1"/>
    <cellStyle name="Akzent5 2" xfId="3619" hidden="1"/>
    <cellStyle name="Akzent5 2" xfId="3538" hidden="1"/>
    <cellStyle name="Akzent5 2" xfId="3503" hidden="1"/>
    <cellStyle name="Akzent5 2" xfId="3413" hidden="1"/>
    <cellStyle name="Akzent5 2" xfId="3383" hidden="1"/>
    <cellStyle name="Akzent5 2" xfId="3301" hidden="1"/>
    <cellStyle name="Akzent5 2" xfId="3271" hidden="1"/>
    <cellStyle name="Akzent5 2" xfId="3178" hidden="1"/>
    <cellStyle name="Akzent5 2" xfId="3156" hidden="1"/>
    <cellStyle name="Akzent5 2" xfId="3067" hidden="1"/>
    <cellStyle name="Akzent5 2" xfId="3016" hidden="1"/>
    <cellStyle name="Akzent5 2" xfId="2924" hidden="1"/>
    <cellStyle name="Akzent5 2" xfId="2886" hidden="1"/>
    <cellStyle name="Akzent5 2" xfId="2806" hidden="1"/>
    <cellStyle name="Akzent5 2" xfId="2759" hidden="1"/>
    <cellStyle name="Akzent5 2" xfId="2696" hidden="1"/>
    <cellStyle name="Akzent5 2" xfId="2646" hidden="1"/>
    <cellStyle name="Akzent5 2" xfId="2582" hidden="1"/>
    <cellStyle name="Akzent5 2" xfId="2542" hidden="1"/>
    <cellStyle name="Akzent5 2" xfId="3710" hidden="1"/>
    <cellStyle name="Akzent5 2" xfId="2436" hidden="1"/>
    <cellStyle name="Akzent5 2" xfId="2372" hidden="1"/>
    <cellStyle name="Akzent5 2" xfId="2316" hidden="1"/>
    <cellStyle name="Akzent5 2" xfId="2240" hidden="1"/>
    <cellStyle name="Akzent5 2" xfId="2197" hidden="1"/>
    <cellStyle name="Akzent5 2" xfId="2125" hidden="1"/>
    <cellStyle name="Akzent5 2" xfId="2091" hidden="1"/>
    <cellStyle name="Akzent5 2" xfId="2007" hidden="1"/>
    <cellStyle name="Akzent5 2" xfId="1987" hidden="1"/>
    <cellStyle name="Akzent5 2" xfId="2504" hidden="1"/>
    <cellStyle name="Akzent5 2" xfId="1896" hidden="1"/>
    <cellStyle name="Akzent5 2" xfId="1813" hidden="1"/>
    <cellStyle name="Akzent5 2" xfId="1777" hidden="1"/>
    <cellStyle name="Akzent5 2" xfId="1693" hidden="1"/>
    <cellStyle name="Akzent5 2" xfId="1653" hidden="1"/>
    <cellStyle name="Akzent5 2" xfId="1572" hidden="1"/>
    <cellStyle name="Akzent5 2" xfId="1543" hidden="1"/>
    <cellStyle name="Akzent5 2" xfId="1454" hidden="1"/>
    <cellStyle name="Akzent5 2" xfId="1431" hidden="1"/>
    <cellStyle name="Akzent5 2" xfId="1353" hidden="1"/>
    <cellStyle name="Akzent5 2" xfId="1313" hidden="1"/>
    <cellStyle name="Akzent5 2" xfId="1220" hidden="1"/>
    <cellStyle name="Akzent5 2" xfId="1194" hidden="1"/>
    <cellStyle name="Akzent5 2" xfId="1107" hidden="1"/>
    <cellStyle name="Akzent5 2" xfId="1079" hidden="1"/>
    <cellStyle name="Akzent5 2" xfId="991" hidden="1"/>
    <cellStyle name="Akzent5 2" xfId="953" hidden="1"/>
    <cellStyle name="Akzent5 2" xfId="873" hidden="1"/>
    <cellStyle name="Akzent5 2" xfId="833" hidden="1"/>
    <cellStyle name="Akzent5 2" xfId="683" hidden="1"/>
    <cellStyle name="Akzent5 2" xfId="666" hidden="1"/>
    <cellStyle name="Akzent5 2" xfId="538" hidden="1"/>
    <cellStyle name="Akzent5 2" xfId="487" hidden="1"/>
    <cellStyle name="Akzent5 2" xfId="411" hidden="1"/>
    <cellStyle name="Akzent5 2" xfId="370" hidden="1"/>
    <cellStyle name="Akzent5 2" xfId="291" hidden="1"/>
    <cellStyle name="Akzent5 2" xfId="239" hidden="1"/>
    <cellStyle name="Akzent5 2" xfId="12408" hidden="1"/>
    <cellStyle name="Akzent5 2" xfId="13052" hidden="1"/>
    <cellStyle name="Akzent5 2" xfId="13069" hidden="1"/>
    <cellStyle name="Akzent5 2" xfId="13093" hidden="1"/>
    <cellStyle name="Akzent5 2" xfId="554" hidden="1"/>
    <cellStyle name="Akzent5 2" xfId="13156" hidden="1"/>
    <cellStyle name="Akzent5 2" xfId="13205" hidden="1"/>
    <cellStyle name="Akzent5 2" xfId="13232" hidden="1"/>
    <cellStyle name="Akzent5 2" xfId="13284" hidden="1"/>
    <cellStyle name="Akzent5 2" xfId="13307" hidden="1"/>
    <cellStyle name="Akzent5 2" xfId="13360" hidden="1"/>
    <cellStyle name="Akzent5 2" xfId="13381" hidden="1"/>
    <cellStyle name="Akzent5 2" xfId="13425" hidden="1"/>
    <cellStyle name="Akzent5 2" xfId="13446" hidden="1"/>
    <cellStyle name="Akzent5 2" xfId="13397" hidden="1"/>
    <cellStyle name="Akzent5 2" xfId="13341" hidden="1"/>
    <cellStyle name="Akzent5 2" xfId="13312" hidden="1"/>
    <cellStyle name="Akzent5 2" xfId="13262" hidden="1"/>
    <cellStyle name="Akzent5 2" xfId="13236" hidden="1"/>
    <cellStyle name="Akzent5 2" xfId="13186" hidden="1"/>
    <cellStyle name="Akzent5 2" xfId="13162" hidden="1"/>
    <cellStyle name="Akzent5 2" xfId="13109" hidden="1"/>
    <cellStyle name="Akzent5 2" xfId="13084" hidden="1"/>
    <cellStyle name="Akzent5 2" xfId="13035" hidden="1"/>
    <cellStyle name="Akzent5 2" xfId="12968" hidden="1"/>
    <cellStyle name="Akzent5 2" xfId="12891" hidden="1"/>
    <cellStyle name="Akzent5 2" xfId="12870" hidden="1"/>
    <cellStyle name="Akzent5 2" xfId="12790" hidden="1"/>
    <cellStyle name="Akzent5 2" xfId="12766" hidden="1"/>
    <cellStyle name="Akzent5 2" xfId="12692" hidden="1"/>
    <cellStyle name="Akzent5 2" xfId="12666" hidden="1"/>
    <cellStyle name="Akzent5 2" xfId="12602" hidden="1"/>
    <cellStyle name="Akzent5 2" xfId="12569" hidden="1"/>
    <cellStyle name="Akzent5 2" xfId="13429" hidden="1"/>
    <cellStyle name="Akzent5 2" xfId="12478" hidden="1"/>
    <cellStyle name="Akzent5 2" xfId="12380" hidden="1"/>
    <cellStyle name="Akzent5 2" xfId="12342" hidden="1"/>
    <cellStyle name="Akzent5 2" xfId="12257" hidden="1"/>
    <cellStyle name="Akzent5 2" xfId="12222" hidden="1"/>
    <cellStyle name="Akzent5 2" xfId="12136" hidden="1"/>
    <cellStyle name="Akzent5 2" xfId="12104" hidden="1"/>
    <cellStyle name="Akzent5 2" xfId="12014" hidden="1"/>
    <cellStyle name="Akzent5 2" xfId="11983" hidden="1"/>
    <cellStyle name="Akzent5 2" xfId="12519" hidden="1"/>
    <cellStyle name="Akzent5 2" xfId="11872" hidden="1"/>
    <cellStyle name="Akzent5 2" xfId="11777" hidden="1"/>
    <cellStyle name="Akzent5 2" xfId="11744" hidden="1"/>
    <cellStyle name="Akzent5 2" xfId="11644" hidden="1"/>
    <cellStyle name="Akzent5 2" xfId="11620" hidden="1"/>
    <cellStyle name="Akzent5 2" xfId="11533" hidden="1"/>
    <cellStyle name="Akzent5 2" xfId="11498" hidden="1"/>
    <cellStyle name="Akzent5 2" xfId="11395" hidden="1"/>
    <cellStyle name="Akzent5 2" xfId="11331" hidden="1"/>
    <cellStyle name="Akzent5 2" xfId="11226" hidden="1"/>
    <cellStyle name="Akzent5 2" xfId="11181" hidden="1"/>
    <cellStyle name="Akzent5 2" xfId="11088" hidden="1"/>
    <cellStyle name="Akzent5 2" xfId="11045" hidden="1"/>
    <cellStyle name="Akzent5 2" xfId="10957" hidden="1"/>
    <cellStyle name="Akzent5 2" xfId="10918" hidden="1"/>
    <cellStyle name="Akzent5 2" xfId="10841" hidden="1"/>
    <cellStyle name="Akzent5 2" xfId="10800" hidden="1"/>
    <cellStyle name="Akzent5 2" xfId="10715" hidden="1"/>
    <cellStyle name="Akzent5 2" xfId="10687" hidden="1"/>
    <cellStyle name="Akzent5 2" xfId="10594" hidden="1"/>
    <cellStyle name="Akzent5 2" xfId="10554" hidden="1"/>
    <cellStyle name="Akzent5 2" xfId="10460" hidden="1"/>
    <cellStyle name="Akzent5 2" xfId="10427" hidden="1"/>
    <cellStyle name="Akzent5 2" xfId="10333" hidden="1"/>
    <cellStyle name="Akzent5 2" xfId="10306" hidden="1"/>
    <cellStyle name="Akzent5 2" xfId="10214" hidden="1"/>
    <cellStyle name="Akzent5 2" xfId="10181" hidden="1"/>
    <cellStyle name="Akzent5 2" xfId="10086" hidden="1"/>
    <cellStyle name="Akzent5 2" xfId="10058" hidden="1"/>
    <cellStyle name="Akzent5 2" xfId="11263" hidden="1"/>
    <cellStyle name="Akzent5 2" xfId="9948" hidden="1"/>
    <cellStyle name="Akzent5 2" xfId="9854" hidden="1"/>
    <cellStyle name="Akzent5 2" xfId="9825" hidden="1"/>
    <cellStyle name="Akzent5 2" xfId="9737" hidden="1"/>
    <cellStyle name="Akzent5 2" xfId="9699" hidden="1"/>
    <cellStyle name="Akzent5 2" xfId="9627" hidden="1"/>
    <cellStyle name="Akzent5 2" xfId="9581" hidden="1"/>
    <cellStyle name="Akzent5 2" xfId="9498" hidden="1"/>
    <cellStyle name="Akzent5 2" xfId="9463" hidden="1"/>
    <cellStyle name="Akzent5 2" xfId="9998" hidden="1"/>
    <cellStyle name="Akzent5 2" xfId="9361" hidden="1"/>
    <cellStyle name="Akzent5 2" xfId="9270" hidden="1"/>
    <cellStyle name="Akzent5 2" xfId="9231" hidden="1"/>
    <cellStyle name="Akzent5 2" xfId="9136" hidden="1"/>
    <cellStyle name="Akzent5 2" xfId="9112" hidden="1"/>
    <cellStyle name="Akzent5 2" xfId="9019" hidden="1"/>
    <cellStyle name="Akzent5 2" xfId="8960" hidden="1"/>
    <cellStyle name="Akzent5 2" xfId="8884" hidden="1"/>
    <cellStyle name="Akzent5 2" xfId="8840" hidden="1"/>
    <cellStyle name="Akzent5 2" xfId="8757" hidden="1"/>
    <cellStyle name="Akzent5 2" xfId="8708" hidden="1"/>
    <cellStyle name="Akzent5 2" xfId="8608" hidden="1"/>
    <cellStyle name="Akzent5 2" xfId="8568" hidden="1"/>
    <cellStyle name="Akzent5 2" xfId="8462" hidden="1"/>
    <cellStyle name="Akzent5 2" xfId="8417" hidden="1"/>
    <cellStyle name="Akzent5 2" xfId="8338" hidden="1"/>
    <cellStyle name="Akzent5 2" xfId="8312" hidden="1"/>
    <cellStyle name="Akzent5 2" xfId="8223" hidden="1"/>
    <cellStyle name="Akzent5 2" xfId="8200" hidden="1"/>
    <cellStyle name="Akzent5 2" xfId="8106" hidden="1"/>
    <cellStyle name="Akzent5 2" xfId="8091" hidden="1"/>
    <cellStyle name="Akzent5 2" xfId="7998" hidden="1"/>
    <cellStyle name="Akzent5 2" xfId="7960" hidden="1"/>
    <cellStyle name="Akzent5 2" xfId="7862" hidden="1"/>
    <cellStyle name="Akzent5 2" xfId="7817" hidden="1"/>
    <cellStyle name="Akzent5 2" xfId="7746" hidden="1"/>
    <cellStyle name="Akzent5 2" xfId="7693" hidden="1"/>
    <cellStyle name="Akzent5 2" xfId="7595" hidden="1"/>
    <cellStyle name="Akzent5 2" xfId="7543" hidden="1"/>
    <cellStyle name="Akzent5 2" xfId="7457" hidden="1"/>
    <cellStyle name="Akzent5 2" xfId="7413" hidden="1"/>
    <cellStyle name="Akzent5 2" xfId="8020" hidden="1"/>
    <cellStyle name="Akzent5 2" xfId="7298" hidden="1"/>
    <cellStyle name="Akzent5 2" xfId="7202" hidden="1"/>
    <cellStyle name="Akzent5 2" xfId="7132" hidden="1"/>
    <cellStyle name="Akzent5 2" xfId="7046" hidden="1"/>
    <cellStyle name="Akzent5 2" xfId="6987" hidden="1"/>
    <cellStyle name="Akzent5 2" xfId="6884" hidden="1"/>
    <cellStyle name="Akzent5 2" xfId="6847" hidden="1"/>
    <cellStyle name="Akzent5 2" xfId="6760" hidden="1"/>
    <cellStyle name="Akzent5 2" xfId="6720" hidden="1"/>
    <cellStyle name="Akzent5 2" xfId="6642" hidden="1"/>
    <cellStyle name="Akzent5 2" xfId="6532" hidden="1"/>
    <cellStyle name="Akzent5 2" xfId="6468" hidden="1"/>
    <cellStyle name="Akzent5 2" xfId="6365" hidden="1"/>
    <cellStyle name="Akzent5 2" xfId="6296" hidden="1"/>
    <cellStyle name="Akzent5 2" xfId="6178" hidden="1"/>
    <cellStyle name="Akzent5 2" xfId="6129" hidden="1"/>
    <cellStyle name="Akzent5 2" xfId="6026" hidden="1"/>
    <cellStyle name="Akzent5 2" xfId="5997" hidden="1"/>
    <cellStyle name="Akzent5 2" xfId="5895" hidden="1"/>
    <cellStyle name="Akzent5 2" xfId="5871" hidden="1"/>
    <cellStyle name="Akzent5 2" xfId="5762" hidden="1"/>
    <cellStyle name="Akzent5 2" xfId="5699" hidden="1"/>
    <cellStyle name="Akzent5 2" xfId="5596" hidden="1"/>
    <cellStyle name="Akzent5 2" xfId="5567" hidden="1"/>
    <cellStyle name="Akzent5 2" xfId="5470" hidden="1"/>
    <cellStyle name="Akzent5 2" xfId="5427" hidden="1"/>
    <cellStyle name="Akzent5 2" xfId="5356" hidden="1"/>
    <cellStyle name="Akzent5 2" xfId="5320" hidden="1"/>
    <cellStyle name="Akzent5 2" xfId="5227" hidden="1"/>
    <cellStyle name="Akzent5 2" xfId="5198" hidden="1"/>
    <cellStyle name="Akzent5 2" xfId="6536" hidden="1"/>
    <cellStyle name="Akzent5 2" xfId="5048" hidden="1"/>
    <cellStyle name="Akzent5 2" xfId="4955" hidden="1"/>
    <cellStyle name="Akzent5 2" xfId="4924" hidden="1"/>
    <cellStyle name="Akzent5 2" xfId="4834" hidden="1"/>
    <cellStyle name="Akzent5 2" xfId="4790" hidden="1"/>
    <cellStyle name="Akzent5 2" xfId="4735" hidden="1"/>
    <cellStyle name="Akzent5 2" xfId="4676" hidden="1"/>
    <cellStyle name="Akzent5 2" xfId="4614" hidden="1"/>
    <cellStyle name="Akzent5 2" xfId="4564" hidden="1"/>
    <cellStyle name="Akzent5 2" xfId="5106" hidden="1"/>
    <cellStyle name="Akzent5 2" xfId="4467" hidden="1"/>
    <cellStyle name="Akzent5 2" xfId="4372" hidden="1"/>
    <cellStyle name="Akzent5 2" xfId="4329" hidden="1"/>
    <cellStyle name="Akzent5 2" xfId="4239" hidden="1"/>
    <cellStyle name="Akzent5 2" xfId="4202" hidden="1"/>
    <cellStyle name="Akzent5 2" xfId="4127" hidden="1"/>
    <cellStyle name="Akzent5 2" xfId="4094" hidden="1"/>
    <cellStyle name="Akzent5 2" xfId="4015" hidden="1"/>
    <cellStyle name="Akzent5 2" xfId="3982" hidden="1"/>
    <cellStyle name="Akzent5 2" xfId="3878" hidden="1"/>
    <cellStyle name="Akzent5 2" xfId="3817" hidden="1"/>
    <cellStyle name="Akzent5 2" xfId="3726" hidden="1"/>
    <cellStyle name="Akzent5 2" xfId="3690" hidden="1"/>
    <cellStyle name="Akzent5 2" xfId="3590" hidden="1"/>
    <cellStyle name="Akzent5 2" xfId="3557" hidden="1"/>
    <cellStyle name="Akzent5 2" xfId="3466" hidden="1"/>
    <cellStyle name="Akzent5 2" xfId="3441" hidden="1"/>
    <cellStyle name="Akzent5 2" xfId="3339" hidden="1"/>
    <cellStyle name="Akzent5 2" xfId="3305" hidden="1"/>
    <cellStyle name="Akzent5 2" xfId="3228" hidden="1"/>
    <cellStyle name="Akzent5 2" xfId="3180" hidden="1"/>
    <cellStyle name="Akzent5 2" xfId="3086" hidden="1"/>
    <cellStyle name="Akzent5 2" xfId="3043" hidden="1"/>
    <cellStyle name="Akzent5 2" xfId="2954" hidden="1"/>
    <cellStyle name="Akzent5 2" xfId="2903" hidden="1"/>
    <cellStyle name="Akzent5 2" xfId="2832" hidden="1"/>
    <cellStyle name="Akzent5 2" xfId="2789" hidden="1"/>
    <cellStyle name="Akzent5 2" xfId="2716" hidden="1"/>
    <cellStyle name="Akzent5 2" xfId="2665" hidden="1"/>
    <cellStyle name="Akzent5 2" xfId="3906" hidden="1"/>
    <cellStyle name="Akzent5 2" xfId="2560" hidden="1"/>
    <cellStyle name="Akzent5 2" xfId="2496" hidden="1"/>
    <cellStyle name="Akzent5 2" xfId="2430" hidden="1"/>
    <cellStyle name="Akzent5 2" xfId="2355" hidden="1"/>
    <cellStyle name="Akzent5 2" xfId="2304" hidden="1"/>
    <cellStyle name="Akzent5 2" xfId="2225" hidden="1"/>
    <cellStyle name="Akzent5 2" xfId="2190" hidden="1"/>
    <cellStyle name="Akzent5 2" xfId="2111" hidden="1"/>
    <cellStyle name="Akzent5 2" xfId="2082" hidden="1"/>
    <cellStyle name="Akzent5 2" xfId="2620" hidden="1"/>
    <cellStyle name="Akzent5 2" xfId="1982" hidden="1"/>
    <cellStyle name="Akzent5 2" xfId="1893" hidden="1"/>
    <cellStyle name="Akzent5 2" xfId="1863" hidden="1"/>
    <cellStyle name="Akzent5 2" xfId="1775" hidden="1"/>
    <cellStyle name="Akzent5 2" xfId="1732" hidden="1"/>
    <cellStyle name="Akzent5 2" xfId="1650" hidden="1"/>
    <cellStyle name="Akzent5 2" xfId="1609" hidden="1"/>
    <cellStyle name="Akzent5 2" xfId="1531" hidden="1"/>
    <cellStyle name="Akzent5 2" xfId="1493" hidden="1"/>
    <cellStyle name="Akzent5 2" xfId="1409" hidden="1"/>
    <cellStyle name="Akzent5 2" xfId="1369" hidden="1"/>
    <cellStyle name="Akzent5 2" xfId="1275" hidden="1"/>
    <cellStyle name="Akzent5 2" xfId="1242" hidden="1"/>
    <cellStyle name="Akzent5 2" xfId="1153" hidden="1"/>
    <cellStyle name="Akzent5 2" xfId="1114" hidden="1"/>
    <cellStyle name="Akzent5 2" xfId="1034" hidden="1"/>
    <cellStyle name="Akzent5 2" xfId="1001" hidden="1"/>
    <cellStyle name="Akzent5 2" xfId="903" hidden="1"/>
    <cellStyle name="Akzent5 2" xfId="875" hidden="1"/>
    <cellStyle name="Akzent5 2" xfId="739" hidden="1"/>
    <cellStyle name="Akzent5 2" xfId="730" hidden="1"/>
    <cellStyle name="Akzent5 2" xfId="560" hidden="1"/>
    <cellStyle name="Akzent5 2" xfId="506" hidden="1"/>
    <cellStyle name="Akzent5 2" xfId="438" hidden="1"/>
    <cellStyle name="Akzent5 2" xfId="382" hidden="1"/>
    <cellStyle name="Akzent5 2" xfId="296" hidden="1"/>
    <cellStyle name="Akzent5 2" xfId="242" hidden="1"/>
    <cellStyle name="Akzent5 2" xfId="6231" hidden="1"/>
    <cellStyle name="Akzent5 2" xfId="12967" hidden="1"/>
    <cellStyle name="Akzent5 2" xfId="13499" hidden="1"/>
    <cellStyle name="Akzent5 2" xfId="13522" hidden="1"/>
    <cellStyle name="Akzent5 2" xfId="629" hidden="1"/>
    <cellStyle name="Akzent5 2" xfId="13565" hidden="1"/>
    <cellStyle name="Akzent5 2" xfId="13607" hidden="1"/>
    <cellStyle name="Akzent5 2" xfId="13625" hidden="1"/>
    <cellStyle name="Akzent5 2" xfId="13667" hidden="1"/>
    <cellStyle name="Akzent5 2" xfId="13685" hidden="1"/>
    <cellStyle name="Akzent5 2" xfId="13726" hidden="1"/>
    <cellStyle name="Akzent5 2" xfId="13743" hidden="1"/>
    <cellStyle name="Akzent5 2" xfId="13773" hidden="1"/>
    <cellStyle name="Akzent5 2" xfId="13795" hidden="1"/>
    <cellStyle name="Akzent5 2" xfId="13754" hidden="1"/>
    <cellStyle name="Akzent5 2" xfId="13710" hidden="1"/>
    <cellStyle name="Akzent5 2" xfId="13686" hidden="1"/>
    <cellStyle name="Akzent5 2" xfId="13650" hidden="1"/>
    <cellStyle name="Akzent5 2" xfId="13626" hidden="1"/>
    <cellStyle name="Akzent5 2" xfId="13595" hidden="1"/>
    <cellStyle name="Akzent5 2" xfId="13570" hidden="1"/>
    <cellStyle name="Akzent5 2" xfId="13538" hidden="1"/>
    <cellStyle name="Akzent5 2" xfId="13513" hidden="1"/>
    <cellStyle name="Akzent5 2" xfId="13480" hidden="1"/>
    <cellStyle name="Akzent5 2" xfId="13422" hidden="1"/>
    <cellStyle name="Akzent5 2" xfId="13357" hidden="1"/>
    <cellStyle name="Akzent5 2" xfId="13344" hidden="1"/>
    <cellStyle name="Akzent5 2" xfId="13275" hidden="1"/>
    <cellStyle name="Akzent5 2" xfId="13260" hidden="1"/>
    <cellStyle name="Akzent5 2" xfId="13195" hidden="1"/>
    <cellStyle name="Akzent5 2" xfId="13173" hidden="1"/>
    <cellStyle name="Akzent5 2" xfId="13125" hidden="1"/>
    <cellStyle name="Akzent5 2" xfId="13094" hidden="1"/>
    <cellStyle name="Akzent5 2" xfId="13776" hidden="1"/>
    <cellStyle name="Akzent5 2" xfId="13037" hidden="1"/>
    <cellStyle name="Akzent5 2" xfId="12951" hidden="1"/>
    <cellStyle name="Akzent5 2" xfId="12920" hidden="1"/>
    <cellStyle name="Akzent5 2" xfId="12836" hidden="1"/>
    <cellStyle name="Akzent5 2" xfId="12806" hidden="1"/>
    <cellStyle name="Akzent5 2" xfId="12737" hidden="1"/>
    <cellStyle name="Akzent5 2" xfId="12698" hidden="1"/>
    <cellStyle name="Akzent5 2" xfId="12636" hidden="1"/>
    <cellStyle name="Akzent5 2" xfId="12609" hidden="1"/>
    <cellStyle name="Akzent5 2" xfId="13055" hidden="1"/>
    <cellStyle name="Akzent5 2" xfId="12518" hidden="1"/>
    <cellStyle name="Akzent5 2" xfId="12425" hidden="1"/>
    <cellStyle name="Akzent5 2" xfId="12393" hidden="1"/>
    <cellStyle name="Akzent5 2" xfId="12287" hidden="1"/>
    <cellStyle name="Akzent5 2" xfId="12259" hidden="1"/>
    <cellStyle name="Akzent5 2" xfId="12155" hidden="1"/>
    <cellStyle name="Akzent5 2" xfId="12129" hidden="1"/>
    <cellStyle name="Akzent5 2" xfId="12039" hidden="1"/>
    <cellStyle name="Akzent5 2" xfId="11993" hidden="1"/>
    <cellStyle name="Akzent5 2" xfId="11884" hidden="1"/>
    <cellStyle name="Akzent5 2" xfId="11831" hidden="1"/>
    <cellStyle name="Akzent5 2" xfId="11726" hidden="1"/>
    <cellStyle name="Akzent5 2" xfId="11697" hidden="1"/>
    <cellStyle name="Akzent5 2" xfId="11588" hidden="1"/>
    <cellStyle name="Akzent5 2" xfId="11555" hidden="1"/>
    <cellStyle name="Akzent5 2" xfId="11469" hidden="1"/>
    <cellStyle name="Akzent5 2" xfId="11418" hidden="1"/>
    <cellStyle name="Akzent5 2" xfId="11294" hidden="1"/>
    <cellStyle name="Akzent5 2" xfId="11262" hidden="1"/>
    <cellStyle name="Akzent5 2" xfId="11176" hidden="1"/>
    <cellStyle name="Akzent5 2" xfId="11117" hidden="1"/>
    <cellStyle name="Akzent5 2" xfId="11021" hidden="1"/>
    <cellStyle name="Akzent5 2" xfId="11000" hidden="1"/>
    <cellStyle name="Akzent5 2" xfId="10892" hidden="1"/>
    <cellStyle name="Akzent5 2" xfId="10855" hidden="1"/>
    <cellStyle name="Akzent5 2" xfId="10768" hidden="1"/>
    <cellStyle name="Akzent5 2" xfId="10726" hidden="1"/>
    <cellStyle name="Akzent5 2" xfId="10637" hidden="1"/>
    <cellStyle name="Akzent5 2" xfId="10602" hidden="1"/>
    <cellStyle name="Akzent5 2" xfId="11926" hidden="1"/>
    <cellStyle name="Akzent5 2" xfId="10485" hidden="1"/>
    <cellStyle name="Akzent5 2" xfId="10390" hidden="1"/>
    <cellStyle name="Akzent5 2" xfId="10360" hidden="1"/>
    <cellStyle name="Akzent5 2" xfId="10270" hidden="1"/>
    <cellStyle name="Akzent5 2" xfId="10226" hidden="1"/>
    <cellStyle name="Akzent5 2" xfId="10143" hidden="1"/>
    <cellStyle name="Akzent5 2" xfId="10098" hidden="1"/>
    <cellStyle name="Akzent5 2" xfId="10007" hidden="1"/>
    <cellStyle name="Akzent5 2" xfId="9963" hidden="1"/>
    <cellStyle name="Akzent5 2" xfId="10535" hidden="1"/>
    <cellStyle name="Akzent5 2" xfId="9864" hidden="1"/>
    <cellStyle name="Akzent5 2" xfId="9783" hidden="1"/>
    <cellStyle name="Akzent5 2" xfId="9734" hidden="1"/>
    <cellStyle name="Akzent5 2" xfId="9637" hidden="1"/>
    <cellStyle name="Akzent5 2" xfId="9599" hidden="1"/>
    <cellStyle name="Akzent5 2" xfId="9507" hidden="1"/>
    <cellStyle name="Akzent5 2" xfId="9469" hidden="1"/>
    <cellStyle name="Akzent5 2" xfId="9385" hidden="1"/>
    <cellStyle name="Akzent5 2" xfId="9348" hidden="1"/>
    <cellStyle name="Akzent5 2" xfId="9249" hidden="1"/>
    <cellStyle name="Akzent5 2" xfId="9214" hidden="1"/>
    <cellStyle name="Akzent5 2" xfId="9114" hidden="1"/>
    <cellStyle name="Akzent5 2" xfId="9063" hidden="1"/>
    <cellStyle name="Akzent5 2" xfId="8946" hidden="1"/>
    <cellStyle name="Akzent5 2" xfId="8899" hidden="1"/>
    <cellStyle name="Akzent5 2" xfId="8817" hidden="1"/>
    <cellStyle name="Akzent5 2" xfId="8792" hidden="1"/>
    <cellStyle name="Akzent5 2" xfId="8686" hidden="1"/>
    <cellStyle name="Akzent5 2" xfId="8664" hidden="1"/>
    <cellStyle name="Akzent5 2" xfId="8549" hidden="1"/>
    <cellStyle name="Akzent5 2" xfId="8543" hidden="1"/>
    <cellStyle name="Akzent5 2" xfId="8453" hidden="1"/>
    <cellStyle name="Akzent5 2" xfId="8407" hidden="1"/>
    <cellStyle name="Akzent5 2" xfId="8311" hidden="1"/>
    <cellStyle name="Akzent5 2" xfId="8272" hidden="1"/>
    <cellStyle name="Akzent5 2" xfId="8183" hidden="1"/>
    <cellStyle name="Akzent5 2" xfId="8142" hidden="1"/>
    <cellStyle name="Akzent5 2" xfId="8027" hidden="1"/>
    <cellStyle name="Akzent5 2" xfId="7980" hidden="1"/>
    <cellStyle name="Akzent5 2" xfId="7898" hidden="1"/>
    <cellStyle name="Akzent5 2" xfId="7861" hidden="1"/>
    <cellStyle name="Akzent5 2" xfId="8475" hidden="1"/>
    <cellStyle name="Akzent5 2" xfId="7750" hidden="1"/>
    <cellStyle name="Akzent5 2" xfId="7650" hidden="1"/>
    <cellStyle name="Akzent5 2" xfId="7594" hidden="1"/>
    <cellStyle name="Akzent5 2" xfId="7487" hidden="1"/>
    <cellStyle name="Akzent5 2" xfId="7435" hidden="1"/>
    <cellStyle name="Akzent5 2" xfId="7327" hidden="1"/>
    <cellStyle name="Akzent5 2" xfId="7293" hidden="1"/>
    <cellStyle name="Akzent5 2" xfId="7208" hidden="1"/>
    <cellStyle name="Akzent5 2" xfId="7130" hidden="1"/>
    <cellStyle name="Akzent5 2" xfId="7051" hidden="1"/>
    <cellStyle name="Akzent5 2" xfId="6929" hidden="1"/>
    <cellStyle name="Akzent5 2" xfId="6870" hidden="1"/>
    <cellStyle name="Akzent5 2" xfId="6770" hidden="1"/>
    <cellStyle name="Akzent5 2" xfId="6722" hidden="1"/>
    <cellStyle name="Akzent5 2" xfId="6621" hidden="1"/>
    <cellStyle name="Akzent5 2" xfId="6555" hidden="1"/>
    <cellStyle name="Akzent5 2" xfId="6445" hidden="1"/>
    <cellStyle name="Akzent5 2" xfId="6411" hidden="1"/>
    <cellStyle name="Akzent5 2" xfId="6262" hidden="1"/>
    <cellStyle name="Akzent5 2" xfId="6238" hidden="1"/>
    <cellStyle name="Akzent5 2" xfId="6127" hidden="1"/>
    <cellStyle name="Akzent5 2" xfId="6050" hidden="1"/>
    <cellStyle name="Akzent5 2" xfId="5939" hidden="1"/>
    <cellStyle name="Akzent5 2" xfId="5907" hidden="1"/>
    <cellStyle name="Akzent5 2" xfId="5789" hidden="1"/>
    <cellStyle name="Akzent5 2" xfId="5724" hidden="1"/>
    <cellStyle name="Akzent5 2" xfId="5654" hidden="1"/>
    <cellStyle name="Akzent5 2" xfId="5600" hidden="1"/>
    <cellStyle name="Akzent5 2" xfId="5520" hidden="1"/>
    <cellStyle name="Akzent5 2" xfId="5473" hidden="1"/>
    <cellStyle name="Akzent5 2" xfId="6932" hidden="1"/>
    <cellStyle name="Akzent5 2" xfId="5359" hidden="1"/>
    <cellStyle name="Akzent5 2" xfId="5255" hidden="1"/>
    <cellStyle name="Akzent5 2" xfId="5220" hidden="1"/>
    <cellStyle name="Akzent5 2" xfId="5082" hidden="1"/>
    <cellStyle name="Akzent5 2" xfId="5047" hidden="1"/>
    <cellStyle name="Akzent5 2" xfId="4963" hidden="1"/>
    <cellStyle name="Akzent5 2" xfId="4929" hidden="1"/>
    <cellStyle name="Akzent5 2" xfId="4849" hidden="1"/>
    <cellStyle name="Akzent5 2" xfId="4797" hidden="1"/>
    <cellStyle name="Akzent5 2" xfId="5410" hidden="1"/>
    <cellStyle name="Akzent5 2" xfId="4696" hidden="1"/>
    <cellStyle name="Akzent5 2" xfId="4613" hidden="1"/>
    <cellStyle name="Akzent5 2" xfId="4557" hidden="1"/>
    <cellStyle name="Akzent5 2" xfId="4469" hidden="1"/>
    <cellStyle name="Akzent5 2" xfId="4419" hidden="1"/>
    <cellStyle name="Akzent5 2" xfId="4339" hidden="1"/>
    <cellStyle name="Akzent5 2" xfId="4303" hidden="1"/>
    <cellStyle name="Akzent5 2" xfId="4216" hidden="1"/>
    <cellStyle name="Akzent5 2" xfId="4180" hidden="1"/>
    <cellStyle name="Akzent5 2" xfId="4072" hidden="1"/>
    <cellStyle name="Akzent5 2" xfId="4021" hidden="1"/>
    <cellStyle name="Akzent5 2" xfId="3917" hidden="1"/>
    <cellStyle name="Akzent5 2" xfId="3888" hidden="1"/>
    <cellStyle name="Akzent5 2" xfId="3775" hidden="1"/>
    <cellStyle name="Akzent5 2" xfId="3751" hidden="1"/>
    <cellStyle name="Akzent5 2" xfId="3649" hidden="1"/>
    <cellStyle name="Akzent5 2" xfId="3612" hidden="1"/>
    <cellStyle name="Akzent5 2" xfId="3528" hidden="1"/>
    <cellStyle name="Akzent5 2" xfId="3488" hidden="1"/>
    <cellStyle name="Akzent5 2" xfId="3404" hidden="1"/>
    <cellStyle name="Akzent5 2" xfId="3349" hidden="1"/>
    <cellStyle name="Akzent5 2" xfId="3250" hidden="1"/>
    <cellStyle name="Akzent5 2" xfId="3201" hidden="1"/>
    <cellStyle name="Akzent5 2" xfId="3104" hidden="1"/>
    <cellStyle name="Akzent5 2" xfId="3071" hidden="1"/>
    <cellStyle name="Akzent5 2" xfId="2973" hidden="1"/>
    <cellStyle name="Akzent5 2" xfId="2945" hidden="1"/>
    <cellStyle name="Akzent5 2" xfId="2848" hidden="1"/>
    <cellStyle name="Akzent5 2" xfId="2818" hidden="1"/>
    <cellStyle name="Akzent5 2" xfId="4106" hidden="1"/>
    <cellStyle name="Akzent5 2" xfId="2701" hidden="1"/>
    <cellStyle name="Akzent5 2" xfId="2615" hidden="1"/>
    <cellStyle name="Akzent5 2" xfId="2557" hidden="1"/>
    <cellStyle name="Akzent5 2" xfId="2478" hidden="1"/>
    <cellStyle name="Akzent5 2" xfId="2421" hidden="1"/>
    <cellStyle name="Akzent5 2" xfId="2349" hidden="1"/>
    <cellStyle name="Akzent5 2" xfId="2299" hidden="1"/>
    <cellStyle name="Akzent5 2" xfId="2215" hidden="1"/>
    <cellStyle name="Akzent5 2" xfId="2175" hidden="1"/>
    <cellStyle name="Akzent5 2" xfId="2741" hidden="1"/>
    <cellStyle name="Akzent5 2" xfId="2077" hidden="1"/>
    <cellStyle name="Akzent5 2" xfId="1980" hidden="1"/>
    <cellStyle name="Akzent5 2" xfId="1949" hidden="1"/>
    <cellStyle name="Akzent5 2" xfId="1856" hidden="1"/>
    <cellStyle name="Akzent5 2" xfId="1823" hidden="1"/>
    <cellStyle name="Akzent5 2" xfId="1727" hidden="1"/>
    <cellStyle name="Akzent5 2" xfId="1703" hidden="1"/>
    <cellStyle name="Akzent5 2" xfId="1606" hidden="1"/>
    <cellStyle name="Akzent5 2" xfId="1568" hidden="1"/>
    <cellStyle name="Akzent5 2" xfId="1474" hidden="1"/>
    <cellStyle name="Akzent5 2" xfId="1432" hidden="1"/>
    <cellStyle name="Akzent5 2" xfId="1328" hidden="1"/>
    <cellStyle name="Akzent5 2" xfId="1304" hidden="1"/>
    <cellStyle name="Akzent5 2" xfId="1208" hidden="1"/>
    <cellStyle name="Akzent5 2" xfId="1171" hidden="1"/>
    <cellStyle name="Akzent5 2" xfId="1091" hidden="1"/>
    <cellStyle name="Akzent5 2" xfId="1038" hidden="1"/>
    <cellStyle name="Akzent5 2" xfId="950" hidden="1"/>
    <cellStyle name="Akzent5 2" xfId="915" hidden="1"/>
    <cellStyle name="Akzent5 2" xfId="783" hidden="1"/>
    <cellStyle name="Akzent5 2" xfId="772" hidden="1"/>
    <cellStyle name="Akzent5 2" xfId="638" hidden="1"/>
    <cellStyle name="Akzent5 2" xfId="525" hidden="1"/>
    <cellStyle name="Akzent5 2" xfId="447" hidden="1"/>
    <cellStyle name="Akzent5 2" xfId="396" hidden="1"/>
    <cellStyle name="Akzent5 2" xfId="306" hidden="1"/>
    <cellStyle name="Akzent5 2" xfId="244" hidden="1"/>
    <cellStyle name="Akzent5 2" xfId="13451" hidden="1"/>
    <cellStyle name="Akzent5 2" xfId="11219" hidden="1"/>
    <cellStyle name="Akzent5 2" xfId="13830" hidden="1"/>
    <cellStyle name="Akzent5 2" xfId="13847" hidden="1"/>
    <cellStyle name="Akzent5 2" xfId="696" hidden="1"/>
    <cellStyle name="Akzent5 2" xfId="13876" hidden="1"/>
    <cellStyle name="Akzent5 2" xfId="13898" hidden="1"/>
    <cellStyle name="Akzent5 2" xfId="13916" hidden="1"/>
    <cellStyle name="Akzent5 2" xfId="13938" hidden="1"/>
    <cellStyle name="Akzent5 2" xfId="13956" hidden="1"/>
    <cellStyle name="Akzent5 2" xfId="13978" hidden="1"/>
    <cellStyle name="Akzent5 2" xfId="13990" hidden="1"/>
    <cellStyle name="Akzent5 2" xfId="14013" hidden="1"/>
    <cellStyle name="Akzent5 2" xfId="14028" hidden="1"/>
    <cellStyle name="Akzent5 2" xfId="14003" hidden="1"/>
    <cellStyle name="Akzent5 2" xfId="13975" hidden="1"/>
    <cellStyle name="Akzent5 2" xfId="13957" hidden="1"/>
    <cellStyle name="Akzent5 2" xfId="13935" hidden="1"/>
    <cellStyle name="Akzent5 2" xfId="13917" hidden="1"/>
    <cellStyle name="Akzent5 2" xfId="13895" hidden="1"/>
    <cellStyle name="Akzent5 2" xfId="13877" hidden="1"/>
    <cellStyle name="Akzent5 2" xfId="13861" hidden="1"/>
    <cellStyle name="Akzent5 2" xfId="13838" hidden="1"/>
    <cellStyle name="Akzent5 2" xfId="13819" hidden="1"/>
    <cellStyle name="Akzent5 2" xfId="13771" hidden="1"/>
    <cellStyle name="Akzent5 2" xfId="13727" hidden="1"/>
    <cellStyle name="Akzent5 2" xfId="13713" hidden="1"/>
    <cellStyle name="Akzent5 2" xfId="13664" hidden="1"/>
    <cellStyle name="Akzent5 2" xfId="13651" hidden="1"/>
    <cellStyle name="Akzent5 2" xfId="13604" hidden="1"/>
    <cellStyle name="Akzent5 2" xfId="13584" hidden="1"/>
    <cellStyle name="Akzent5 2" xfId="13550" hidden="1"/>
    <cellStyle name="Akzent5 2" xfId="13523" hidden="1"/>
    <cellStyle name="Akzent5 2" xfId="14020" hidden="1"/>
    <cellStyle name="Akzent5 2" xfId="13482" hidden="1"/>
    <cellStyle name="Akzent5 2" xfId="13412" hidden="1"/>
    <cellStyle name="Akzent5 2" xfId="13386" hidden="1"/>
    <cellStyle name="Akzent5 2" xfId="13316" hidden="1"/>
    <cellStyle name="Akzent5 2" xfId="13291" hidden="1"/>
    <cellStyle name="Akzent5 2" xfId="13235" hidden="1"/>
    <cellStyle name="Akzent5 2" xfId="13203" hidden="1"/>
    <cellStyle name="Akzent5 2" xfId="13150" hidden="1"/>
    <cellStyle name="Akzent5 2" xfId="13129" hidden="1"/>
    <cellStyle name="Akzent5 2" xfId="13491" hidden="1"/>
    <cellStyle name="Akzent5 2" xfId="13056" hidden="1"/>
    <cellStyle name="Akzent5 2" xfId="12990" hidden="1"/>
    <cellStyle name="Akzent5 2" xfId="12959" hidden="1"/>
    <cellStyle name="Akzent5 2" xfId="12882" hidden="1"/>
    <cellStyle name="Akzent5 2" xfId="12843" hidden="1"/>
    <cellStyle name="Akzent5 2" xfId="12775" hidden="1"/>
    <cellStyle name="Akzent5 2" xfId="12733" hidden="1"/>
    <cellStyle name="Akzent5 2" xfId="12661" hidden="1"/>
    <cellStyle name="Akzent5 2" xfId="12618" hidden="1"/>
    <cellStyle name="Akzent5 2" xfId="12531" hidden="1"/>
    <cellStyle name="Akzent5 2" xfId="12479" hidden="1"/>
    <cellStyle name="Akzent5 2" xfId="12366" hidden="1"/>
    <cellStyle name="Akzent5 2" xfId="12333" hidden="1"/>
    <cellStyle name="Akzent5 2" xfId="12231" hidden="1"/>
    <cellStyle name="Akzent5 2" xfId="12191" hidden="1"/>
    <cellStyle name="Akzent5 2" xfId="12095" hidden="1"/>
    <cellStyle name="Akzent5 2" xfId="12048" hidden="1"/>
    <cellStyle name="Akzent5 2" xfId="11952" hidden="1"/>
    <cellStyle name="Akzent5 2" xfId="11927" hidden="1"/>
    <cellStyle name="Akzent5 2" xfId="11830" hidden="1"/>
    <cellStyle name="Akzent5 2" xfId="11775" hidden="1"/>
    <cellStyle name="Akzent5 2" xfId="11666" hidden="1"/>
    <cellStyle name="Akzent5 2" xfId="11629" hidden="1"/>
    <cellStyle name="Akzent5 2" xfId="11525" hidden="1"/>
    <cellStyle name="Akzent5 2" xfId="11488" hidden="1"/>
    <cellStyle name="Akzent5 2" xfId="11361" hidden="1"/>
    <cellStyle name="Akzent5 2" xfId="11311" hidden="1"/>
    <cellStyle name="Akzent5 2" xfId="11213" hidden="1"/>
    <cellStyle name="Akzent5 2" xfId="11182" hidden="1"/>
    <cellStyle name="Akzent5 2" xfId="12559" hidden="1"/>
    <cellStyle name="Akzent5 2" xfId="11061" hidden="1"/>
    <cellStyle name="Akzent5 2" xfId="10960" hidden="1"/>
    <cellStyle name="Akzent5 2" xfId="10915" hidden="1"/>
    <cellStyle name="Akzent5 2" xfId="10819" hidden="1"/>
    <cellStyle name="Akzent5 2" xfId="10783" hidden="1"/>
    <cellStyle name="Akzent5 2" xfId="10684" hidden="1"/>
    <cellStyle name="Akzent5 2" xfId="10651" hidden="1"/>
    <cellStyle name="Akzent5 2" xfId="10552" hidden="1"/>
    <cellStyle name="Akzent5 2" xfId="10509" hidden="1"/>
    <cellStyle name="Akzent5 2" xfId="11115" hidden="1"/>
    <cellStyle name="Akzent5 2" xfId="10403" hidden="1"/>
    <cellStyle name="Akzent5 2" xfId="10301" hidden="1"/>
    <cellStyle name="Akzent5 2" xfId="10271" hidden="1"/>
    <cellStyle name="Akzent5 2" xfId="10164" hidden="1"/>
    <cellStyle name="Akzent5 2" xfId="10121" hidden="1"/>
    <cellStyle name="Akzent5 2" xfId="10020" hidden="1"/>
    <cellStyle name="Akzent5 2" xfId="9976" hidden="1"/>
    <cellStyle name="Akzent5 2" xfId="9898" hidden="1"/>
    <cellStyle name="Akzent5 2" xfId="9849" hidden="1"/>
    <cellStyle name="Akzent5 2" xfId="9761" hidden="1"/>
    <cellStyle name="Akzent5 2" xfId="9708" hidden="1"/>
    <cellStyle name="Akzent5 2" xfId="9603" hidden="1"/>
    <cellStyle name="Akzent5 2" xfId="9561" hidden="1"/>
    <cellStyle name="Akzent5 2" xfId="9461" hidden="1"/>
    <cellStyle name="Akzent5 2" xfId="9423" hidden="1"/>
    <cellStyle name="Akzent5 2" xfId="9335" hidden="1"/>
    <cellStyle name="Akzent5 2" xfId="9294" hidden="1"/>
    <cellStyle name="Akzent5 2" xfId="9194" hidden="1"/>
    <cellStyle name="Akzent5 2" xfId="9154" hidden="1"/>
    <cellStyle name="Akzent5 2" xfId="9030" hidden="1"/>
    <cellStyle name="Akzent5 2" xfId="9025" hidden="1"/>
    <cellStyle name="Akzent5 2" xfId="8944" hidden="1"/>
    <cellStyle name="Akzent5 2" xfId="8894" hidden="1"/>
    <cellStyle name="Akzent5 2" xfId="8793" hidden="1"/>
    <cellStyle name="Akzent5 2" xfId="8760" hidden="1"/>
    <cellStyle name="Akzent5 2" xfId="8661" hidden="1"/>
    <cellStyle name="Akzent5 2" xfId="8609" hidden="1"/>
    <cellStyle name="Akzent5 2" xfId="8506" hidden="1"/>
    <cellStyle name="Akzent5 2" xfId="8423" hidden="1"/>
    <cellStyle name="Akzent5 2" xfId="8345" hidden="1"/>
    <cellStyle name="Akzent5 2" xfId="8313" hidden="1"/>
    <cellStyle name="Akzent5 2" xfId="8966" hidden="1"/>
    <cellStyle name="Akzent5 2" xfId="8199" hidden="1"/>
    <cellStyle name="Akzent5 2" xfId="8099" hidden="1"/>
    <cellStyle name="Akzent5 2" xfId="8050" hidden="1"/>
    <cellStyle name="Akzent5 2" xfId="7915" hidden="1"/>
    <cellStyle name="Akzent5 2" xfId="7879" hidden="1"/>
    <cellStyle name="Akzent5 2" xfId="7789" hidden="1"/>
    <cellStyle name="Akzent5 2" xfId="7749" hidden="1"/>
    <cellStyle name="Akzent5 2" xfId="7662" hidden="1"/>
    <cellStyle name="Akzent5 2" xfId="7600" hidden="1"/>
    <cellStyle name="Akzent5 2" xfId="7493" hidden="1"/>
    <cellStyle name="Akzent5 2" xfId="7373" hidden="1"/>
    <cellStyle name="Akzent5 2" xfId="7322" hidden="1"/>
    <cellStyle name="Akzent5 2" xfId="7220" hidden="1"/>
    <cellStyle name="Akzent5 2" xfId="7145" hidden="1"/>
    <cellStyle name="Akzent5 2" xfId="7034" hidden="1"/>
    <cellStyle name="Akzent5 2" xfId="6953" hidden="1"/>
    <cellStyle name="Akzent5 2" xfId="6846" hidden="1"/>
    <cellStyle name="Akzent5 2" xfId="6805" hidden="1"/>
    <cellStyle name="Akzent5 2" xfId="6703" hidden="1"/>
    <cellStyle name="Akzent5 2" xfId="6665" hidden="1"/>
    <cellStyle name="Akzent5 2" xfId="6544" hidden="1"/>
    <cellStyle name="Akzent5 2" xfId="6484" hidden="1"/>
    <cellStyle name="Akzent5 2" xfId="6358" hidden="1"/>
    <cellStyle name="Akzent5 2" xfId="6281" hidden="1"/>
    <cellStyle name="Akzent5 2" xfId="6156" hidden="1"/>
    <cellStyle name="Akzent5 2" xfId="6096" hidden="1"/>
    <cellStyle name="Akzent5 2" xfId="6002" hidden="1"/>
    <cellStyle name="Akzent5 2" xfId="5955" hidden="1"/>
    <cellStyle name="Akzent5 2" xfId="5855" hidden="1"/>
    <cellStyle name="Akzent5 2" xfId="5799" hidden="1"/>
    <cellStyle name="Akzent5 2" xfId="7379" hidden="1"/>
    <cellStyle name="Akzent5 2" xfId="5667" hidden="1"/>
    <cellStyle name="Akzent5 2" xfId="5546" hidden="1"/>
    <cellStyle name="Akzent5 2" xfId="5517" hidden="1"/>
    <cellStyle name="Akzent5 2" xfId="5400" hidden="1"/>
    <cellStyle name="Akzent5 2" xfId="5360" hidden="1"/>
    <cellStyle name="Akzent5 2" xfId="5275" hidden="1"/>
    <cellStyle name="Akzent5 2" xfId="5228" hidden="1"/>
    <cellStyle name="Akzent5 2" xfId="5104" hidden="1"/>
    <cellStyle name="Akzent5 2" xfId="5059" hidden="1"/>
    <cellStyle name="Akzent5 2" xfId="5701" hidden="1"/>
    <cellStyle name="Akzent5 2" xfId="4942" hidden="1"/>
    <cellStyle name="Akzent5 2" xfId="4851" hidden="1"/>
    <cellStyle name="Akzent5 2" xfId="4791" hidden="1"/>
    <cellStyle name="Akzent5 2" xfId="4703" hidden="1"/>
    <cellStyle name="Akzent5 2" xfId="4650" hidden="1"/>
    <cellStyle name="Akzent5 2" xfId="4574" hidden="1"/>
    <cellStyle name="Akzent5 2" xfId="4518" hidden="1"/>
    <cellStyle name="Akzent5 2" xfId="4439" hidden="1"/>
    <cellStyle name="Akzent5 2" xfId="4404" hidden="1"/>
    <cellStyle name="Akzent5 2" xfId="4290" hidden="1"/>
    <cellStyle name="Akzent5 2" xfId="4226" hidden="1"/>
    <cellStyle name="Akzent5 2" xfId="4118" hidden="1"/>
    <cellStyle name="Akzent5 2" xfId="4088" hidden="1"/>
    <cellStyle name="Akzent5 2" xfId="3983" hidden="1"/>
    <cellStyle name="Akzent5 2" xfId="3944" hidden="1"/>
    <cellStyle name="Akzent5 2" xfId="3849" hidden="1"/>
    <cellStyle name="Akzent5 2" xfId="3815" hidden="1"/>
    <cellStyle name="Akzent5 2" xfId="3718" hidden="1"/>
    <cellStyle name="Akzent5 2" xfId="3687" hidden="1"/>
    <cellStyle name="Akzent5 2" xfId="3583" hidden="1"/>
    <cellStyle name="Akzent5 2" xfId="3537" hidden="1"/>
    <cellStyle name="Akzent5 2" xfId="3427" hidden="1"/>
    <cellStyle name="Akzent5 2" xfId="3384" hidden="1"/>
    <cellStyle name="Akzent5 2" xfId="3288" hidden="1"/>
    <cellStyle name="Akzent5 2" xfId="3236" hidden="1"/>
    <cellStyle name="Akzent5 2" xfId="3143" hidden="1"/>
    <cellStyle name="Akzent5 2" xfId="3100" hidden="1"/>
    <cellStyle name="Akzent5 2" xfId="3006" hidden="1"/>
    <cellStyle name="Akzent5 2" xfId="2960" hidden="1"/>
    <cellStyle name="Akzent5 2" xfId="4320" hidden="1"/>
    <cellStyle name="Akzent5 2" xfId="2845" hidden="1"/>
    <cellStyle name="Akzent5 2" xfId="2737" hidden="1"/>
    <cellStyle name="Akzent5 2" xfId="2700" hidden="1"/>
    <cellStyle name="Akzent5 2" xfId="2606" hidden="1"/>
    <cellStyle name="Akzent5 2" xfId="2552" hidden="1"/>
    <cellStyle name="Akzent5 2" xfId="2475" hidden="1"/>
    <cellStyle name="Akzent5 2" xfId="2416" hidden="1"/>
    <cellStyle name="Akzent5 2" xfId="2329" hidden="1"/>
    <cellStyle name="Akzent5 2" xfId="2287" hidden="1"/>
    <cellStyle name="Akzent5 2" xfId="2885" hidden="1"/>
    <cellStyle name="Akzent5 2" xfId="2174" hidden="1"/>
    <cellStyle name="Akzent5 2" xfId="2076" hidden="1"/>
    <cellStyle name="Akzent5 2" xfId="2032" hidden="1"/>
    <cellStyle name="Akzent5 2" xfId="1940" hidden="1"/>
    <cellStyle name="Akzent5 2" xfId="1907" hidden="1"/>
    <cellStyle name="Akzent5 2" xfId="1821" hidden="1"/>
    <cellStyle name="Akzent5 2" xfId="1785" hidden="1"/>
    <cellStyle name="Akzent5 2" xfId="1695" hidden="1"/>
    <cellStyle name="Akzent5 2" xfId="1652" hidden="1"/>
    <cellStyle name="Akzent5 2" xfId="1545" hidden="1"/>
    <cellStyle name="Akzent5 2" xfId="1494" hidden="1"/>
    <cellStyle name="Akzent5 2" xfId="1397" hidden="1"/>
    <cellStyle name="Akzent5 2" xfId="1362" hidden="1"/>
    <cellStyle name="Akzent5 2" xfId="1265" hidden="1"/>
    <cellStyle name="Akzent5 2" xfId="1228" hidden="1"/>
    <cellStyle name="Akzent5 2" xfId="1125" hidden="1"/>
    <cellStyle name="Akzent5 2" xfId="1097" hidden="1"/>
    <cellStyle name="Akzent5 2" xfId="999" hidden="1"/>
    <cellStyle name="Akzent5 2" xfId="959" hidden="1"/>
    <cellStyle name="Akzent5 2" xfId="832" hidden="1"/>
    <cellStyle name="Akzent5 2" xfId="822" hidden="1"/>
    <cellStyle name="Akzent5 2" xfId="728" hidden="1"/>
    <cellStyle name="Akzent5 2" xfId="549" hidden="1"/>
    <cellStyle name="Akzent5 2" xfId="456" hidden="1"/>
    <cellStyle name="Akzent5 2" xfId="413" hidden="1"/>
    <cellStyle name="Akzent5 2" xfId="324" hidden="1"/>
    <cellStyle name="Akzent5 2" xfId="253" hidden="1"/>
    <cellStyle name="Akzent5 2" xfId="13796" hidden="1"/>
    <cellStyle name="Akzent5 2" xfId="14036" hidden="1"/>
    <cellStyle name="Akzent5 2" xfId="14039" hidden="1"/>
    <cellStyle name="Akzent5 2" xfId="14051" hidden="1"/>
    <cellStyle name="Akzent5 2" xfId="751" hidden="1"/>
    <cellStyle name="Akzent5 2" xfId="14065" hidden="1"/>
    <cellStyle name="Akzent5 2" xfId="14073" hidden="1"/>
    <cellStyle name="Akzent5 2" xfId="14085" hidden="1"/>
    <cellStyle name="Akzent5 2" xfId="14093" hidden="1"/>
    <cellStyle name="Akzent5 2" xfId="14105" hidden="1"/>
    <cellStyle name="Akzent5 2" xfId="14113" hidden="1"/>
    <cellStyle name="Akzent5 2" xfId="14125" hidden="1"/>
    <cellStyle name="Akzent5 2" xfId="14133" hidden="1"/>
    <cellStyle name="Akzent5 2" xfId="14145" hidden="1"/>
    <cellStyle name="Akzent5 2" xfId="14202" hidden="1"/>
    <cellStyle name="Akzent5 2" xfId="14227" hidden="1"/>
    <cellStyle name="Akzent5 2" xfId="14244" hidden="1"/>
    <cellStyle name="Akzent5 2" xfId="14264" hidden="1"/>
    <cellStyle name="Akzent5 2" xfId="14280" hidden="1"/>
    <cellStyle name="Akzent5 2" xfId="14326" hidden="1"/>
    <cellStyle name="Akzent5 2" xfId="14351" hidden="1"/>
    <cellStyle name="Akzent5 2" xfId="14369" hidden="1"/>
    <cellStyle name="Akzent5 2" xfId="14386" hidden="1"/>
    <cellStyle name="Akzent5 2" xfId="14405" hidden="1"/>
    <cellStyle name="Akzent5 2" xfId="14432" hidden="1"/>
    <cellStyle name="Akzent5 2" xfId="14456" hidden="1"/>
    <cellStyle name="Akzent5 2" xfId="14473" hidden="1"/>
    <cellStyle name="Akzent5 2" xfId="14493" hidden="1"/>
    <cellStyle name="Akzent5 2" xfId="14510" hidden="1"/>
    <cellStyle name="Akzent5 2" xfId="14530" hidden="1"/>
    <cellStyle name="Akzent5 2" xfId="14548" hidden="1"/>
    <cellStyle name="Akzent5 2" xfId="14570" hidden="1"/>
    <cellStyle name="Akzent5 2" xfId="14582" hidden="1"/>
    <cellStyle name="Akzent5 2" xfId="14175" hidden="1"/>
    <cellStyle name="Akzent5 2" xfId="14616" hidden="1"/>
    <cellStyle name="Akzent5 2" xfId="14645" hidden="1"/>
    <cellStyle name="Akzent5 2" xfId="14657" hidden="1"/>
    <cellStyle name="Akzent5 2" xfId="14685" hidden="1"/>
    <cellStyle name="Akzent5 2" xfId="14697" hidden="1"/>
    <cellStyle name="Akzent5 2" xfId="14724" hidden="1"/>
    <cellStyle name="Akzent5 2" xfId="14737" hidden="1"/>
    <cellStyle name="Akzent5 2" xfId="14756" hidden="1"/>
    <cellStyle name="Akzent5 2" xfId="14770" hidden="1"/>
    <cellStyle name="Akzent5 2" xfId="14603" hidden="1"/>
    <cellStyle name="Akzent5 2" xfId="14803" hidden="1"/>
    <cellStyle name="Akzent5 2" xfId="14822" hidden="1"/>
    <cellStyle name="Akzent5 2" xfId="14843" hidden="1"/>
    <cellStyle name="Akzent5 2" xfId="14862" hidden="1"/>
    <cellStyle name="Akzent5 2" xfId="14883" hidden="1"/>
    <cellStyle name="Akzent5 2" xfId="14898" hidden="1"/>
    <cellStyle name="Akzent5 2" xfId="14921" hidden="1"/>
    <cellStyle name="Akzent5 2" xfId="14938" hidden="1"/>
    <cellStyle name="Akzent5 2" xfId="14955" hidden="1"/>
    <cellStyle name="Akzent5 2" xfId="14983" hidden="1"/>
    <cellStyle name="Akzent5 2" xfId="15010" hidden="1"/>
    <cellStyle name="Akzent5 2" xfId="15038" hidden="1"/>
    <cellStyle name="Akzent5 2" xfId="15050" hidden="1"/>
    <cellStyle name="Akzent5 2" xfId="15078" hidden="1"/>
    <cellStyle name="Akzent5 2" xfId="15090" hidden="1"/>
    <cellStyle name="Akzent5 2" xfId="15110" hidden="1"/>
    <cellStyle name="Akzent5 2" xfId="15131" hidden="1"/>
    <cellStyle name="Akzent5 2" xfId="15146" hidden="1"/>
    <cellStyle name="Akzent5 2" xfId="15164" hidden="1"/>
    <cellStyle name="Akzent5 2" xfId="15191" hidden="1"/>
    <cellStyle name="Akzent5 2" xfId="15213" hidden="1"/>
    <cellStyle name="Akzent5 2" xfId="15237" hidden="1"/>
    <cellStyle name="Akzent5 2" xfId="15258" hidden="1"/>
    <cellStyle name="Akzent5 2" xfId="15277" hidden="1"/>
    <cellStyle name="Akzent5 2" xfId="15299" hidden="1"/>
    <cellStyle name="Akzent5 2" xfId="15316" hidden="1"/>
    <cellStyle name="Akzent5 2" xfId="15333" hidden="1"/>
    <cellStyle name="Akzent5 2" xfId="15351" hidden="1"/>
    <cellStyle name="Akzent5 2" xfId="15368" hidden="1"/>
    <cellStyle name="Akzent5 2" xfId="14968" hidden="1"/>
    <cellStyle name="Akzent5 2" xfId="15403" hidden="1"/>
    <cellStyle name="Akzent5 2" xfId="15430" hidden="1"/>
    <cellStyle name="Akzent5 2" xfId="15444" hidden="1"/>
    <cellStyle name="Akzent5 2" xfId="15472" hidden="1"/>
    <cellStyle name="Akzent5 2" xfId="15484" hidden="1"/>
    <cellStyle name="Akzent5 2" xfId="15506" hidden="1"/>
    <cellStyle name="Akzent5 2" xfId="15524" hidden="1"/>
    <cellStyle name="Akzent5 2" xfId="15543" hidden="1"/>
    <cellStyle name="Akzent5 2" xfId="15564" hidden="1"/>
    <cellStyle name="Akzent5 2" xfId="15394" hidden="1"/>
    <cellStyle name="Akzent5 2" xfId="15588" hidden="1"/>
    <cellStyle name="Akzent5 2" xfId="15605" hidden="1"/>
    <cellStyle name="Akzent5 2" xfId="15627" hidden="1"/>
    <cellStyle name="Akzent5 2" xfId="15645" hidden="1"/>
    <cellStyle name="Akzent5 2" xfId="15668" hidden="1"/>
    <cellStyle name="Akzent5 2" xfId="15684" hidden="1"/>
    <cellStyle name="Akzent5 2" xfId="15702" hidden="1"/>
    <cellStyle name="Akzent5 2" xfId="15724" hidden="1"/>
    <cellStyle name="Akzent5 2" xfId="15741" hidden="1"/>
    <cellStyle name="Akzent5 2" xfId="15762" hidden="1"/>
    <cellStyle name="Akzent5 2" xfId="15779" hidden="1"/>
    <cellStyle name="Akzent5 2" xfId="15799" hidden="1"/>
    <cellStyle name="Akzent5 2" xfId="15817" hidden="1"/>
    <cellStyle name="Akzent5 2" xfId="15839" hidden="1"/>
    <cellStyle name="Akzent5 2" xfId="15857" hidden="1"/>
    <cellStyle name="Akzent5 2" xfId="15879" hidden="1"/>
    <cellStyle name="Akzent5 2" xfId="15896" hidden="1"/>
    <cellStyle name="Akzent5 2" xfId="15914" hidden="1"/>
    <cellStyle name="Akzent5 2" xfId="15932" hidden="1"/>
    <cellStyle name="Akzent5 2" xfId="15964" hidden="1"/>
    <cellStyle name="Akzent5 2" xfId="15975" hidden="1"/>
    <cellStyle name="Akzent5 2" xfId="16014" hidden="1"/>
    <cellStyle name="Akzent5 2" xfId="16040" hidden="1"/>
    <cellStyle name="Akzent5 2" xfId="16068" hidden="1"/>
    <cellStyle name="Akzent5 2" xfId="16080" hidden="1"/>
    <cellStyle name="Akzent5 2" xfId="16108" hidden="1"/>
    <cellStyle name="Akzent5 2" xfId="16120" hidden="1"/>
    <cellStyle name="Akzent5 2" xfId="16146" hidden="1"/>
    <cellStyle name="Akzent5 2" xfId="16160" hidden="1"/>
    <cellStyle name="Akzent5 2" xfId="16179" hidden="1"/>
    <cellStyle name="Akzent5 2" xfId="16208" hidden="1"/>
    <cellStyle name="Akzent5 2" xfId="16009" hidden="1"/>
    <cellStyle name="Akzent5 2" xfId="16235" hidden="1"/>
    <cellStyle name="Akzent5 2" xfId="16285" hidden="1"/>
    <cellStyle name="Akzent5 2" xfId="16311" hidden="1"/>
    <cellStyle name="Akzent5 2" xfId="16330" hidden="1"/>
    <cellStyle name="Akzent5 2" xfId="16351" hidden="1"/>
    <cellStyle name="Akzent5 2" xfId="16370" hidden="1"/>
    <cellStyle name="Akzent5 2" xfId="16391" hidden="1"/>
    <cellStyle name="Akzent5 2" xfId="16408" hidden="1"/>
    <cellStyle name="Akzent5 2" xfId="16431" hidden="1"/>
    <cellStyle name="Akzent5 2" xfId="16456" hidden="1"/>
    <cellStyle name="Akzent5 2" xfId="16507" hidden="1"/>
    <cellStyle name="Akzent5 2" xfId="16528" hidden="1"/>
    <cellStyle name="Akzent5 2" xfId="16558" hidden="1"/>
    <cellStyle name="Akzent5 2" xfId="16574" hidden="1"/>
    <cellStyle name="Akzent5 2" xfId="16598" hidden="1"/>
    <cellStyle name="Akzent5 2" xfId="16616" hidden="1"/>
    <cellStyle name="Akzent5 2" xfId="16638" hidden="1"/>
    <cellStyle name="Akzent5 2" xfId="16650" hidden="1"/>
    <cellStyle name="Akzent5 2" xfId="16678" hidden="1"/>
    <cellStyle name="Akzent5 2" xfId="16690" hidden="1"/>
    <cellStyle name="Akzent5 2" xfId="16717" hidden="1"/>
    <cellStyle name="Akzent5 2" xfId="16736" hidden="1"/>
    <cellStyle name="Akzent5 2" xfId="16761" hidden="1"/>
    <cellStyle name="Akzent5 2" xfId="16794" hidden="1"/>
    <cellStyle name="Akzent5 2" xfId="16827" hidden="1"/>
    <cellStyle name="Akzent5 2" xfId="16839" hidden="1"/>
    <cellStyle name="Akzent5 2" xfId="16867" hidden="1"/>
    <cellStyle name="Akzent5 2" xfId="16879" hidden="1"/>
    <cellStyle name="Akzent5 2" xfId="16907" hidden="1"/>
    <cellStyle name="Akzent5 2" xfId="16919" hidden="1"/>
    <cellStyle name="Akzent5 2" xfId="16505" hidden="1"/>
    <cellStyle name="Akzent5 2" xfId="16953" hidden="1"/>
    <cellStyle name="Akzent5 2" xfId="16978" hidden="1"/>
    <cellStyle name="Akzent5 2" xfId="16994" hidden="1"/>
    <cellStyle name="Akzent5 2" xfId="17013" hidden="1"/>
    <cellStyle name="Akzent5 2" xfId="17034" hidden="1"/>
    <cellStyle name="Akzent5 2" xfId="17049" hidden="1"/>
    <cellStyle name="Akzent5 2" xfId="17071" hidden="1"/>
    <cellStyle name="Akzent5 2" xfId="17088" hidden="1"/>
    <cellStyle name="Akzent5 2" xfId="17106" hidden="1"/>
    <cellStyle name="Akzent5 2" xfId="16937" hidden="1"/>
    <cellStyle name="Akzent5 2" xfId="17134" hidden="1"/>
    <cellStyle name="Akzent5 2" xfId="17155" hidden="1"/>
    <cellStyle name="Akzent5 2" xfId="17173" hidden="1"/>
    <cellStyle name="Akzent5 2" xfId="17195" hidden="1"/>
    <cellStyle name="Akzent5 2" xfId="17213" hidden="1"/>
    <cellStyle name="Akzent5 2" xfId="17228" hidden="1"/>
    <cellStyle name="Akzent5 2" xfId="17246" hidden="1"/>
    <cellStyle name="Akzent5 2" xfId="17268" hidden="1"/>
    <cellStyle name="Akzent5 2" xfId="17286" hidden="1"/>
    <cellStyle name="Akzent5 2" xfId="17317" hidden="1"/>
    <cellStyle name="Akzent5 2" xfId="17343" hidden="1"/>
    <cellStyle name="Akzent5 2" xfId="17365" hidden="1"/>
    <cellStyle name="Akzent5 2" xfId="17383" hidden="1"/>
    <cellStyle name="Akzent5 2" xfId="17406" hidden="1"/>
    <cellStyle name="Akzent5 2" xfId="17423" hidden="1"/>
    <cellStyle name="Akzent5 2" xfId="17440" hidden="1"/>
    <cellStyle name="Akzent5 2" xfId="17457" hidden="1"/>
    <cellStyle name="Akzent5 2" xfId="17480" hidden="1"/>
    <cellStyle name="Akzent5 2" xfId="17497" hidden="1"/>
    <cellStyle name="Akzent5 2" xfId="17516" hidden="1"/>
    <cellStyle name="Akzent5 2" xfId="17543" hidden="1"/>
    <cellStyle name="Akzent5 2" xfId="17567" hidden="1"/>
    <cellStyle name="Akzent5 2" xfId="17584" hidden="1"/>
    <cellStyle name="Akzent5 2" xfId="17606" hidden="1"/>
    <cellStyle name="Akzent5 2" xfId="17621" hidden="1"/>
    <cellStyle name="Akzent5 2" xfId="17646" hidden="1"/>
    <cellStyle name="Akzent5 2" xfId="17664" hidden="1"/>
    <cellStyle name="Akzent5 2" xfId="17686" hidden="1"/>
    <cellStyle name="Akzent5 2" xfId="17701" hidden="1"/>
    <cellStyle name="Akzent5 2" xfId="17307" hidden="1"/>
    <cellStyle name="Akzent5 2" xfId="17732" hidden="1"/>
    <cellStyle name="Akzent5 2" xfId="17761" hidden="1"/>
    <cellStyle name="Akzent5 2" xfId="17773" hidden="1"/>
    <cellStyle name="Akzent5 2" xfId="17801" hidden="1"/>
    <cellStyle name="Akzent5 2" xfId="17813" hidden="1"/>
    <cellStyle name="Akzent5 2" xfId="17833" hidden="1"/>
    <cellStyle name="Akzent5 2" xfId="17858" hidden="1"/>
    <cellStyle name="Akzent5 2" xfId="17873" hidden="1"/>
    <cellStyle name="Akzent5 2" xfId="17891" hidden="1"/>
    <cellStyle name="Akzent5 2" xfId="17725" hidden="1"/>
    <cellStyle name="Akzent5 2" xfId="17919" hidden="1"/>
    <cellStyle name="Akzent5 2" xfId="17941" hidden="1"/>
    <cellStyle name="Akzent5 2" xfId="17959" hidden="1"/>
    <cellStyle name="Akzent5 2" xfId="17981" hidden="1"/>
    <cellStyle name="Akzent5 2" xfId="17999" hidden="1"/>
    <cellStyle name="Akzent5 2" xfId="18021" hidden="1"/>
    <cellStyle name="Akzent5 2" xfId="18035" hidden="1"/>
    <cellStyle name="Akzent5 2" xfId="18054" hidden="1"/>
    <cellStyle name="Akzent5 2" xfId="18069" hidden="1"/>
    <cellStyle name="Akzent5 2" xfId="18094" hidden="1"/>
    <cellStyle name="Akzent5 2" xfId="18112" hidden="1"/>
    <cellStyle name="Akzent5 2" xfId="18134" hidden="1"/>
    <cellStyle name="Akzent5 2" xfId="18152" hidden="1"/>
    <cellStyle name="Akzent5 2" xfId="18174" hidden="1"/>
    <cellStyle name="Akzent5 2" xfId="18192" hidden="1"/>
    <cellStyle name="Akzent5 2" xfId="18215" hidden="1"/>
    <cellStyle name="Akzent5 2" xfId="18227" hidden="1"/>
    <cellStyle name="Akzent5 2" xfId="18249" hidden="1"/>
    <cellStyle name="Akzent5 2" xfId="18261" hidden="1"/>
    <cellStyle name="Akzent5 2" xfId="18297" hidden="1"/>
    <cellStyle name="Akzent5 2" xfId="18304" hidden="1"/>
    <cellStyle name="Akzent5 2" xfId="18347" hidden="1"/>
    <cellStyle name="Akzent5 2" xfId="18370" hidden="1"/>
    <cellStyle name="Akzent5 2" xfId="18389" hidden="1"/>
    <cellStyle name="Akzent5 2" xfId="18410" hidden="1"/>
    <cellStyle name="Akzent5 2" xfId="18429" hidden="1"/>
    <cellStyle name="Akzent5 2" xfId="18450" hidden="1"/>
    <cellStyle name="Akzent5 2" xfId="18465" hidden="1"/>
    <cellStyle name="Akzent5 2" xfId="18483" hidden="1"/>
    <cellStyle name="Akzent5 2" xfId="18509" hidden="1"/>
    <cellStyle name="Akzent5 2" xfId="18526" hidden="1"/>
    <cellStyle name="Akzent5 2" xfId="18338" hidden="1"/>
    <cellStyle name="Akzent5 2" xfId="18557" hidden="1"/>
    <cellStyle name="Akzent5 2" xfId="18579" hidden="1"/>
    <cellStyle name="Akzent5 2" xfId="18597" hidden="1"/>
    <cellStyle name="Akzent5 2" xfId="18619" hidden="1"/>
    <cellStyle name="Akzent5 2" xfId="18637" hidden="1"/>
    <cellStyle name="Akzent5 2" xfId="18659" hidden="1"/>
    <cellStyle name="Akzent5 2" xfId="18674" hidden="1"/>
    <cellStyle name="Akzent5 2" xfId="18697" hidden="1"/>
    <cellStyle name="Akzent5 2" xfId="18712" hidden="1"/>
    <cellStyle name="Akzent5 2" xfId="18684" hidden="1"/>
    <cellStyle name="Akzent5 2" xfId="18656" hidden="1"/>
    <cellStyle name="Akzent5 2" xfId="18638" hidden="1"/>
    <cellStyle name="Akzent5 2" xfId="18616" hidden="1"/>
    <cellStyle name="Akzent5 2" xfId="18598" hidden="1"/>
    <cellStyle name="Akzent5 2" xfId="18576" hidden="1"/>
    <cellStyle name="Akzent5 2" xfId="18558" hidden="1"/>
    <cellStyle name="Akzent5 2" xfId="18536" hidden="1"/>
    <cellStyle name="Akzent5 2" xfId="18517" hidden="1"/>
    <cellStyle name="Akzent5 2" xfId="18500" hidden="1"/>
    <cellStyle name="Akzent5 2" xfId="18470" hidden="1"/>
    <cellStyle name="Akzent5 2" xfId="18444" hidden="1"/>
    <cellStyle name="Akzent5 2" xfId="18423" hidden="1"/>
    <cellStyle name="Akzent5 2" xfId="18404" hidden="1"/>
    <cellStyle name="Akzent5 2" xfId="18383" hidden="1"/>
    <cellStyle name="Akzent5 2" xfId="18364" hidden="1"/>
    <cellStyle name="Akzent5 2" xfId="18340" hidden="1"/>
    <cellStyle name="Akzent5 2" xfId="18286" hidden="1"/>
    <cellStyle name="Akzent5 2" xfId="18274" hidden="1"/>
    <cellStyle name="Akzent5 2" xfId="18699" hidden="1"/>
    <cellStyle name="Akzent5 2" xfId="18240" hidden="1"/>
    <cellStyle name="Akzent5 2" xfId="18211" hidden="1"/>
    <cellStyle name="Akzent5 2" xfId="18193" hidden="1"/>
    <cellStyle name="Akzent5 2" xfId="18171" hidden="1"/>
    <cellStyle name="Akzent5 2" xfId="18153" hidden="1"/>
    <cellStyle name="Akzent5 2" xfId="18131" hidden="1"/>
    <cellStyle name="Akzent5 2" xfId="18113" hidden="1"/>
    <cellStyle name="Akzent5 2" xfId="18091" hidden="1"/>
    <cellStyle name="Akzent5 2" xfId="18076" hidden="1"/>
    <cellStyle name="Akzent5 2" xfId="18247" hidden="1"/>
    <cellStyle name="Akzent5 2" xfId="18046" hidden="1"/>
    <cellStyle name="Akzent5 2" xfId="18018" hidden="1"/>
    <cellStyle name="Akzent5 2" xfId="18000" hidden="1"/>
    <cellStyle name="Akzent5 2" xfId="17978" hidden="1"/>
    <cellStyle name="Akzent5 2" xfId="17960" hidden="1"/>
    <cellStyle name="Akzent5 2" xfId="17938" hidden="1"/>
    <cellStyle name="Akzent5 2" xfId="17920" hidden="1"/>
    <cellStyle name="Akzent5 2" xfId="17905" hidden="1"/>
    <cellStyle name="Akzent5 2" xfId="17882" hidden="1"/>
    <cellStyle name="Akzent5 2" xfId="17851" hidden="1"/>
    <cellStyle name="Akzent5 2" xfId="17826" hidden="1"/>
    <cellStyle name="Akzent5 2" xfId="17798" hidden="1"/>
    <cellStyle name="Akzent5 2" xfId="17786" hidden="1"/>
    <cellStyle name="Akzent5 2" xfId="17757" hidden="1"/>
    <cellStyle name="Akzent5 2" xfId="17745" hidden="1"/>
    <cellStyle name="Akzent5 2" xfId="17723" hidden="1"/>
    <cellStyle name="Akzent5 2" xfId="17708" hidden="1"/>
    <cellStyle name="Akzent5 2" xfId="17683" hidden="1"/>
    <cellStyle name="Akzent5 2" xfId="17665" hidden="1"/>
    <cellStyle name="Akzent5 2" xfId="17643" hidden="1"/>
    <cellStyle name="Akzent5 2" xfId="17620" hidden="1"/>
    <cellStyle name="Akzent5 2" xfId="17594" hidden="1"/>
    <cellStyle name="Akzent5 2" xfId="17575" hidden="1"/>
    <cellStyle name="Akzent5 2" xfId="17551" hidden="1"/>
    <cellStyle name="Akzent5 2" xfId="17534" hidden="1"/>
    <cellStyle name="Akzent5 2" xfId="17507" hidden="1"/>
    <cellStyle name="Akzent5 2" xfId="17488" hidden="1"/>
    <cellStyle name="Akzent5 2" xfId="17465" hidden="1"/>
    <cellStyle name="Akzent5 2" xfId="17447" hidden="1"/>
    <cellStyle name="Akzent5 2" xfId="17866" hidden="1"/>
    <cellStyle name="Akzent5 2" xfId="17414" hidden="1"/>
    <cellStyle name="Akzent5 2" xfId="17390" hidden="1"/>
    <cellStyle name="Akzent5 2" xfId="17372" hidden="1"/>
    <cellStyle name="Akzent5 2" xfId="17350" hidden="1"/>
    <cellStyle name="Akzent5 2" xfId="17332" hidden="1"/>
    <cellStyle name="Akzent5 2" xfId="17305" hidden="1"/>
    <cellStyle name="Akzent5 2" xfId="17287" hidden="1"/>
    <cellStyle name="Akzent5 2" xfId="17265" hidden="1"/>
    <cellStyle name="Akzent5 2" xfId="17247" hidden="1"/>
    <cellStyle name="Akzent5 2" xfId="17432" hidden="1"/>
    <cellStyle name="Akzent5 2" xfId="17214" hidden="1"/>
    <cellStyle name="Akzent5 2" xfId="17192" hidden="1"/>
    <cellStyle name="Akzent5 2" xfId="17174" hidden="1"/>
    <cellStyle name="Akzent5 2" xfId="17150" hidden="1"/>
    <cellStyle name="Akzent5 2" xfId="17133" hidden="1"/>
    <cellStyle name="Akzent5 2" xfId="17113" hidden="1"/>
    <cellStyle name="Akzent5 2" xfId="17095" hidden="1"/>
    <cellStyle name="Akzent5 2" xfId="17073" hidden="1"/>
    <cellStyle name="Akzent5 2" xfId="17048" hidden="1"/>
    <cellStyle name="Akzent5 2" xfId="17028" hidden="1"/>
    <cellStyle name="Akzent5 2" xfId="17007" hidden="1"/>
    <cellStyle name="Akzent5 2" xfId="16985" hidden="1"/>
    <cellStyle name="Akzent5 2" xfId="16966" hidden="1"/>
    <cellStyle name="Akzent5 2" xfId="16946" hidden="1"/>
    <cellStyle name="Akzent5 2" xfId="16932" hidden="1"/>
    <cellStyle name="Akzent5 2" xfId="16904" hidden="1"/>
    <cellStyle name="Akzent5 2" xfId="16892" hidden="1"/>
    <cellStyle name="Akzent5 2" xfId="16864" hidden="1"/>
    <cellStyle name="Akzent5 2" xfId="16852" hidden="1"/>
    <cellStyle name="Akzent5 2" xfId="16818" hidden="1"/>
    <cellStyle name="Akzent5 2" xfId="16813" hidden="1"/>
    <cellStyle name="Akzent5 2" xfId="16767" hidden="1"/>
    <cellStyle name="Akzent5 2" xfId="16749" hidden="1"/>
    <cellStyle name="Akzent5 2" xfId="16720" hidden="1"/>
    <cellStyle name="Akzent5 2" xfId="16703" hidden="1"/>
    <cellStyle name="Akzent5 2" xfId="16675" hidden="1"/>
    <cellStyle name="Akzent5 2" xfId="16663" hidden="1"/>
    <cellStyle name="Akzent5 2" xfId="16635" hidden="1"/>
    <cellStyle name="Akzent5 2" xfId="16617" hidden="1"/>
    <cellStyle name="Akzent5 2" xfId="16595" hidden="1"/>
    <cellStyle name="Akzent5 2" xfId="16580" hidden="1"/>
    <cellStyle name="Akzent5 2" xfId="16774" hidden="1"/>
    <cellStyle name="Akzent5 2" xfId="16541" hidden="1"/>
    <cellStyle name="Akzent5 2" xfId="16503" hidden="1"/>
    <cellStyle name="Akzent5 2" xfId="16469" hidden="1"/>
    <cellStyle name="Akzent5 2" xfId="16429" hidden="1"/>
    <cellStyle name="Akzent5 2" xfId="16404" hidden="1"/>
    <cellStyle name="Akzent5 2" xfId="16385" hidden="1"/>
    <cellStyle name="Akzent5 2" xfId="16364" hidden="1"/>
    <cellStyle name="Akzent5 2" xfId="16345" hidden="1"/>
    <cellStyle name="Akzent5 2" xfId="16324" hidden="1"/>
    <cellStyle name="Akzent5 2" xfId="16298" hidden="1"/>
    <cellStyle name="Akzent5 2" xfId="16256" hidden="1"/>
    <cellStyle name="Akzent5 2" xfId="16226" hidden="1"/>
    <cellStyle name="Akzent5 2" xfId="16194" hidden="1"/>
    <cellStyle name="Akzent5 2" xfId="16173" hidden="1"/>
    <cellStyle name="Akzent5 2" xfId="16148" hidden="1"/>
    <cellStyle name="Akzent5 2" xfId="16133" hidden="1"/>
    <cellStyle name="Akzent5 2" xfId="16105" hidden="1"/>
    <cellStyle name="Akzent5 2" xfId="16093" hidden="1"/>
    <cellStyle name="Akzent5 2" xfId="16065" hidden="1"/>
    <cellStyle name="Akzent5 2" xfId="16053" hidden="1"/>
    <cellStyle name="Akzent5 2" xfId="16034" hidden="1"/>
    <cellStyle name="Akzent5 2" xfId="15985" hidden="1"/>
    <cellStyle name="Akzent5 2" xfId="15950" hidden="1"/>
    <cellStyle name="Akzent5 2" xfId="15931" hidden="1"/>
    <cellStyle name="Akzent5 2" xfId="15904" hidden="1"/>
    <cellStyle name="Akzent5 2" xfId="15886" hidden="1"/>
    <cellStyle name="Akzent5 2" xfId="15864" hidden="1"/>
    <cellStyle name="Akzent5 2" xfId="15842" hidden="1"/>
    <cellStyle name="Akzent5 2" xfId="15824" hidden="1"/>
    <cellStyle name="Akzent5 2" xfId="15806" hidden="1"/>
    <cellStyle name="Akzent5 2" xfId="16258" hidden="1"/>
    <cellStyle name="Akzent5 2" xfId="15773" hidden="1"/>
    <cellStyle name="Akzent5 2" xfId="15752" hidden="1"/>
    <cellStyle name="Akzent5 2" xfId="15732" hidden="1"/>
    <cellStyle name="Akzent5 2" xfId="15709" hidden="1"/>
    <cellStyle name="Akzent5 2" xfId="15688" hidden="1"/>
    <cellStyle name="Akzent5 2" xfId="15669" hidden="1"/>
    <cellStyle name="Akzent5 2" xfId="15643" hidden="1"/>
    <cellStyle name="Akzent5 2" xfId="15629" hidden="1"/>
    <cellStyle name="Akzent5 2" xfId="15603" hidden="1"/>
    <cellStyle name="Akzent5 2" xfId="15791" hidden="1"/>
    <cellStyle name="Akzent5 2" xfId="15579" hidden="1"/>
    <cellStyle name="Akzent5 2" xfId="15558" hidden="1"/>
    <cellStyle name="Akzent5 2" xfId="15537" hidden="1"/>
    <cellStyle name="Akzent5 2" xfId="15517" hidden="1"/>
    <cellStyle name="Akzent5 2" xfId="15497" hidden="1"/>
    <cellStyle name="Akzent5 2" xfId="15469" hidden="1"/>
    <cellStyle name="Akzent5 2" xfId="15457" hidden="1"/>
    <cellStyle name="Akzent5 2" xfId="15431" hidden="1"/>
    <cellStyle name="Akzent5 2" xfId="15416" hidden="1"/>
    <cellStyle name="Akzent5 2" xfId="15391" hidden="1"/>
    <cellStyle name="Akzent5 2" xfId="15369" hidden="1"/>
    <cellStyle name="Akzent5 2" xfId="15341" hidden="1"/>
    <cellStyle name="Akzent5 2" xfId="15324" hidden="1"/>
    <cellStyle name="Akzent5 2" xfId="15301" hidden="1"/>
    <cellStyle name="Akzent5 2" xfId="15275" hidden="1"/>
    <cellStyle name="Akzent5 2" xfId="15261" hidden="1"/>
    <cellStyle name="Akzent5 2" xfId="15235" hidden="1"/>
    <cellStyle name="Akzent5 2" xfId="15220" hidden="1"/>
    <cellStyle name="Akzent5 2" xfId="15202" hidden="1"/>
    <cellStyle name="Akzent5 2" xfId="15174" hidden="1"/>
    <cellStyle name="Akzent5 2" xfId="15144" hidden="1"/>
    <cellStyle name="Akzent5 2" xfId="15123" hidden="1"/>
    <cellStyle name="Akzent5 2" xfId="15103" hidden="1"/>
    <cellStyle name="Akzent5 2" xfId="15075" hidden="1"/>
    <cellStyle name="Akzent5 2" xfId="15063" hidden="1"/>
    <cellStyle name="Akzent5 2" xfId="15035" hidden="1"/>
    <cellStyle name="Akzent5 2" xfId="15023" hidden="1"/>
    <cellStyle name="Akzent5 2" xfId="15003" hidden="1"/>
    <cellStyle name="Akzent5 2" xfId="14976" hidden="1"/>
    <cellStyle name="Akzent5 2" xfId="15398" hidden="1"/>
    <cellStyle name="Akzent5 2" xfId="14946" hidden="1"/>
    <cellStyle name="Akzent5 2" xfId="14922" hidden="1"/>
    <cellStyle name="Akzent5 2" xfId="14896" hidden="1"/>
    <cellStyle name="Akzent5 2" xfId="14877" hidden="1"/>
    <cellStyle name="Akzent5 2" xfId="14856" hidden="1"/>
    <cellStyle name="Akzent5 2" xfId="14837" hidden="1"/>
    <cellStyle name="Akzent5 2" xfId="14816" hidden="1"/>
    <cellStyle name="Akzent5 2" xfId="14797" hidden="1"/>
    <cellStyle name="Akzent5 2" xfId="14783" hidden="1"/>
    <cellStyle name="Akzent5 2" xfId="14964" hidden="1"/>
    <cellStyle name="Akzent5 2" xfId="14750" hidden="1"/>
    <cellStyle name="Akzent5 2" xfId="14723" hidden="1"/>
    <cellStyle name="Akzent5 2" xfId="14710" hidden="1"/>
    <cellStyle name="Akzent5 2" xfId="14682" hidden="1"/>
    <cellStyle name="Akzent5 2" xfId="14670" hidden="1"/>
    <cellStyle name="Akzent5 2" xfId="14641" hidden="1"/>
    <cellStyle name="Akzent5 2" xfId="14629" hidden="1"/>
    <cellStyle name="Akzent5 2" xfId="14608" hidden="1"/>
    <cellStyle name="Akzent5 2" xfId="14595" hidden="1"/>
    <cellStyle name="Akzent5 2" xfId="14567" hidden="1"/>
    <cellStyle name="Akzent5 2" xfId="14549" hidden="1"/>
    <cellStyle name="Akzent5 2" xfId="14527" hidden="1"/>
    <cellStyle name="Akzent5 2" xfId="14504" hidden="1"/>
    <cellStyle name="Akzent5 2" xfId="14483" hidden="1"/>
    <cellStyle name="Akzent5 2" xfId="14464" hidden="1"/>
    <cellStyle name="Akzent5 2" xfId="14442" hidden="1"/>
    <cellStyle name="Akzent5 2" xfId="14423" hidden="1"/>
    <cellStyle name="Akzent5 2" xfId="14396" hidden="1"/>
    <cellStyle name="Akzent5 2" xfId="14377" hidden="1"/>
    <cellStyle name="Akzent5 2" xfId="14347" hidden="1"/>
    <cellStyle name="Akzent5 2" xfId="14338" hidden="1"/>
    <cellStyle name="Akzent5 2" xfId="14298" hidden="1"/>
    <cellStyle name="Akzent5 2" xfId="14279" hidden="1"/>
    <cellStyle name="Akzent5 2" xfId="14255" hidden="1"/>
    <cellStyle name="Akzent5 2" xfId="14235" hidden="1"/>
    <cellStyle name="Akzent5 2" xfId="14210" hidden="1"/>
    <cellStyle name="Akzent5 2" xfId="14190" hidden="1"/>
    <cellStyle name="Akzent5 2" xfId="15992" hidden="1"/>
    <cellStyle name="Akzent5 2" xfId="14153" hidden="1"/>
    <cellStyle name="Akzent5 2" xfId="18754" hidden="1"/>
    <cellStyle name="Akzent5 2" xfId="18766" hidden="1"/>
    <cellStyle name="Akzent5 2" xfId="14301" hidden="1"/>
    <cellStyle name="Akzent5 2" xfId="18780" hidden="1"/>
    <cellStyle name="Akzent5 2" xfId="18788" hidden="1"/>
    <cellStyle name="Akzent5 2" xfId="18800" hidden="1"/>
    <cellStyle name="Akzent5 2" xfId="18808" hidden="1"/>
    <cellStyle name="Akzent5 2" xfId="18820" hidden="1"/>
    <cellStyle name="Akzent5 2" xfId="18828" hidden="1"/>
    <cellStyle name="Akzent5 2" xfId="18840" hidden="1"/>
    <cellStyle name="Akzent5 2" xfId="18848" hidden="1"/>
    <cellStyle name="Akzent5 2" xfId="18860" hidden="1"/>
    <cellStyle name="Akzent5 2" xfId="18887" hidden="1"/>
    <cellStyle name="Akzent5 2" xfId="18895" hidden="1"/>
    <cellStyle name="Akzent5 2" xfId="18907" hidden="1"/>
    <cellStyle name="Akzent5 2" xfId="18915" hidden="1"/>
    <cellStyle name="Akzent5 2" xfId="18927" hidden="1"/>
    <cellStyle name="Akzent5 2" xfId="18935" hidden="1"/>
    <cellStyle name="Akzent5 2" xfId="18947" hidden="1"/>
    <cellStyle name="Akzent5 2" xfId="18955" hidden="1"/>
    <cellStyle name="Akzent5 2" xfId="18967" hidden="1"/>
    <cellStyle name="Akzent5 2" xfId="18977" hidden="1"/>
    <cellStyle name="Akzent5 2" xfId="18993" hidden="1"/>
    <cellStyle name="Akzent5 2" xfId="19002" hidden="1"/>
    <cellStyle name="Akzent5 2" xfId="19014" hidden="1"/>
    <cellStyle name="Akzent5 2" xfId="19022" hidden="1"/>
    <cellStyle name="Akzent5 2" xfId="19034" hidden="1"/>
    <cellStyle name="Akzent5 2" xfId="19042" hidden="1"/>
    <cellStyle name="Akzent5 2" xfId="19054" hidden="1"/>
    <cellStyle name="Akzent5 2" xfId="19062" hidden="1"/>
    <cellStyle name="Akzent5 2" xfId="19074" hidden="1"/>
    <cellStyle name="Akzent5 2" xfId="18875" hidden="1"/>
    <cellStyle name="Akzent5 2" xfId="19088" hidden="1"/>
    <cellStyle name="Akzent5 2" xfId="19097" hidden="1"/>
    <cellStyle name="Akzent5 2" xfId="19109" hidden="1"/>
    <cellStyle name="Akzent5 2" xfId="19117" hidden="1"/>
    <cellStyle name="Akzent5 2" xfId="19129" hidden="1"/>
    <cellStyle name="Akzent5 2" xfId="19137" hidden="1"/>
    <cellStyle name="Akzent5 2" xfId="19149" hidden="1"/>
    <cellStyle name="Akzent5 2" xfId="19157" hidden="1"/>
    <cellStyle name="Akzent5 2" xfId="19169" hidden="1"/>
    <cellStyle name="Akzent5 2" xfId="19081" hidden="1"/>
    <cellStyle name="Akzent5 2" xfId="19182" hidden="1"/>
    <cellStyle name="Akzent5 2" xfId="19190" hidden="1"/>
    <cellStyle name="Akzent5 2" xfId="19202" hidden="1"/>
    <cellStyle name="Akzent5 2" xfId="19210" hidden="1"/>
    <cellStyle name="Akzent5 2" xfId="19222" hidden="1"/>
    <cellStyle name="Akzent5 2" xfId="19230" hidden="1"/>
    <cellStyle name="Akzent5 2" xfId="19242" hidden="1"/>
    <cellStyle name="Akzent5 2" xfId="19250" hidden="1"/>
    <cellStyle name="Akzent5 2" xfId="19262" hidden="1"/>
    <cellStyle name="Akzent5 2" xfId="19275" hidden="1"/>
    <cellStyle name="Akzent5 2" xfId="19293" hidden="1"/>
    <cellStyle name="Akzent5 2" xfId="19301" hidden="1"/>
    <cellStyle name="Akzent5 2" xfId="19313" hidden="1"/>
    <cellStyle name="Akzent5 2" xfId="19321" hidden="1"/>
    <cellStyle name="Akzent5 2" xfId="19333" hidden="1"/>
    <cellStyle name="Akzent5 2" xfId="19341" hidden="1"/>
    <cellStyle name="Akzent5 2" xfId="19353" hidden="1"/>
    <cellStyle name="Akzent5 2" xfId="19361" hidden="1"/>
    <cellStyle name="Akzent5 2" xfId="19373" hidden="1"/>
    <cellStyle name="Akzent5 2" xfId="19383" hidden="1"/>
    <cellStyle name="Akzent5 2" xfId="19399" hidden="1"/>
    <cellStyle name="Akzent5 2" xfId="19408" hidden="1"/>
    <cellStyle name="Akzent5 2" xfId="19420" hidden="1"/>
    <cellStyle name="Akzent5 2" xfId="19428" hidden="1"/>
    <cellStyle name="Akzent5 2" xfId="19440" hidden="1"/>
    <cellStyle name="Akzent5 2" xfId="19448" hidden="1"/>
    <cellStyle name="Akzent5 2" xfId="19460" hidden="1"/>
    <cellStyle name="Akzent5 2" xfId="19468" hidden="1"/>
    <cellStyle name="Akzent5 2" xfId="19480" hidden="1"/>
    <cellStyle name="Akzent5 2" xfId="19269" hidden="1"/>
    <cellStyle name="Akzent5 2" xfId="19494" hidden="1"/>
    <cellStyle name="Akzent5 2" xfId="19503" hidden="1"/>
    <cellStyle name="Akzent5 2" xfId="19515" hidden="1"/>
    <cellStyle name="Akzent5 2" xfId="19523" hidden="1"/>
    <cellStyle name="Akzent5 2" xfId="19535" hidden="1"/>
    <cellStyle name="Akzent5 2" xfId="19543" hidden="1"/>
    <cellStyle name="Akzent5 2" xfId="19555" hidden="1"/>
    <cellStyle name="Akzent5 2" xfId="19563" hidden="1"/>
    <cellStyle name="Akzent5 2" xfId="19575" hidden="1"/>
    <cellStyle name="Akzent5 2" xfId="19487" hidden="1"/>
    <cellStyle name="Akzent5 2" xfId="19588" hidden="1"/>
    <cellStyle name="Akzent5 2" xfId="19596" hidden="1"/>
    <cellStyle name="Akzent5 2" xfId="19608" hidden="1"/>
    <cellStyle name="Akzent5 2" xfId="19616" hidden="1"/>
    <cellStyle name="Akzent5 2" xfId="19628" hidden="1"/>
    <cellStyle name="Akzent5 2" xfId="19636" hidden="1"/>
    <cellStyle name="Akzent5 2" xfId="19648" hidden="1"/>
    <cellStyle name="Akzent5 2" xfId="19656" hidden="1"/>
    <cellStyle name="Akzent5 2" xfId="19668" hidden="1"/>
    <cellStyle name="Akzent5 2" xfId="19676" hidden="1"/>
    <cellStyle name="Akzent5 2" xfId="19688" hidden="1"/>
    <cellStyle name="Akzent5 2" xfId="19696" hidden="1"/>
    <cellStyle name="Akzent5 2" xfId="19708" hidden="1"/>
    <cellStyle name="Akzent5 2" xfId="19716" hidden="1"/>
    <cellStyle name="Akzent5 2" xfId="19728" hidden="1"/>
    <cellStyle name="Akzent5 2" xfId="19736" hidden="1"/>
    <cellStyle name="Akzent5 2" xfId="19748" hidden="1"/>
    <cellStyle name="Akzent5 2" xfId="19756" hidden="1"/>
    <cellStyle name="Akzent5 2" xfId="19768" hidden="1"/>
    <cellStyle name="Akzent5 2" xfId="19784" hidden="1"/>
    <cellStyle name="Akzent5 2" xfId="19791" hidden="1"/>
    <cellStyle name="Akzent5 2" xfId="19823" hidden="1"/>
    <cellStyle name="Akzent5 2" xfId="19837" hidden="1"/>
    <cellStyle name="Akzent5 2" xfId="19845" hidden="1"/>
    <cellStyle name="Akzent5 2" xfId="19857" hidden="1"/>
    <cellStyle name="Akzent5 2" xfId="19865" hidden="1"/>
    <cellStyle name="Akzent5 2" xfId="19877" hidden="1"/>
    <cellStyle name="Akzent5 2" xfId="19885" hidden="1"/>
    <cellStyle name="Akzent5 2" xfId="19897" hidden="1"/>
    <cellStyle name="Akzent5 2" xfId="19905" hidden="1"/>
    <cellStyle name="Akzent5 2" xfId="19917" hidden="1"/>
    <cellStyle name="Akzent5 2" xfId="19819" hidden="1"/>
    <cellStyle name="Akzent5 2" xfId="19933" hidden="1"/>
    <cellStyle name="Akzent5 2" xfId="19941" hidden="1"/>
    <cellStyle name="Akzent5 2" xfId="19953" hidden="1"/>
    <cellStyle name="Akzent5 2" xfId="19961" hidden="1"/>
    <cellStyle name="Akzent5 2" xfId="19973" hidden="1"/>
    <cellStyle name="Akzent5 2" xfId="19981" hidden="1"/>
    <cellStyle name="Akzent5 2" xfId="19993" hidden="1"/>
    <cellStyle name="Akzent5 2" xfId="20001" hidden="1"/>
    <cellStyle name="Akzent5 2" xfId="20013" hidden="1"/>
    <cellStyle name="Akzent5 2" xfId="20032" hidden="1"/>
    <cellStyle name="Akzent5 2" xfId="20069" hidden="1"/>
    <cellStyle name="Akzent5 2" xfId="20090" hidden="1"/>
    <cellStyle name="Akzent5 2" xfId="20106" hidden="1"/>
    <cellStyle name="Akzent5 2" xfId="20118" hidden="1"/>
    <cellStyle name="Akzent5 2" xfId="20126" hidden="1"/>
    <cellStyle name="Akzent5 2" xfId="20138" hidden="1"/>
    <cellStyle name="Akzent5 2" xfId="20146" hidden="1"/>
    <cellStyle name="Akzent5 2" xfId="20158" hidden="1"/>
    <cellStyle name="Akzent5 2" xfId="20166" hidden="1"/>
    <cellStyle name="Akzent5 2" xfId="20178" hidden="1"/>
    <cellStyle name="Akzent5 2" xfId="20188" hidden="1"/>
    <cellStyle name="Akzent5 2" xfId="20204" hidden="1"/>
    <cellStyle name="Akzent5 2" xfId="20213" hidden="1"/>
    <cellStyle name="Akzent5 2" xfId="20225" hidden="1"/>
    <cellStyle name="Akzent5 2" xfId="20233" hidden="1"/>
    <cellStyle name="Akzent5 2" xfId="20245" hidden="1"/>
    <cellStyle name="Akzent5 2" xfId="20253" hidden="1"/>
    <cellStyle name="Akzent5 2" xfId="20265" hidden="1"/>
    <cellStyle name="Akzent5 2" xfId="20273" hidden="1"/>
    <cellStyle name="Akzent5 2" xfId="20285" hidden="1"/>
    <cellStyle name="Akzent5 2" xfId="20067" hidden="1"/>
    <cellStyle name="Akzent5 2" xfId="20299" hidden="1"/>
    <cellStyle name="Akzent5 2" xfId="20308" hidden="1"/>
    <cellStyle name="Akzent5 2" xfId="20320" hidden="1"/>
    <cellStyle name="Akzent5 2" xfId="20328" hidden="1"/>
    <cellStyle name="Akzent5 2" xfId="20340" hidden="1"/>
    <cellStyle name="Akzent5 2" xfId="20348" hidden="1"/>
    <cellStyle name="Akzent5 2" xfId="20360" hidden="1"/>
    <cellStyle name="Akzent5 2" xfId="20368" hidden="1"/>
    <cellStyle name="Akzent5 2" xfId="20380" hidden="1"/>
    <cellStyle name="Akzent5 2" xfId="20292" hidden="1"/>
    <cellStyle name="Akzent5 2" xfId="20393" hidden="1"/>
    <cellStyle name="Akzent5 2" xfId="20401" hidden="1"/>
    <cellStyle name="Akzent5 2" xfId="20413" hidden="1"/>
    <cellStyle name="Akzent5 2" xfId="20421" hidden="1"/>
    <cellStyle name="Akzent5 2" xfId="20433" hidden="1"/>
    <cellStyle name="Akzent5 2" xfId="20441" hidden="1"/>
    <cellStyle name="Akzent5 2" xfId="20453" hidden="1"/>
    <cellStyle name="Akzent5 2" xfId="20461" hidden="1"/>
    <cellStyle name="Akzent5 2" xfId="20473" hidden="1"/>
    <cellStyle name="Akzent5 2" xfId="20486" hidden="1"/>
    <cellStyle name="Akzent5 2" xfId="20504" hidden="1"/>
    <cellStyle name="Akzent5 2" xfId="20512" hidden="1"/>
    <cellStyle name="Akzent5 2" xfId="20524" hidden="1"/>
    <cellStyle name="Akzent5 2" xfId="20532" hidden="1"/>
    <cellStyle name="Akzent5 2" xfId="20544" hidden="1"/>
    <cellStyle name="Akzent5 2" xfId="20552" hidden="1"/>
    <cellStyle name="Akzent5 2" xfId="20564" hidden="1"/>
    <cellStyle name="Akzent5 2" xfId="20572" hidden="1"/>
    <cellStyle name="Akzent5 2" xfId="20584" hidden="1"/>
    <cellStyle name="Akzent5 2" xfId="20594" hidden="1"/>
    <cellStyle name="Akzent5 2" xfId="20610" hidden="1"/>
    <cellStyle name="Akzent5 2" xfId="20619" hidden="1"/>
    <cellStyle name="Akzent5 2" xfId="20631" hidden="1"/>
    <cellStyle name="Akzent5 2" xfId="20639" hidden="1"/>
    <cellStyle name="Akzent5 2" xfId="20651" hidden="1"/>
    <cellStyle name="Akzent5 2" xfId="20659" hidden="1"/>
    <cellStyle name="Akzent5 2" xfId="20671" hidden="1"/>
    <cellStyle name="Akzent5 2" xfId="20679" hidden="1"/>
    <cellStyle name="Akzent5 2" xfId="20691" hidden="1"/>
    <cellStyle name="Akzent5 2" xfId="20480" hidden="1"/>
    <cellStyle name="Akzent5 2" xfId="20705" hidden="1"/>
    <cellStyle name="Akzent5 2" xfId="20714" hidden="1"/>
    <cellStyle name="Akzent5 2" xfId="20726" hidden="1"/>
    <cellStyle name="Akzent5 2" xfId="20734" hidden="1"/>
    <cellStyle name="Akzent5 2" xfId="20746" hidden="1"/>
    <cellStyle name="Akzent5 2" xfId="20754" hidden="1"/>
    <cellStyle name="Akzent5 2" xfId="20766" hidden="1"/>
    <cellStyle name="Akzent5 2" xfId="20774" hidden="1"/>
    <cellStyle name="Akzent5 2" xfId="20786" hidden="1"/>
    <cellStyle name="Akzent5 2" xfId="20698" hidden="1"/>
    <cellStyle name="Akzent5 2" xfId="20799" hidden="1"/>
    <cellStyle name="Akzent5 2" xfId="20807" hidden="1"/>
    <cellStyle name="Akzent5 2" xfId="20819" hidden="1"/>
    <cellStyle name="Akzent5 2" xfId="20827" hidden="1"/>
    <cellStyle name="Akzent5 2" xfId="20839" hidden="1"/>
    <cellStyle name="Akzent5 2" xfId="20847" hidden="1"/>
    <cellStyle name="Akzent5 2" xfId="20859" hidden="1"/>
    <cellStyle name="Akzent5 2" xfId="20867" hidden="1"/>
    <cellStyle name="Akzent5 2" xfId="20879" hidden="1"/>
    <cellStyle name="Akzent5 2" xfId="20887" hidden="1"/>
    <cellStyle name="Akzent5 2" xfId="20899" hidden="1"/>
    <cellStyle name="Akzent5 2" xfId="20907" hidden="1"/>
    <cellStyle name="Akzent5 2" xfId="20919" hidden="1"/>
    <cellStyle name="Akzent5 2" xfId="20927" hidden="1"/>
    <cellStyle name="Akzent5 2" xfId="20939" hidden="1"/>
    <cellStyle name="Akzent5 2" xfId="20947" hidden="1"/>
    <cellStyle name="Akzent5 2" xfId="20959" hidden="1"/>
    <cellStyle name="Akzent5 2" xfId="20967" hidden="1"/>
    <cellStyle name="Akzent5 2" xfId="20979" hidden="1"/>
    <cellStyle name="Akzent5 2" xfId="20995" hidden="1"/>
    <cellStyle name="Akzent5 2" xfId="21002" hidden="1"/>
    <cellStyle name="Akzent5 2" xfId="21034" hidden="1"/>
    <cellStyle name="Akzent5 2" xfId="21048" hidden="1"/>
    <cellStyle name="Akzent5 2" xfId="21056" hidden="1"/>
    <cellStyle name="Akzent5 2" xfId="21068" hidden="1"/>
    <cellStyle name="Akzent5 2" xfId="21076" hidden="1"/>
    <cellStyle name="Akzent5 2" xfId="21088" hidden="1"/>
    <cellStyle name="Akzent5 2" xfId="21096" hidden="1"/>
    <cellStyle name="Akzent5 2" xfId="21108" hidden="1"/>
    <cellStyle name="Akzent5 2" xfId="21116" hidden="1"/>
    <cellStyle name="Akzent5 2" xfId="21128" hidden="1"/>
    <cellStyle name="Akzent5 2" xfId="21030" hidden="1"/>
    <cellStyle name="Akzent5 2" xfId="21144" hidden="1"/>
    <cellStyle name="Akzent5 2" xfId="21152" hidden="1"/>
    <cellStyle name="Akzent5 2" xfId="21164" hidden="1"/>
    <cellStyle name="Akzent5 2" xfId="21172" hidden="1"/>
    <cellStyle name="Akzent5 2" xfId="21184" hidden="1"/>
    <cellStyle name="Akzent5 2" xfId="21192" hidden="1"/>
    <cellStyle name="Akzent5 2" xfId="21204" hidden="1"/>
    <cellStyle name="Akzent5 2" xfId="21212" hidden="1"/>
    <cellStyle name="Akzent5 2" xfId="21224" hidden="1"/>
    <cellStyle name="Akzent5 2" xfId="21402" hidden="1"/>
    <cellStyle name="Akzent5 2" xfId="21415" hidden="1"/>
    <cellStyle name="Akzent5 2" xfId="21427" hidden="1"/>
    <cellStyle name="Akzent5 2" xfId="21435" hidden="1"/>
    <cellStyle name="Akzent5 2" xfId="21447" hidden="1"/>
    <cellStyle name="Akzent5 2" xfId="21455" hidden="1"/>
    <cellStyle name="Akzent5 2" xfId="21467" hidden="1"/>
    <cellStyle name="Akzent5 2" xfId="21475" hidden="1"/>
    <cellStyle name="Akzent5 2" xfId="21487" hidden="1"/>
    <cellStyle name="Akzent5 2" xfId="21497" hidden="1"/>
    <cellStyle name="Akzent5 2" xfId="21513" hidden="1"/>
    <cellStyle name="Akzent5 2" xfId="21522" hidden="1"/>
    <cellStyle name="Akzent5 2" xfId="21534" hidden="1"/>
    <cellStyle name="Akzent5 2" xfId="21542" hidden="1"/>
    <cellStyle name="Akzent5 2" xfId="21554" hidden="1"/>
    <cellStyle name="Akzent5 2" xfId="21562" hidden="1"/>
    <cellStyle name="Akzent5 2" xfId="21574" hidden="1"/>
    <cellStyle name="Akzent5 2" xfId="21582" hidden="1"/>
    <cellStyle name="Akzent5 2" xfId="21594" hidden="1"/>
    <cellStyle name="Akzent5 2" xfId="21373" hidden="1"/>
    <cellStyle name="Akzent5 2" xfId="21608" hidden="1"/>
    <cellStyle name="Akzent5 2" xfId="21617" hidden="1"/>
    <cellStyle name="Akzent5 2" xfId="21629" hidden="1"/>
    <cellStyle name="Akzent5 2" xfId="21637" hidden="1"/>
    <cellStyle name="Akzent5 2" xfId="21649" hidden="1"/>
    <cellStyle name="Akzent5 2" xfId="21657" hidden="1"/>
    <cellStyle name="Akzent5 2" xfId="21669" hidden="1"/>
    <cellStyle name="Akzent5 2" xfId="21677" hidden="1"/>
    <cellStyle name="Akzent5 2" xfId="21689" hidden="1"/>
    <cellStyle name="Akzent5 2" xfId="21601" hidden="1"/>
    <cellStyle name="Akzent5 2" xfId="21702" hidden="1"/>
    <cellStyle name="Akzent5 2" xfId="21710" hidden="1"/>
    <cellStyle name="Akzent5 2" xfId="21722" hidden="1"/>
    <cellStyle name="Akzent5 2" xfId="21730" hidden="1"/>
    <cellStyle name="Akzent5 2" xfId="21742" hidden="1"/>
    <cellStyle name="Akzent5 2" xfId="21750" hidden="1"/>
    <cellStyle name="Akzent5 2" xfId="21762" hidden="1"/>
    <cellStyle name="Akzent5 2" xfId="21770" hidden="1"/>
    <cellStyle name="Akzent5 2" xfId="21782" hidden="1"/>
    <cellStyle name="Akzent5 2" xfId="21796" hidden="1"/>
    <cellStyle name="Akzent5 2" xfId="21814" hidden="1"/>
    <cellStyle name="Akzent5 2" xfId="21822" hidden="1"/>
    <cellStyle name="Akzent5 2" xfId="21834" hidden="1"/>
    <cellStyle name="Akzent5 2" xfId="21842" hidden="1"/>
    <cellStyle name="Akzent5 2" xfId="21854" hidden="1"/>
    <cellStyle name="Akzent5 2" xfId="21862" hidden="1"/>
    <cellStyle name="Akzent5 2" xfId="21874" hidden="1"/>
    <cellStyle name="Akzent5 2" xfId="21882" hidden="1"/>
    <cellStyle name="Akzent5 2" xfId="21894" hidden="1"/>
    <cellStyle name="Akzent5 2" xfId="21904" hidden="1"/>
    <cellStyle name="Akzent5 2" xfId="21920" hidden="1"/>
    <cellStyle name="Akzent5 2" xfId="21929" hidden="1"/>
    <cellStyle name="Akzent5 2" xfId="21941" hidden="1"/>
    <cellStyle name="Akzent5 2" xfId="21949" hidden="1"/>
    <cellStyle name="Akzent5 2" xfId="21961" hidden="1"/>
    <cellStyle name="Akzent5 2" xfId="21969" hidden="1"/>
    <cellStyle name="Akzent5 2" xfId="21981" hidden="1"/>
    <cellStyle name="Akzent5 2" xfId="21989" hidden="1"/>
    <cellStyle name="Akzent5 2" xfId="22001" hidden="1"/>
    <cellStyle name="Akzent5 2" xfId="21789" hidden="1"/>
    <cellStyle name="Akzent5 2" xfId="22015" hidden="1"/>
    <cellStyle name="Akzent5 2" xfId="22024" hidden="1"/>
    <cellStyle name="Akzent5 2" xfId="22036" hidden="1"/>
    <cellStyle name="Akzent5 2" xfId="22044" hidden="1"/>
    <cellStyle name="Akzent5 2" xfId="22056" hidden="1"/>
    <cellStyle name="Akzent5 2" xfId="22064" hidden="1"/>
    <cellStyle name="Akzent5 2" xfId="22076" hidden="1"/>
    <cellStyle name="Akzent5 2" xfId="22084" hidden="1"/>
    <cellStyle name="Akzent5 2" xfId="22096" hidden="1"/>
    <cellStyle name="Akzent5 2" xfId="22008" hidden="1"/>
    <cellStyle name="Akzent5 2" xfId="22109" hidden="1"/>
    <cellStyle name="Akzent5 2" xfId="22117" hidden="1"/>
    <cellStyle name="Akzent5 2" xfId="22129" hidden="1"/>
    <cellStyle name="Akzent5 2" xfId="22137" hidden="1"/>
    <cellStyle name="Akzent5 2" xfId="22149" hidden="1"/>
    <cellStyle name="Akzent5 2" xfId="22157" hidden="1"/>
    <cellStyle name="Akzent5 2" xfId="22169" hidden="1"/>
    <cellStyle name="Akzent5 2" xfId="22177" hidden="1"/>
    <cellStyle name="Akzent5 2" xfId="22189" hidden="1"/>
    <cellStyle name="Akzent5 2" xfId="22197" hidden="1"/>
    <cellStyle name="Akzent5 2" xfId="22209" hidden="1"/>
    <cellStyle name="Akzent5 2" xfId="22217" hidden="1"/>
    <cellStyle name="Akzent5 2" xfId="22229" hidden="1"/>
    <cellStyle name="Akzent5 2" xfId="22237" hidden="1"/>
    <cellStyle name="Akzent5 2" xfId="22249" hidden="1"/>
    <cellStyle name="Akzent5 2" xfId="22257" hidden="1"/>
    <cellStyle name="Akzent5 2" xfId="22269" hidden="1"/>
    <cellStyle name="Akzent5 2" xfId="22277" hidden="1"/>
    <cellStyle name="Akzent5 2" xfId="22289" hidden="1"/>
    <cellStyle name="Akzent5 2" xfId="22305" hidden="1"/>
    <cellStyle name="Akzent5 2" xfId="22313" hidden="1"/>
    <cellStyle name="Akzent5 2" xfId="22347" hidden="1"/>
    <cellStyle name="Akzent5 2" xfId="22361" hidden="1"/>
    <cellStyle name="Akzent5 2" xfId="22369" hidden="1"/>
    <cellStyle name="Akzent5 2" xfId="22381" hidden="1"/>
    <cellStyle name="Akzent5 2" xfId="22389" hidden="1"/>
    <cellStyle name="Akzent5 2" xfId="22401" hidden="1"/>
    <cellStyle name="Akzent5 2" xfId="22409" hidden="1"/>
    <cellStyle name="Akzent5 2" xfId="22421" hidden="1"/>
    <cellStyle name="Akzent5 2" xfId="22429" hidden="1"/>
    <cellStyle name="Akzent5 2" xfId="22441" hidden="1"/>
    <cellStyle name="Akzent5 2" xfId="22343" hidden="1"/>
    <cellStyle name="Akzent5 2" xfId="22457" hidden="1"/>
    <cellStyle name="Akzent5 2" xfId="22465" hidden="1"/>
    <cellStyle name="Akzent5 2" xfId="22477" hidden="1"/>
    <cellStyle name="Akzent5 2" xfId="22485" hidden="1"/>
    <cellStyle name="Akzent5 2" xfId="22497" hidden="1"/>
    <cellStyle name="Akzent5 2" xfId="22505" hidden="1"/>
    <cellStyle name="Akzent5 2" xfId="22517" hidden="1"/>
    <cellStyle name="Akzent5 2" xfId="22525" hidden="1"/>
    <cellStyle name="Akzent5 2" xfId="22537" hidden="1"/>
    <cellStyle name="Akzent5 2" xfId="22557" hidden="1"/>
    <cellStyle name="Akzent5 2" xfId="22594" hidden="1"/>
    <cellStyle name="Akzent5 2" xfId="22615" hidden="1"/>
    <cellStyle name="Akzent5 2" xfId="22631" hidden="1"/>
    <cellStyle name="Akzent5 2" xfId="22643" hidden="1"/>
    <cellStyle name="Akzent5 2" xfId="22651" hidden="1"/>
    <cellStyle name="Akzent5 2" xfId="22663" hidden="1"/>
    <cellStyle name="Akzent5 2" xfId="22671" hidden="1"/>
    <cellStyle name="Akzent5 2" xfId="22683" hidden="1"/>
    <cellStyle name="Akzent5 2" xfId="22691" hidden="1"/>
    <cellStyle name="Akzent5 2" xfId="22703" hidden="1"/>
    <cellStyle name="Akzent5 2" xfId="22713" hidden="1"/>
    <cellStyle name="Akzent5 2" xfId="22729" hidden="1"/>
    <cellStyle name="Akzent5 2" xfId="22738" hidden="1"/>
    <cellStyle name="Akzent5 2" xfId="22750" hidden="1"/>
    <cellStyle name="Akzent5 2" xfId="22758" hidden="1"/>
    <cellStyle name="Akzent5 2" xfId="22770" hidden="1"/>
    <cellStyle name="Akzent5 2" xfId="22778" hidden="1"/>
    <cellStyle name="Akzent5 2" xfId="22790" hidden="1"/>
    <cellStyle name="Akzent5 2" xfId="22798" hidden="1"/>
    <cellStyle name="Akzent5 2" xfId="22810" hidden="1"/>
    <cellStyle name="Akzent5 2" xfId="22592" hidden="1"/>
    <cellStyle name="Akzent5 2" xfId="22824" hidden="1"/>
    <cellStyle name="Akzent5 2" xfId="22833" hidden="1"/>
    <cellStyle name="Akzent5 2" xfId="22845" hidden="1"/>
    <cellStyle name="Akzent5 2" xfId="22853" hidden="1"/>
    <cellStyle name="Akzent5 2" xfId="22865" hidden="1"/>
    <cellStyle name="Akzent5 2" xfId="22873" hidden="1"/>
    <cellStyle name="Akzent5 2" xfId="22885" hidden="1"/>
    <cellStyle name="Akzent5 2" xfId="22893" hidden="1"/>
    <cellStyle name="Akzent5 2" xfId="22905" hidden="1"/>
    <cellStyle name="Akzent5 2" xfId="22817" hidden="1"/>
    <cellStyle name="Akzent5 2" xfId="22918" hidden="1"/>
    <cellStyle name="Akzent5 2" xfId="22926" hidden="1"/>
    <cellStyle name="Akzent5 2" xfId="22938" hidden="1"/>
    <cellStyle name="Akzent5 2" xfId="22946" hidden="1"/>
    <cellStyle name="Akzent5 2" xfId="22958" hidden="1"/>
    <cellStyle name="Akzent5 2" xfId="22966" hidden="1"/>
    <cellStyle name="Akzent5 2" xfId="22978" hidden="1"/>
    <cellStyle name="Akzent5 2" xfId="22986" hidden="1"/>
    <cellStyle name="Akzent5 2" xfId="22998" hidden="1"/>
    <cellStyle name="Akzent5 2" xfId="23011" hidden="1"/>
    <cellStyle name="Akzent5 2" xfId="23029" hidden="1"/>
    <cellStyle name="Akzent5 2" xfId="23037" hidden="1"/>
    <cellStyle name="Akzent5 2" xfId="23049" hidden="1"/>
    <cellStyle name="Akzent5 2" xfId="23057" hidden="1"/>
    <cellStyle name="Akzent5 2" xfId="23069" hidden="1"/>
    <cellStyle name="Akzent5 2" xfId="23077" hidden="1"/>
    <cellStyle name="Akzent5 2" xfId="23089" hidden="1"/>
    <cellStyle name="Akzent5 2" xfId="23097" hidden="1"/>
    <cellStyle name="Akzent5 2" xfId="23109" hidden="1"/>
    <cellStyle name="Akzent5 2" xfId="23119" hidden="1"/>
    <cellStyle name="Akzent5 2" xfId="23135" hidden="1"/>
    <cellStyle name="Akzent5 2" xfId="23144" hidden="1"/>
    <cellStyle name="Akzent5 2" xfId="23156" hidden="1"/>
    <cellStyle name="Akzent5 2" xfId="23164" hidden="1"/>
    <cellStyle name="Akzent5 2" xfId="23176" hidden="1"/>
    <cellStyle name="Akzent5 2" xfId="23184" hidden="1"/>
    <cellStyle name="Akzent5 2" xfId="23196" hidden="1"/>
    <cellStyle name="Akzent5 2" xfId="23204" hidden="1"/>
    <cellStyle name="Akzent5 2" xfId="23216" hidden="1"/>
    <cellStyle name="Akzent5 2" xfId="23005" hidden="1"/>
    <cellStyle name="Akzent5 2" xfId="23230" hidden="1"/>
    <cellStyle name="Akzent5 2" xfId="23239" hidden="1"/>
    <cellStyle name="Akzent5 2" xfId="23251" hidden="1"/>
    <cellStyle name="Akzent5 2" xfId="23259" hidden="1"/>
    <cellStyle name="Akzent5 2" xfId="23271" hidden="1"/>
    <cellStyle name="Akzent5 2" xfId="23279" hidden="1"/>
    <cellStyle name="Akzent5 2" xfId="23291" hidden="1"/>
    <cellStyle name="Akzent5 2" xfId="23299" hidden="1"/>
    <cellStyle name="Akzent5 2" xfId="23311" hidden="1"/>
    <cellStyle name="Akzent5 2" xfId="23223" hidden="1"/>
    <cellStyle name="Akzent5 2" xfId="23324" hidden="1"/>
    <cellStyle name="Akzent5 2" xfId="23332" hidden="1"/>
    <cellStyle name="Akzent5 2" xfId="23344" hidden="1"/>
    <cellStyle name="Akzent5 2" xfId="23352" hidden="1"/>
    <cellStyle name="Akzent5 2" xfId="23364" hidden="1"/>
    <cellStyle name="Akzent5 2" xfId="23372" hidden="1"/>
    <cellStyle name="Akzent5 2" xfId="23384" hidden="1"/>
    <cellStyle name="Akzent5 2" xfId="23392" hidden="1"/>
    <cellStyle name="Akzent5 2" xfId="23404" hidden="1"/>
    <cellStyle name="Akzent5 2" xfId="23412" hidden="1"/>
    <cellStyle name="Akzent5 2" xfId="23424" hidden="1"/>
    <cellStyle name="Akzent5 2" xfId="23432" hidden="1"/>
    <cellStyle name="Akzent5 2" xfId="23444" hidden="1"/>
    <cellStyle name="Akzent5 2" xfId="23452" hidden="1"/>
    <cellStyle name="Akzent5 2" xfId="23464" hidden="1"/>
    <cellStyle name="Akzent5 2" xfId="23472" hidden="1"/>
    <cellStyle name="Akzent5 2" xfId="23484" hidden="1"/>
    <cellStyle name="Akzent5 2" xfId="23492" hidden="1"/>
    <cellStyle name="Akzent5 2" xfId="23504" hidden="1"/>
    <cellStyle name="Akzent5 2" xfId="23520" hidden="1"/>
    <cellStyle name="Akzent5 2" xfId="23527" hidden="1"/>
    <cellStyle name="Akzent5 2" xfId="23560" hidden="1"/>
    <cellStyle name="Akzent5 2" xfId="23574" hidden="1"/>
    <cellStyle name="Akzent5 2" xfId="23582" hidden="1"/>
    <cellStyle name="Akzent5 2" xfId="23594" hidden="1"/>
    <cellStyle name="Akzent5 2" xfId="23602" hidden="1"/>
    <cellStyle name="Akzent5 2" xfId="23614" hidden="1"/>
    <cellStyle name="Akzent5 2" xfId="23622" hidden="1"/>
    <cellStyle name="Akzent5 2" xfId="23634" hidden="1"/>
    <cellStyle name="Akzent5 2" xfId="23642" hidden="1"/>
    <cellStyle name="Akzent5 2" xfId="23654" hidden="1"/>
    <cellStyle name="Akzent5 2" xfId="23556" hidden="1"/>
    <cellStyle name="Akzent5 2" xfId="23670" hidden="1"/>
    <cellStyle name="Akzent5 2" xfId="23678" hidden="1"/>
    <cellStyle name="Akzent5 2" xfId="23690" hidden="1"/>
    <cellStyle name="Akzent5 2" xfId="23698" hidden="1"/>
    <cellStyle name="Akzent5 2" xfId="23710" hidden="1"/>
    <cellStyle name="Akzent5 2" xfId="23718" hidden="1"/>
    <cellStyle name="Akzent5 2" xfId="23730" hidden="1"/>
    <cellStyle name="Akzent5 2" xfId="23738" hidden="1"/>
    <cellStyle name="Akzent5 2" xfId="23750" hidden="1"/>
    <cellStyle name="Akzent5 2" xfId="23795" hidden="1"/>
    <cellStyle name="Akzent5 2" xfId="23810" hidden="1"/>
    <cellStyle name="Akzent5 2" xfId="23822" hidden="1"/>
    <cellStyle name="Akzent5 2" xfId="23830" hidden="1"/>
    <cellStyle name="Akzent5 2" xfId="23842" hidden="1"/>
    <cellStyle name="Akzent5 2" xfId="23850" hidden="1"/>
    <cellStyle name="Akzent5 2" xfId="23862" hidden="1"/>
    <cellStyle name="Akzent5 2" xfId="23870" hidden="1"/>
    <cellStyle name="Akzent5 2" xfId="23882" hidden="1"/>
    <cellStyle name="Akzent5 2" xfId="23892" hidden="1"/>
    <cellStyle name="Akzent5 2" xfId="23908" hidden="1"/>
    <cellStyle name="Akzent5 2" xfId="23917" hidden="1"/>
    <cellStyle name="Akzent5 2" xfId="23929" hidden="1"/>
    <cellStyle name="Akzent5 2" xfId="23937" hidden="1"/>
    <cellStyle name="Akzent5 2" xfId="23949" hidden="1"/>
    <cellStyle name="Akzent5 2" xfId="23957" hidden="1"/>
    <cellStyle name="Akzent5 2" xfId="23969" hidden="1"/>
    <cellStyle name="Akzent5 2" xfId="23977" hidden="1"/>
    <cellStyle name="Akzent5 2" xfId="23989" hidden="1"/>
    <cellStyle name="Akzent5 2" xfId="21268" hidden="1"/>
    <cellStyle name="Akzent5 2" xfId="24003" hidden="1"/>
    <cellStyle name="Akzent5 2" xfId="24012" hidden="1"/>
    <cellStyle name="Akzent5 2" xfId="24024" hidden="1"/>
    <cellStyle name="Akzent5 2" xfId="24032" hidden="1"/>
    <cellStyle name="Akzent5 2" xfId="24044" hidden="1"/>
    <cellStyle name="Akzent5 2" xfId="24052" hidden="1"/>
    <cellStyle name="Akzent5 2" xfId="24064" hidden="1"/>
    <cellStyle name="Akzent5 2" xfId="24072" hidden="1"/>
    <cellStyle name="Akzent5 2" xfId="24084" hidden="1"/>
    <cellStyle name="Akzent5 2" xfId="23996" hidden="1"/>
    <cellStyle name="Akzent5 2" xfId="24097" hidden="1"/>
    <cellStyle name="Akzent5 2" xfId="24105" hidden="1"/>
    <cellStyle name="Akzent5 2" xfId="24117" hidden="1"/>
    <cellStyle name="Akzent5 2" xfId="24125" hidden="1"/>
    <cellStyle name="Akzent5 2" xfId="24137" hidden="1"/>
    <cellStyle name="Akzent5 2" xfId="24145" hidden="1"/>
    <cellStyle name="Akzent5 2" xfId="24157" hidden="1"/>
    <cellStyle name="Akzent5 2" xfId="24165" hidden="1"/>
    <cellStyle name="Akzent5 2" xfId="24177" hidden="1"/>
    <cellStyle name="Akzent5 2" xfId="24190" hidden="1"/>
    <cellStyle name="Akzent5 2" xfId="24208" hidden="1"/>
    <cellStyle name="Akzent5 2" xfId="24216" hidden="1"/>
    <cellStyle name="Akzent5 2" xfId="24228" hidden="1"/>
    <cellStyle name="Akzent5 2" xfId="24236" hidden="1"/>
    <cellStyle name="Akzent5 2" xfId="24248" hidden="1"/>
    <cellStyle name="Akzent5 2" xfId="24256" hidden="1"/>
    <cellStyle name="Akzent5 2" xfId="24268" hidden="1"/>
    <cellStyle name="Akzent5 2" xfId="24276" hidden="1"/>
    <cellStyle name="Akzent5 2" xfId="24288" hidden="1"/>
    <cellStyle name="Akzent5 2" xfId="24298" hidden="1"/>
    <cellStyle name="Akzent5 2" xfId="24314" hidden="1"/>
    <cellStyle name="Akzent5 2" xfId="24323" hidden="1"/>
    <cellStyle name="Akzent5 2" xfId="24335" hidden="1"/>
    <cellStyle name="Akzent5 2" xfId="24343" hidden="1"/>
    <cellStyle name="Akzent5 2" xfId="24355" hidden="1"/>
    <cellStyle name="Akzent5 2" xfId="24363" hidden="1"/>
    <cellStyle name="Akzent5 2" xfId="24375" hidden="1"/>
    <cellStyle name="Akzent5 2" xfId="24383" hidden="1"/>
    <cellStyle name="Akzent5 2" xfId="24395" hidden="1"/>
    <cellStyle name="Akzent5 2" xfId="24184" hidden="1"/>
    <cellStyle name="Akzent5 2" xfId="24409" hidden="1"/>
    <cellStyle name="Akzent5 2" xfId="24418" hidden="1"/>
    <cellStyle name="Akzent5 2" xfId="24430" hidden="1"/>
    <cellStyle name="Akzent5 2" xfId="24438" hidden="1"/>
    <cellStyle name="Akzent5 2" xfId="24450" hidden="1"/>
    <cellStyle name="Akzent5 2" xfId="24458" hidden="1"/>
    <cellStyle name="Akzent5 2" xfId="24470" hidden="1"/>
    <cellStyle name="Akzent5 2" xfId="24478" hidden="1"/>
    <cellStyle name="Akzent5 2" xfId="24490" hidden="1"/>
    <cellStyle name="Akzent5 2" xfId="24402" hidden="1"/>
    <cellStyle name="Akzent5 2" xfId="24503" hidden="1"/>
    <cellStyle name="Akzent5 2" xfId="24511" hidden="1"/>
    <cellStyle name="Akzent5 2" xfId="24523" hidden="1"/>
    <cellStyle name="Akzent5 2" xfId="24531" hidden="1"/>
    <cellStyle name="Akzent5 2" xfId="24543" hidden="1"/>
    <cellStyle name="Akzent5 2" xfId="24551" hidden="1"/>
    <cellStyle name="Akzent5 2" xfId="24563" hidden="1"/>
    <cellStyle name="Akzent5 2" xfId="24571" hidden="1"/>
    <cellStyle name="Akzent5 2" xfId="24583" hidden="1"/>
    <cellStyle name="Akzent5 2" xfId="24591" hidden="1"/>
    <cellStyle name="Akzent5 2" xfId="24603" hidden="1"/>
    <cellStyle name="Akzent5 2" xfId="24611" hidden="1"/>
    <cellStyle name="Akzent5 2" xfId="24623" hidden="1"/>
    <cellStyle name="Akzent5 2" xfId="24631" hidden="1"/>
    <cellStyle name="Akzent5 2" xfId="24643" hidden="1"/>
    <cellStyle name="Akzent5 2" xfId="24651" hidden="1"/>
    <cellStyle name="Akzent5 2" xfId="24663" hidden="1"/>
    <cellStyle name="Akzent5 2" xfId="24671" hidden="1"/>
    <cellStyle name="Akzent5 2" xfId="24683" hidden="1"/>
    <cellStyle name="Akzent5 2" xfId="24699" hidden="1"/>
    <cellStyle name="Akzent5 2" xfId="24707" hidden="1"/>
    <cellStyle name="Akzent5 2" xfId="24741" hidden="1"/>
    <cellStyle name="Akzent5 2" xfId="24755" hidden="1"/>
    <cellStyle name="Akzent5 2" xfId="24763" hidden="1"/>
    <cellStyle name="Akzent5 2" xfId="24775" hidden="1"/>
    <cellStyle name="Akzent5 2" xfId="24783" hidden="1"/>
    <cellStyle name="Akzent5 2" xfId="24795" hidden="1"/>
    <cellStyle name="Akzent5 2" xfId="24803" hidden="1"/>
    <cellStyle name="Akzent5 2" xfId="24815" hidden="1"/>
    <cellStyle name="Akzent5 2" xfId="24823" hidden="1"/>
    <cellStyle name="Akzent5 2" xfId="24835" hidden="1"/>
    <cellStyle name="Akzent5 2" xfId="24737" hidden="1"/>
    <cellStyle name="Akzent5 2" xfId="24851" hidden="1"/>
    <cellStyle name="Akzent5 2" xfId="24859" hidden="1"/>
    <cellStyle name="Akzent5 2" xfId="24871" hidden="1"/>
    <cellStyle name="Akzent5 2" xfId="24879" hidden="1"/>
    <cellStyle name="Akzent5 2" xfId="24891" hidden="1"/>
    <cellStyle name="Akzent5 2" xfId="24899" hidden="1"/>
    <cellStyle name="Akzent5 2" xfId="24911" hidden="1"/>
    <cellStyle name="Akzent5 2" xfId="24919" hidden="1"/>
    <cellStyle name="Akzent5 2" xfId="24931" hidden="1"/>
    <cellStyle name="Akzent5 2" xfId="24950" hidden="1"/>
    <cellStyle name="Akzent5 2" xfId="24987" hidden="1"/>
    <cellStyle name="Akzent5 2" xfId="25008" hidden="1"/>
    <cellStyle name="Akzent5 2" xfId="25024" hidden="1"/>
    <cellStyle name="Akzent5 2" xfId="25036" hidden="1"/>
    <cellStyle name="Akzent5 2" xfId="25044" hidden="1"/>
    <cellStyle name="Akzent5 2" xfId="25056" hidden="1"/>
    <cellStyle name="Akzent5 2" xfId="25064" hidden="1"/>
    <cellStyle name="Akzent5 2" xfId="25076" hidden="1"/>
    <cellStyle name="Akzent5 2" xfId="25084" hidden="1"/>
    <cellStyle name="Akzent5 2" xfId="25096" hidden="1"/>
    <cellStyle name="Akzent5 2" xfId="25105" hidden="1"/>
    <cellStyle name="Akzent5 2" xfId="25121" hidden="1"/>
    <cellStyle name="Akzent5 2" xfId="25130" hidden="1"/>
    <cellStyle name="Akzent5 2" xfId="25142" hidden="1"/>
    <cellStyle name="Akzent5 2" xfId="25150" hidden="1"/>
    <cellStyle name="Akzent5 2" xfId="25162" hidden="1"/>
    <cellStyle name="Akzent5 2" xfId="25170" hidden="1"/>
    <cellStyle name="Akzent5 2" xfId="25182" hidden="1"/>
    <cellStyle name="Akzent5 2" xfId="25190" hidden="1"/>
    <cellStyle name="Akzent5 2" xfId="25202" hidden="1"/>
    <cellStyle name="Akzent5 2" xfId="24985" hidden="1"/>
    <cellStyle name="Akzent5 2" xfId="25216" hidden="1"/>
    <cellStyle name="Akzent5 2" xfId="25225" hidden="1"/>
    <cellStyle name="Akzent5 2" xfId="25237" hidden="1"/>
    <cellStyle name="Akzent5 2" xfId="25245" hidden="1"/>
    <cellStyle name="Akzent5 2" xfId="25257" hidden="1"/>
    <cellStyle name="Akzent5 2" xfId="25265" hidden="1"/>
    <cellStyle name="Akzent5 2" xfId="25277" hidden="1"/>
    <cellStyle name="Akzent5 2" xfId="25285" hidden="1"/>
    <cellStyle name="Akzent5 2" xfId="25297" hidden="1"/>
    <cellStyle name="Akzent5 2" xfId="25209" hidden="1"/>
    <cellStyle name="Akzent5 2" xfId="25310" hidden="1"/>
    <cellStyle name="Akzent5 2" xfId="25318" hidden="1"/>
    <cellStyle name="Akzent5 2" xfId="25330" hidden="1"/>
    <cellStyle name="Akzent5 2" xfId="25338" hidden="1"/>
    <cellStyle name="Akzent5 2" xfId="25350" hidden="1"/>
    <cellStyle name="Akzent5 2" xfId="25358" hidden="1"/>
    <cellStyle name="Akzent5 2" xfId="25370" hidden="1"/>
    <cellStyle name="Akzent5 2" xfId="25378" hidden="1"/>
    <cellStyle name="Akzent5 2" xfId="25390" hidden="1"/>
    <cellStyle name="Akzent5 2" xfId="25402" hidden="1"/>
    <cellStyle name="Akzent5 2" xfId="25420" hidden="1"/>
    <cellStyle name="Akzent5 2" xfId="25428" hidden="1"/>
    <cellStyle name="Akzent5 2" xfId="25440" hidden="1"/>
    <cellStyle name="Akzent5 2" xfId="25448" hidden="1"/>
    <cellStyle name="Akzent5 2" xfId="25460" hidden="1"/>
    <cellStyle name="Akzent5 2" xfId="25468" hidden="1"/>
    <cellStyle name="Akzent5 2" xfId="25480" hidden="1"/>
    <cellStyle name="Akzent5 2" xfId="25488" hidden="1"/>
    <cellStyle name="Akzent5 2" xfId="25500" hidden="1"/>
    <cellStyle name="Akzent5 2" xfId="25509" hidden="1"/>
    <cellStyle name="Akzent5 2" xfId="25525" hidden="1"/>
    <cellStyle name="Akzent5 2" xfId="25534" hidden="1"/>
    <cellStyle name="Akzent5 2" xfId="25546" hidden="1"/>
    <cellStyle name="Akzent5 2" xfId="25554" hidden="1"/>
    <cellStyle name="Akzent5 2" xfId="25566" hidden="1"/>
    <cellStyle name="Akzent5 2" xfId="25574" hidden="1"/>
    <cellStyle name="Akzent5 2" xfId="25586" hidden="1"/>
    <cellStyle name="Akzent5 2" xfId="25594" hidden="1"/>
    <cellStyle name="Akzent5 2" xfId="25606" hidden="1"/>
    <cellStyle name="Akzent5 2" xfId="25397" hidden="1"/>
    <cellStyle name="Akzent5 2" xfId="25620" hidden="1"/>
    <cellStyle name="Akzent5 2" xfId="25629" hidden="1"/>
    <cellStyle name="Akzent5 2" xfId="25641" hidden="1"/>
    <cellStyle name="Akzent5 2" xfId="25649" hidden="1"/>
    <cellStyle name="Akzent5 2" xfId="25661" hidden="1"/>
    <cellStyle name="Akzent5 2" xfId="25669" hidden="1"/>
    <cellStyle name="Akzent5 2" xfId="25681" hidden="1"/>
    <cellStyle name="Akzent5 2" xfId="25689" hidden="1"/>
    <cellStyle name="Akzent5 2" xfId="25701" hidden="1"/>
    <cellStyle name="Akzent5 2" xfId="25613" hidden="1"/>
    <cellStyle name="Akzent5 2" xfId="25714" hidden="1"/>
    <cellStyle name="Akzent5 2" xfId="25722" hidden="1"/>
    <cellStyle name="Akzent5 2" xfId="25734" hidden="1"/>
    <cellStyle name="Akzent5 2" xfId="25742" hidden="1"/>
    <cellStyle name="Akzent5 2" xfId="25754" hidden="1"/>
    <cellStyle name="Akzent5 2" xfId="25762" hidden="1"/>
    <cellStyle name="Akzent5 2" xfId="25774" hidden="1"/>
    <cellStyle name="Akzent5 2" xfId="25782" hidden="1"/>
    <cellStyle name="Akzent5 2" xfId="25794" hidden="1"/>
    <cellStyle name="Akzent5 2" xfId="25802" hidden="1"/>
    <cellStyle name="Akzent5 2" xfId="25814" hidden="1"/>
    <cellStyle name="Akzent5 2" xfId="25822" hidden="1"/>
    <cellStyle name="Akzent5 2" xfId="25834" hidden="1"/>
    <cellStyle name="Akzent5 2" xfId="25842" hidden="1"/>
    <cellStyle name="Akzent5 2" xfId="25854" hidden="1"/>
    <cellStyle name="Akzent5 2" xfId="25862" hidden="1"/>
    <cellStyle name="Akzent5 2" xfId="25874" hidden="1"/>
    <cellStyle name="Akzent5 2" xfId="25882" hidden="1"/>
    <cellStyle name="Akzent5 2" xfId="25894" hidden="1"/>
    <cellStyle name="Akzent5 2" xfId="25910" hidden="1"/>
    <cellStyle name="Akzent5 2" xfId="25917" hidden="1"/>
    <cellStyle name="Akzent5 2" xfId="25950" hidden="1"/>
    <cellStyle name="Akzent5 2" xfId="25964" hidden="1"/>
    <cellStyle name="Akzent5 2" xfId="25972" hidden="1"/>
    <cellStyle name="Akzent5 2" xfId="25984" hidden="1"/>
    <cellStyle name="Akzent5 2" xfId="25992" hidden="1"/>
    <cellStyle name="Akzent5 2" xfId="26004" hidden="1"/>
    <cellStyle name="Akzent5 2" xfId="26012" hidden="1"/>
    <cellStyle name="Akzent5 2" xfId="26024" hidden="1"/>
    <cellStyle name="Akzent5 2" xfId="26032" hidden="1"/>
    <cellStyle name="Akzent5 2" xfId="26044" hidden="1"/>
    <cellStyle name="Akzent5 2" xfId="25946" hidden="1"/>
    <cellStyle name="Akzent5 2" xfId="26059" hidden="1"/>
    <cellStyle name="Akzent5 2" xfId="26067" hidden="1"/>
    <cellStyle name="Akzent5 2" xfId="26079" hidden="1"/>
    <cellStyle name="Akzent5 2" xfId="26087" hidden="1"/>
    <cellStyle name="Akzent5 2" xfId="26099" hidden="1"/>
    <cellStyle name="Akzent5 2" xfId="26107" hidden="1"/>
    <cellStyle name="Akzent5 2" xfId="26119" hidden="1"/>
    <cellStyle name="Akzent5 2" xfId="26127" hidden="1"/>
    <cellStyle name="Akzent5 2" xfId="26139" hidden="1"/>
    <cellStyle name="Akzent5 2" xfId="21296" hidden="1"/>
    <cellStyle name="Akzent5 2" xfId="21310" hidden="1"/>
    <cellStyle name="Akzent5 2" xfId="21396" hidden="1"/>
    <cellStyle name="Akzent5 2" xfId="21335" hidden="1"/>
    <cellStyle name="Akzent5 2" xfId="21344" hidden="1"/>
    <cellStyle name="Akzent5 2" xfId="21349" hidden="1"/>
    <cellStyle name="Akzent5 2" xfId="21358" hidden="1"/>
    <cellStyle name="Akzent5 2" xfId="26164" hidden="1"/>
    <cellStyle name="Akzent5 2" xfId="26176" hidden="1"/>
    <cellStyle name="Akzent5 2" xfId="26186" hidden="1"/>
    <cellStyle name="Akzent5 2" xfId="26202" hidden="1"/>
    <cellStyle name="Akzent5 2" xfId="26211" hidden="1"/>
    <cellStyle name="Akzent5 2" xfId="26223" hidden="1"/>
    <cellStyle name="Akzent5 2" xfId="26231" hidden="1"/>
    <cellStyle name="Akzent5 2" xfId="26243" hidden="1"/>
    <cellStyle name="Akzent5 2" xfId="26251" hidden="1"/>
    <cellStyle name="Akzent5 2" xfId="26263" hidden="1"/>
    <cellStyle name="Akzent5 2" xfId="26271" hidden="1"/>
    <cellStyle name="Akzent5 2" xfId="26283" hidden="1"/>
    <cellStyle name="Akzent5 2" xfId="21280" hidden="1"/>
    <cellStyle name="Akzent5 2" xfId="26297" hidden="1"/>
    <cellStyle name="Akzent5 2" xfId="26306" hidden="1"/>
    <cellStyle name="Akzent5 2" xfId="26318" hidden="1"/>
    <cellStyle name="Akzent5 2" xfId="26326" hidden="1"/>
    <cellStyle name="Akzent5 2" xfId="26338" hidden="1"/>
    <cellStyle name="Akzent5 2" xfId="26346" hidden="1"/>
    <cellStyle name="Akzent5 2" xfId="26358" hidden="1"/>
    <cellStyle name="Akzent5 2" xfId="26366" hidden="1"/>
    <cellStyle name="Akzent5 2" xfId="26378" hidden="1"/>
    <cellStyle name="Akzent5 2" xfId="26290" hidden="1"/>
    <cellStyle name="Akzent5 2" xfId="26391" hidden="1"/>
    <cellStyle name="Akzent5 2" xfId="26399" hidden="1"/>
    <cellStyle name="Akzent5 2" xfId="26411" hidden="1"/>
    <cellStyle name="Akzent5 2" xfId="26419" hidden="1"/>
    <cellStyle name="Akzent5 2" xfId="26431" hidden="1"/>
    <cellStyle name="Akzent5 2" xfId="26439" hidden="1"/>
    <cellStyle name="Akzent5 2" xfId="26451" hidden="1"/>
    <cellStyle name="Akzent5 2" xfId="26459" hidden="1"/>
    <cellStyle name="Akzent5 2" xfId="26471" hidden="1"/>
    <cellStyle name="Akzent5 2" xfId="26484" hidden="1"/>
    <cellStyle name="Akzent5 2" xfId="26501" hidden="1"/>
    <cellStyle name="Akzent5 2" xfId="26509" hidden="1"/>
    <cellStyle name="Akzent5 2" xfId="26521" hidden="1"/>
    <cellStyle name="Akzent5 2" xfId="26529" hidden="1"/>
    <cellStyle name="Akzent5 2" xfId="26541" hidden="1"/>
    <cellStyle name="Akzent5 2" xfId="26549" hidden="1"/>
    <cellStyle name="Akzent5 2" xfId="26561" hidden="1"/>
    <cellStyle name="Akzent5 2" xfId="26569" hidden="1"/>
    <cellStyle name="Akzent5 2" xfId="26581" hidden="1"/>
    <cellStyle name="Akzent5 2" xfId="26590" hidden="1"/>
    <cellStyle name="Akzent5 2" xfId="26606" hidden="1"/>
    <cellStyle name="Akzent5 2" xfId="26615" hidden="1"/>
    <cellStyle name="Akzent5 2" xfId="26627" hidden="1"/>
    <cellStyle name="Akzent5 2" xfId="26635" hidden="1"/>
    <cellStyle name="Akzent5 2" xfId="26647" hidden="1"/>
    <cellStyle name="Akzent5 2" xfId="26655" hidden="1"/>
    <cellStyle name="Akzent5 2" xfId="26667" hidden="1"/>
    <cellStyle name="Akzent5 2" xfId="26675" hidden="1"/>
    <cellStyle name="Akzent5 2" xfId="26687" hidden="1"/>
    <cellStyle name="Akzent5 2" xfId="26478" hidden="1"/>
    <cellStyle name="Akzent5 2" xfId="26701" hidden="1"/>
    <cellStyle name="Akzent5 2" xfId="26710" hidden="1"/>
    <cellStyle name="Akzent5 2" xfId="26722" hidden="1"/>
    <cellStyle name="Akzent5 2" xfId="26730" hidden="1"/>
    <cellStyle name="Akzent5 2" xfId="26742" hidden="1"/>
    <cellStyle name="Akzent5 2" xfId="26750" hidden="1"/>
    <cellStyle name="Akzent5 2" xfId="26762" hidden="1"/>
    <cellStyle name="Akzent5 2" xfId="26770" hidden="1"/>
    <cellStyle name="Akzent5 2" xfId="26782" hidden="1"/>
    <cellStyle name="Akzent5 2" xfId="26694" hidden="1"/>
    <cellStyle name="Akzent5 2" xfId="26795" hidden="1"/>
    <cellStyle name="Akzent5 2" xfId="26803" hidden="1"/>
    <cellStyle name="Akzent5 2" xfId="26815" hidden="1"/>
    <cellStyle name="Akzent5 2" xfId="26823" hidden="1"/>
    <cellStyle name="Akzent5 2" xfId="26835" hidden="1"/>
    <cellStyle name="Akzent5 2" xfId="26843" hidden="1"/>
    <cellStyle name="Akzent5 2" xfId="26855" hidden="1"/>
    <cellStyle name="Akzent5 2" xfId="26863" hidden="1"/>
    <cellStyle name="Akzent5 2" xfId="26875" hidden="1"/>
    <cellStyle name="Akzent5 2" xfId="26883" hidden="1"/>
    <cellStyle name="Akzent5 2" xfId="26895" hidden="1"/>
    <cellStyle name="Akzent5 2" xfId="26903" hidden="1"/>
    <cellStyle name="Akzent5 2" xfId="26915" hidden="1"/>
    <cellStyle name="Akzent5 2" xfId="26923" hidden="1"/>
    <cellStyle name="Akzent5 2" xfId="26935" hidden="1"/>
    <cellStyle name="Akzent5 2" xfId="26943" hidden="1"/>
    <cellStyle name="Akzent5 2" xfId="26955" hidden="1"/>
    <cellStyle name="Akzent5 2" xfId="26963" hidden="1"/>
    <cellStyle name="Akzent5 2" xfId="26975" hidden="1"/>
    <cellStyle name="Akzent5 2" xfId="26990" hidden="1"/>
    <cellStyle name="Akzent5 2" xfId="26997" hidden="1"/>
    <cellStyle name="Akzent5 2" xfId="27031" hidden="1"/>
    <cellStyle name="Akzent5 2" xfId="27045" hidden="1"/>
    <cellStyle name="Akzent5 2" xfId="27053" hidden="1"/>
    <cellStyle name="Akzent5 2" xfId="27065" hidden="1"/>
    <cellStyle name="Akzent5 2" xfId="27073" hidden="1"/>
    <cellStyle name="Akzent5 2" xfId="27085" hidden="1"/>
    <cellStyle name="Akzent5 2" xfId="27093" hidden="1"/>
    <cellStyle name="Akzent5 2" xfId="27105" hidden="1"/>
    <cellStyle name="Akzent5 2" xfId="27113" hidden="1"/>
    <cellStyle name="Akzent5 2" xfId="27125" hidden="1"/>
    <cellStyle name="Akzent5 2" xfId="27027" hidden="1"/>
    <cellStyle name="Akzent5 2" xfId="27139" hidden="1"/>
    <cellStyle name="Akzent5 2" xfId="27147" hidden="1"/>
    <cellStyle name="Akzent5 2" xfId="27159" hidden="1"/>
    <cellStyle name="Akzent5 2" xfId="27167" hidden="1"/>
    <cellStyle name="Akzent5 2" xfId="27179" hidden="1"/>
    <cellStyle name="Akzent5 2" xfId="27187" hidden="1"/>
    <cellStyle name="Akzent5 2" xfId="27199" hidden="1"/>
    <cellStyle name="Akzent5 2" xfId="27207" hidden="1"/>
    <cellStyle name="Akzent5 2" xfId="27219" hidden="1"/>
    <cellStyle name="Akzent5 2" xfId="27238" hidden="1"/>
    <cellStyle name="Akzent5 2" xfId="27274" hidden="1"/>
    <cellStyle name="Akzent5 2" xfId="27295" hidden="1"/>
    <cellStyle name="Akzent5 2" xfId="27311" hidden="1"/>
    <cellStyle name="Akzent5 2" xfId="27323" hidden="1"/>
    <cellStyle name="Akzent5 2" xfId="27331" hidden="1"/>
    <cellStyle name="Akzent5 2" xfId="27343" hidden="1"/>
    <cellStyle name="Akzent5 2" xfId="27351" hidden="1"/>
    <cellStyle name="Akzent5 2" xfId="27363" hidden="1"/>
    <cellStyle name="Akzent5 2" xfId="27371" hidden="1"/>
    <cellStyle name="Akzent5 2" xfId="27383" hidden="1"/>
    <cellStyle name="Akzent5 2" xfId="27393" hidden="1"/>
    <cellStyle name="Akzent5 2" xfId="27409" hidden="1"/>
    <cellStyle name="Akzent5 2" xfId="27418" hidden="1"/>
    <cellStyle name="Akzent5 2" xfId="27430" hidden="1"/>
    <cellStyle name="Akzent5 2" xfId="27438" hidden="1"/>
    <cellStyle name="Akzent5 2" xfId="27450" hidden="1"/>
    <cellStyle name="Akzent5 2" xfId="27458" hidden="1"/>
    <cellStyle name="Akzent5 2" xfId="27470" hidden="1"/>
    <cellStyle name="Akzent5 2" xfId="27478" hidden="1"/>
    <cellStyle name="Akzent5 2" xfId="27490" hidden="1"/>
    <cellStyle name="Akzent5 2" xfId="27272" hidden="1"/>
    <cellStyle name="Akzent5 2" xfId="27504" hidden="1"/>
    <cellStyle name="Akzent5 2" xfId="27513" hidden="1"/>
    <cellStyle name="Akzent5 2" xfId="27525" hidden="1"/>
    <cellStyle name="Akzent5 2" xfId="27533" hidden="1"/>
    <cellStyle name="Akzent5 2" xfId="27545" hidden="1"/>
    <cellStyle name="Akzent5 2" xfId="27553" hidden="1"/>
    <cellStyle name="Akzent5 2" xfId="27565" hidden="1"/>
    <cellStyle name="Akzent5 2" xfId="27573" hidden="1"/>
    <cellStyle name="Akzent5 2" xfId="27585" hidden="1"/>
    <cellStyle name="Akzent5 2" xfId="27497" hidden="1"/>
    <cellStyle name="Akzent5 2" xfId="27598" hidden="1"/>
    <cellStyle name="Akzent5 2" xfId="27606" hidden="1"/>
    <cellStyle name="Akzent5 2" xfId="27618" hidden="1"/>
    <cellStyle name="Akzent5 2" xfId="27626" hidden="1"/>
    <cellStyle name="Akzent5 2" xfId="27638" hidden="1"/>
    <cellStyle name="Akzent5 2" xfId="27646" hidden="1"/>
    <cellStyle name="Akzent5 2" xfId="27658" hidden="1"/>
    <cellStyle name="Akzent5 2" xfId="27666" hidden="1"/>
    <cellStyle name="Akzent5 2" xfId="27678" hidden="1"/>
    <cellStyle name="Akzent5 2" xfId="27690" hidden="1"/>
    <cellStyle name="Akzent5 2" xfId="27708" hidden="1"/>
    <cellStyle name="Akzent5 2" xfId="27716" hidden="1"/>
    <cellStyle name="Akzent5 2" xfId="27728" hidden="1"/>
    <cellStyle name="Akzent5 2" xfId="27736" hidden="1"/>
    <cellStyle name="Akzent5 2" xfId="27748" hidden="1"/>
    <cellStyle name="Akzent5 2" xfId="27756" hidden="1"/>
    <cellStyle name="Akzent5 2" xfId="27768" hidden="1"/>
    <cellStyle name="Akzent5 2" xfId="27776" hidden="1"/>
    <cellStyle name="Akzent5 2" xfId="27788" hidden="1"/>
    <cellStyle name="Akzent5 2" xfId="27797" hidden="1"/>
    <cellStyle name="Akzent5 2" xfId="27813" hidden="1"/>
    <cellStyle name="Akzent5 2" xfId="27822" hidden="1"/>
    <cellStyle name="Akzent5 2" xfId="27834" hidden="1"/>
    <cellStyle name="Akzent5 2" xfId="27842" hidden="1"/>
    <cellStyle name="Akzent5 2" xfId="27854" hidden="1"/>
    <cellStyle name="Akzent5 2" xfId="27862" hidden="1"/>
    <cellStyle name="Akzent5 2" xfId="27874" hidden="1"/>
    <cellStyle name="Akzent5 2" xfId="27882" hidden="1"/>
    <cellStyle name="Akzent5 2" xfId="27894" hidden="1"/>
    <cellStyle name="Akzent5 2" xfId="27685" hidden="1"/>
    <cellStyle name="Akzent5 2" xfId="27908" hidden="1"/>
    <cellStyle name="Akzent5 2" xfId="27917" hidden="1"/>
    <cellStyle name="Akzent5 2" xfId="27929" hidden="1"/>
    <cellStyle name="Akzent5 2" xfId="27937" hidden="1"/>
    <cellStyle name="Akzent5 2" xfId="27949" hidden="1"/>
    <cellStyle name="Akzent5 2" xfId="27957" hidden="1"/>
    <cellStyle name="Akzent5 2" xfId="27969" hidden="1"/>
    <cellStyle name="Akzent5 2" xfId="27977" hidden="1"/>
    <cellStyle name="Akzent5 2" xfId="27989" hidden="1"/>
    <cellStyle name="Akzent5 2" xfId="27901" hidden="1"/>
    <cellStyle name="Akzent5 2" xfId="28002" hidden="1"/>
    <cellStyle name="Akzent5 2" xfId="28010" hidden="1"/>
    <cellStyle name="Akzent5 2" xfId="28022" hidden="1"/>
    <cellStyle name="Akzent5 2" xfId="28030" hidden="1"/>
    <cellStyle name="Akzent5 2" xfId="28042" hidden="1"/>
    <cellStyle name="Akzent5 2" xfId="28050" hidden="1"/>
    <cellStyle name="Akzent5 2" xfId="28062" hidden="1"/>
    <cellStyle name="Akzent5 2" xfId="28070" hidden="1"/>
    <cellStyle name="Akzent5 2" xfId="28082" hidden="1"/>
    <cellStyle name="Akzent5 2" xfId="28090" hidden="1"/>
    <cellStyle name="Akzent5 2" xfId="28102" hidden="1"/>
    <cellStyle name="Akzent5 2" xfId="28110" hidden="1"/>
    <cellStyle name="Akzent5 2" xfId="28122" hidden="1"/>
    <cellStyle name="Akzent5 2" xfId="28130" hidden="1"/>
    <cellStyle name="Akzent5 2" xfId="28142" hidden="1"/>
    <cellStyle name="Akzent5 2" xfId="28150" hidden="1"/>
    <cellStyle name="Akzent5 2" xfId="28162" hidden="1"/>
    <cellStyle name="Akzent5 2" xfId="28170" hidden="1"/>
    <cellStyle name="Akzent5 2" xfId="28182" hidden="1"/>
    <cellStyle name="Akzent5 2" xfId="28197" hidden="1"/>
    <cellStyle name="Akzent5 2" xfId="28203" hidden="1"/>
    <cellStyle name="Akzent5 2" xfId="28236" hidden="1"/>
    <cellStyle name="Akzent5 2" xfId="28250" hidden="1"/>
    <cellStyle name="Akzent5 2" xfId="28258" hidden="1"/>
    <cellStyle name="Akzent5 2" xfId="28270" hidden="1"/>
    <cellStyle name="Akzent5 2" xfId="28278" hidden="1"/>
    <cellStyle name="Akzent5 2" xfId="28290" hidden="1"/>
    <cellStyle name="Akzent5 2" xfId="28298" hidden="1"/>
    <cellStyle name="Akzent5 2" xfId="28310" hidden="1"/>
    <cellStyle name="Akzent5 2" xfId="28318" hidden="1"/>
    <cellStyle name="Akzent5 2" xfId="28330" hidden="1"/>
    <cellStyle name="Akzent5 2" xfId="28232" hidden="1"/>
    <cellStyle name="Akzent5 2" xfId="28345" hidden="1"/>
    <cellStyle name="Akzent5 2" xfId="28353" hidden="1"/>
    <cellStyle name="Akzent5 2" xfId="28365" hidden="1"/>
    <cellStyle name="Akzent5 2" xfId="28373" hidden="1"/>
    <cellStyle name="Akzent5 2" xfId="28385" hidden="1"/>
    <cellStyle name="Akzent5 2" xfId="28393" hidden="1"/>
    <cellStyle name="Akzent5 2" xfId="28405" hidden="1"/>
    <cellStyle name="Akzent5 2" xfId="28413" hidden="1"/>
    <cellStyle name="Akzent5 2" xfId="28425" hidden="1"/>
    <cellStyle name="Akzent5 2" xfId="21386" hidden="1"/>
    <cellStyle name="Akzent5 2" xfId="24700" hidden="1"/>
    <cellStyle name="Akzent5 2" xfId="23889" hidden="1"/>
    <cellStyle name="Akzent5 2" xfId="25948" hidden="1"/>
    <cellStyle name="Akzent5 2" xfId="21323" hidden="1"/>
    <cellStyle name="Akzent5 2" xfId="21289" hidden="1"/>
    <cellStyle name="Akzent5 2" xfId="21284" hidden="1"/>
    <cellStyle name="Akzent5 2" xfId="28452" hidden="1"/>
    <cellStyle name="Akzent5 2" xfId="28464" hidden="1"/>
    <cellStyle name="Akzent5 2" xfId="28473" hidden="1"/>
    <cellStyle name="Akzent5 2" xfId="28489" hidden="1"/>
    <cellStyle name="Akzent5 2" xfId="28498" hidden="1"/>
    <cellStyle name="Akzent5 2" xfId="28510" hidden="1"/>
    <cellStyle name="Akzent5 2" xfId="28518" hidden="1"/>
    <cellStyle name="Akzent5 2" xfId="28530" hidden="1"/>
    <cellStyle name="Akzent5 2" xfId="28538" hidden="1"/>
    <cellStyle name="Akzent5 2" xfId="28550" hidden="1"/>
    <cellStyle name="Akzent5 2" xfId="28558" hidden="1"/>
    <cellStyle name="Akzent5 2" xfId="28570" hidden="1"/>
    <cellStyle name="Akzent5 2" xfId="21379" hidden="1"/>
    <cellStyle name="Akzent5 2" xfId="28584" hidden="1"/>
    <cellStyle name="Akzent5 2" xfId="28593" hidden="1"/>
    <cellStyle name="Akzent5 2" xfId="28605" hidden="1"/>
    <cellStyle name="Akzent5 2" xfId="28613" hidden="1"/>
    <cellStyle name="Akzent5 2" xfId="28625" hidden="1"/>
    <cellStyle name="Akzent5 2" xfId="28633" hidden="1"/>
    <cellStyle name="Akzent5 2" xfId="28645" hidden="1"/>
    <cellStyle name="Akzent5 2" xfId="28653" hidden="1"/>
    <cellStyle name="Akzent5 2" xfId="28665" hidden="1"/>
    <cellStyle name="Akzent5 2" xfId="28577" hidden="1"/>
    <cellStyle name="Akzent5 2" xfId="28678" hidden="1"/>
    <cellStyle name="Akzent5 2" xfId="28686" hidden="1"/>
    <cellStyle name="Akzent5 2" xfId="28698" hidden="1"/>
    <cellStyle name="Akzent5 2" xfId="28706" hidden="1"/>
    <cellStyle name="Akzent5 2" xfId="28718" hidden="1"/>
    <cellStyle name="Akzent5 2" xfId="28726" hidden="1"/>
    <cellStyle name="Akzent5 2" xfId="28738" hidden="1"/>
    <cellStyle name="Akzent5 2" xfId="28746" hidden="1"/>
    <cellStyle name="Akzent5 2" xfId="28758" hidden="1"/>
    <cellStyle name="Akzent5 2" xfId="28771" hidden="1"/>
    <cellStyle name="Akzent5 2" xfId="28787" hidden="1"/>
    <cellStyle name="Akzent5 2" xfId="28795" hidden="1"/>
    <cellStyle name="Akzent5 2" xfId="28807" hidden="1"/>
    <cellStyle name="Akzent5 2" xfId="28815" hidden="1"/>
    <cellStyle name="Akzent5 2" xfId="28827" hidden="1"/>
    <cellStyle name="Akzent5 2" xfId="28835" hidden="1"/>
    <cellStyle name="Akzent5 2" xfId="28847" hidden="1"/>
    <cellStyle name="Akzent5 2" xfId="28855" hidden="1"/>
    <cellStyle name="Akzent5 2" xfId="28867" hidden="1"/>
    <cellStyle name="Akzent5 2" xfId="28875" hidden="1"/>
    <cellStyle name="Akzent5 2" xfId="28891" hidden="1"/>
    <cellStyle name="Akzent5 2" xfId="28900" hidden="1"/>
    <cellStyle name="Akzent5 2" xfId="28912" hidden="1"/>
    <cellStyle name="Akzent5 2" xfId="28920" hidden="1"/>
    <cellStyle name="Akzent5 2" xfId="28932" hidden="1"/>
    <cellStyle name="Akzent5 2" xfId="28940" hidden="1"/>
    <cellStyle name="Akzent5 2" xfId="28952" hidden="1"/>
    <cellStyle name="Akzent5 2" xfId="28960" hidden="1"/>
    <cellStyle name="Akzent5 2" xfId="28972" hidden="1"/>
    <cellStyle name="Akzent5 2" xfId="28765" hidden="1"/>
    <cellStyle name="Akzent5 2" xfId="28986" hidden="1"/>
    <cellStyle name="Akzent5 2" xfId="28995" hidden="1"/>
    <cellStyle name="Akzent5 2" xfId="29007" hidden="1"/>
    <cellStyle name="Akzent5 2" xfId="29015" hidden="1"/>
    <cellStyle name="Akzent5 2" xfId="29027" hidden="1"/>
    <cellStyle name="Akzent5 2" xfId="29035" hidden="1"/>
    <cellStyle name="Akzent5 2" xfId="29047" hidden="1"/>
    <cellStyle name="Akzent5 2" xfId="29055" hidden="1"/>
    <cellStyle name="Akzent5 2" xfId="29067" hidden="1"/>
    <cellStyle name="Akzent5 2" xfId="28979" hidden="1"/>
    <cellStyle name="Akzent5 2" xfId="29080" hidden="1"/>
    <cellStyle name="Akzent5 2" xfId="29088" hidden="1"/>
    <cellStyle name="Akzent5 2" xfId="29100" hidden="1"/>
    <cellStyle name="Akzent5 2" xfId="29108" hidden="1"/>
    <cellStyle name="Akzent5 2" xfId="29120" hidden="1"/>
    <cellStyle name="Akzent5 2" xfId="29128" hidden="1"/>
    <cellStyle name="Akzent5 2" xfId="29140" hidden="1"/>
    <cellStyle name="Akzent5 2" xfId="29148" hidden="1"/>
    <cellStyle name="Akzent5 2" xfId="29160" hidden="1"/>
    <cellStyle name="Akzent5 2" xfId="29168" hidden="1"/>
    <cellStyle name="Akzent5 2" xfId="29180" hidden="1"/>
    <cellStyle name="Akzent5 2" xfId="29188" hidden="1"/>
    <cellStyle name="Akzent5 2" xfId="29200" hidden="1"/>
    <cellStyle name="Akzent5 2" xfId="29208" hidden="1"/>
    <cellStyle name="Akzent5 2" xfId="29220" hidden="1"/>
    <cellStyle name="Akzent5 2" xfId="29228" hidden="1"/>
    <cellStyle name="Akzent5 2" xfId="29240" hidden="1"/>
    <cellStyle name="Akzent5 2" xfId="29248" hidden="1"/>
    <cellStyle name="Akzent5 2" xfId="29260" hidden="1"/>
    <cellStyle name="Akzent5 2" xfId="29275" hidden="1"/>
    <cellStyle name="Akzent5 2" xfId="29282" hidden="1"/>
    <cellStyle name="Akzent5 2" xfId="29316" hidden="1"/>
    <cellStyle name="Akzent5 2" xfId="29329" hidden="1"/>
    <cellStyle name="Akzent5 2" xfId="29337" hidden="1"/>
    <cellStyle name="Akzent5 2" xfId="29349" hidden="1"/>
    <cellStyle name="Akzent5 2" xfId="29357" hidden="1"/>
    <cellStyle name="Akzent5 2" xfId="29369" hidden="1"/>
    <cellStyle name="Akzent5 2" xfId="29377" hidden="1"/>
    <cellStyle name="Akzent5 2" xfId="29389" hidden="1"/>
    <cellStyle name="Akzent5 2" xfId="29397" hidden="1"/>
    <cellStyle name="Akzent5 2" xfId="29409" hidden="1"/>
    <cellStyle name="Akzent5 2" xfId="29312" hidden="1"/>
    <cellStyle name="Akzent5 2" xfId="29424" hidden="1"/>
    <cellStyle name="Akzent5 2" xfId="29432" hidden="1"/>
    <cellStyle name="Akzent5 2" xfId="29444" hidden="1"/>
    <cellStyle name="Akzent5 2" xfId="29452" hidden="1"/>
    <cellStyle name="Akzent5 2" xfId="29464" hidden="1"/>
    <cellStyle name="Akzent5 2" xfId="29472" hidden="1"/>
    <cellStyle name="Akzent5 2" xfId="29484" hidden="1"/>
    <cellStyle name="Akzent5 2" xfId="29492" hidden="1"/>
    <cellStyle name="Akzent5 2" xfId="29504" hidden="1"/>
    <cellStyle name="Akzent5 2" xfId="29522" hidden="1"/>
    <cellStyle name="Akzent5 2" xfId="29557" hidden="1"/>
    <cellStyle name="Akzent5 2" xfId="29577" hidden="1"/>
    <cellStyle name="Akzent5 2" xfId="29593" hidden="1"/>
    <cellStyle name="Akzent5 2" xfId="29605" hidden="1"/>
    <cellStyle name="Akzent5 2" xfId="29613" hidden="1"/>
    <cellStyle name="Akzent5 2" xfId="29625" hidden="1"/>
    <cellStyle name="Akzent5 2" xfId="29633" hidden="1"/>
    <cellStyle name="Akzent5 2" xfId="29645" hidden="1"/>
    <cellStyle name="Akzent5 2" xfId="29653" hidden="1"/>
    <cellStyle name="Akzent5 2" xfId="29665" hidden="1"/>
    <cellStyle name="Akzent5 2" xfId="29674" hidden="1"/>
    <cellStyle name="Akzent5 2" xfId="29690" hidden="1"/>
    <cellStyle name="Akzent5 2" xfId="29699" hidden="1"/>
    <cellStyle name="Akzent5 2" xfId="29711" hidden="1"/>
    <cellStyle name="Akzent5 2" xfId="29719" hidden="1"/>
    <cellStyle name="Akzent5 2" xfId="29731" hidden="1"/>
    <cellStyle name="Akzent5 2" xfId="29739" hidden="1"/>
    <cellStyle name="Akzent5 2" xfId="29751" hidden="1"/>
    <cellStyle name="Akzent5 2" xfId="29759" hidden="1"/>
    <cellStyle name="Akzent5 2" xfId="29771" hidden="1"/>
    <cellStyle name="Akzent5 2" xfId="29555" hidden="1"/>
    <cellStyle name="Akzent5 2" xfId="29785" hidden="1"/>
    <cellStyle name="Akzent5 2" xfId="29794" hidden="1"/>
    <cellStyle name="Akzent5 2" xfId="29806" hidden="1"/>
    <cellStyle name="Akzent5 2" xfId="29814" hidden="1"/>
    <cellStyle name="Akzent5 2" xfId="29826" hidden="1"/>
    <cellStyle name="Akzent5 2" xfId="29834" hidden="1"/>
    <cellStyle name="Akzent5 2" xfId="29846" hidden="1"/>
    <cellStyle name="Akzent5 2" xfId="29854" hidden="1"/>
    <cellStyle name="Akzent5 2" xfId="29866" hidden="1"/>
    <cellStyle name="Akzent5 2" xfId="29778" hidden="1"/>
    <cellStyle name="Akzent5 2" xfId="29879" hidden="1"/>
    <cellStyle name="Akzent5 2" xfId="29887" hidden="1"/>
    <cellStyle name="Akzent5 2" xfId="29899" hidden="1"/>
    <cellStyle name="Akzent5 2" xfId="29907" hidden="1"/>
    <cellStyle name="Akzent5 2" xfId="29919" hidden="1"/>
    <cellStyle name="Akzent5 2" xfId="29927" hidden="1"/>
    <cellStyle name="Akzent5 2" xfId="29939" hidden="1"/>
    <cellStyle name="Akzent5 2" xfId="29947" hidden="1"/>
    <cellStyle name="Akzent5 2" xfId="29959" hidden="1"/>
    <cellStyle name="Akzent5 2" xfId="29970" hidden="1"/>
    <cellStyle name="Akzent5 2" xfId="29987" hidden="1"/>
    <cellStyle name="Akzent5 2" xfId="29995" hidden="1"/>
    <cellStyle name="Akzent5 2" xfId="30007" hidden="1"/>
    <cellStyle name="Akzent5 2" xfId="30015" hidden="1"/>
    <cellStyle name="Akzent5 2" xfId="30027" hidden="1"/>
    <cellStyle name="Akzent5 2" xfId="30035" hidden="1"/>
    <cellStyle name="Akzent5 2" xfId="30047" hidden="1"/>
    <cellStyle name="Akzent5 2" xfId="30055" hidden="1"/>
    <cellStyle name="Akzent5 2" xfId="30067" hidden="1"/>
    <cellStyle name="Akzent5 2" xfId="30075" hidden="1"/>
    <cellStyle name="Akzent5 2" xfId="30091" hidden="1"/>
    <cellStyle name="Akzent5 2" xfId="30100" hidden="1"/>
    <cellStyle name="Akzent5 2" xfId="30112" hidden="1"/>
    <cellStyle name="Akzent5 2" xfId="30120" hidden="1"/>
    <cellStyle name="Akzent5 2" xfId="30132" hidden="1"/>
    <cellStyle name="Akzent5 2" xfId="30140" hidden="1"/>
    <cellStyle name="Akzent5 2" xfId="30152" hidden="1"/>
    <cellStyle name="Akzent5 2" xfId="30160" hidden="1"/>
    <cellStyle name="Akzent5 2" xfId="30172" hidden="1"/>
    <cellStyle name="Akzent5 2" xfId="29966" hidden="1"/>
    <cellStyle name="Akzent5 2" xfId="30186" hidden="1"/>
    <cellStyle name="Akzent5 2" xfId="30195" hidden="1"/>
    <cellStyle name="Akzent5 2" xfId="30207" hidden="1"/>
    <cellStyle name="Akzent5 2" xfId="30215" hidden="1"/>
    <cellStyle name="Akzent5 2" xfId="30227" hidden="1"/>
    <cellStyle name="Akzent5 2" xfId="30235" hidden="1"/>
    <cellStyle name="Akzent5 2" xfId="30247" hidden="1"/>
    <cellStyle name="Akzent5 2" xfId="30255" hidden="1"/>
    <cellStyle name="Akzent5 2" xfId="30267" hidden="1"/>
    <cellStyle name="Akzent5 2" xfId="30179" hidden="1"/>
    <cellStyle name="Akzent5 2" xfId="30280" hidden="1"/>
    <cellStyle name="Akzent5 2" xfId="30288" hidden="1"/>
    <cellStyle name="Akzent5 2" xfId="30300" hidden="1"/>
    <cellStyle name="Akzent5 2" xfId="30308" hidden="1"/>
    <cellStyle name="Akzent5 2" xfId="30320" hidden="1"/>
    <cellStyle name="Akzent5 2" xfId="30328" hidden="1"/>
    <cellStyle name="Akzent5 2" xfId="30340" hidden="1"/>
    <cellStyle name="Akzent5 2" xfId="30348" hidden="1"/>
    <cellStyle name="Akzent5 2" xfId="30360" hidden="1"/>
    <cellStyle name="Akzent5 2" xfId="30368" hidden="1"/>
    <cellStyle name="Akzent5 2" xfId="30380" hidden="1"/>
    <cellStyle name="Akzent5 2" xfId="30388" hidden="1"/>
    <cellStyle name="Akzent5 2" xfId="30400" hidden="1"/>
    <cellStyle name="Akzent5 2" xfId="30408" hidden="1"/>
    <cellStyle name="Akzent5 2" xfId="30420" hidden="1"/>
    <cellStyle name="Akzent5 2" xfId="30428" hidden="1"/>
    <cellStyle name="Akzent5 2" xfId="30440" hidden="1"/>
    <cellStyle name="Akzent5 2" xfId="30448" hidden="1"/>
    <cellStyle name="Akzent5 2" xfId="30460" hidden="1"/>
    <cellStyle name="Akzent5 2" xfId="30474" hidden="1"/>
    <cellStyle name="Akzent5 2" xfId="30480" hidden="1"/>
    <cellStyle name="Akzent5 2" xfId="30513" hidden="1"/>
    <cellStyle name="Akzent5 2" xfId="30526" hidden="1"/>
    <cellStyle name="Akzent5 2" xfId="30534" hidden="1"/>
    <cellStyle name="Akzent5 2" xfId="30546" hidden="1"/>
    <cellStyle name="Akzent5 2" xfId="30554" hidden="1"/>
    <cellStyle name="Akzent5 2" xfId="30566" hidden="1"/>
    <cellStyle name="Akzent5 2" xfId="30574" hidden="1"/>
    <cellStyle name="Akzent5 2" xfId="30586" hidden="1"/>
    <cellStyle name="Akzent5 2" xfId="30594" hidden="1"/>
    <cellStyle name="Akzent5 2" xfId="30606" hidden="1"/>
    <cellStyle name="Akzent5 2" xfId="30509" hidden="1"/>
    <cellStyle name="Akzent5 2" xfId="30620" hidden="1"/>
    <cellStyle name="Akzent5 2" xfId="30628" hidden="1"/>
    <cellStyle name="Akzent5 2" xfId="30640" hidden="1"/>
    <cellStyle name="Akzent5 2" xfId="30648" hidden="1"/>
    <cellStyle name="Akzent5 2" xfId="30660" hidden="1"/>
    <cellStyle name="Akzent5 2" xfId="30668" hidden="1"/>
    <cellStyle name="Akzent5 2" xfId="30680" hidden="1"/>
    <cellStyle name="Akzent5 2" xfId="30688" hidden="1"/>
    <cellStyle name="Akzent5 2" xfId="30700" hidden="1"/>
    <cellStyle name="Akzent5 2" xfId="26154" hidden="1"/>
    <cellStyle name="Akzent5 2" xfId="21364" hidden="1"/>
    <cellStyle name="Akzent5 2" xfId="27286" hidden="1"/>
    <cellStyle name="Akzent5 2" xfId="28446" hidden="1"/>
    <cellStyle name="Akzent5 2" xfId="27002" hidden="1"/>
    <cellStyle name="Akzent5 2" xfId="21366" hidden="1"/>
    <cellStyle name="Akzent5 2" xfId="24690" hidden="1"/>
    <cellStyle name="Akzent5 2" xfId="30719" hidden="1"/>
    <cellStyle name="Akzent5 2" xfId="30731" hidden="1"/>
    <cellStyle name="Akzent5 2" xfId="30739" hidden="1"/>
    <cellStyle name="Akzent5 2" xfId="30755" hidden="1"/>
    <cellStyle name="Akzent5 2" xfId="30764" hidden="1"/>
    <cellStyle name="Akzent5 2" xfId="30776" hidden="1"/>
    <cellStyle name="Akzent5 2" xfId="30784" hidden="1"/>
    <cellStyle name="Akzent5 2" xfId="30796" hidden="1"/>
    <cellStyle name="Akzent5 2" xfId="30804" hidden="1"/>
    <cellStyle name="Akzent5 2" xfId="30816" hidden="1"/>
    <cellStyle name="Akzent5 2" xfId="30824" hidden="1"/>
    <cellStyle name="Akzent5 2" xfId="30836" hidden="1"/>
    <cellStyle name="Akzent5 2" xfId="24843" hidden="1"/>
    <cellStyle name="Akzent5 2" xfId="30850" hidden="1"/>
    <cellStyle name="Akzent5 2" xfId="30859" hidden="1"/>
    <cellStyle name="Akzent5 2" xfId="30871" hidden="1"/>
    <cellStyle name="Akzent5 2" xfId="30879" hidden="1"/>
    <cellStyle name="Akzent5 2" xfId="30891" hidden="1"/>
    <cellStyle name="Akzent5 2" xfId="30899" hidden="1"/>
    <cellStyle name="Akzent5 2" xfId="30911" hidden="1"/>
    <cellStyle name="Akzent5 2" xfId="30919" hidden="1"/>
    <cellStyle name="Akzent5 2" xfId="30931" hidden="1"/>
    <cellStyle name="Akzent5 2" xfId="30843" hidden="1"/>
    <cellStyle name="Akzent5 2" xfId="30944" hidden="1"/>
    <cellStyle name="Akzent5 2" xfId="30952" hidden="1"/>
    <cellStyle name="Akzent5 2" xfId="30964" hidden="1"/>
    <cellStyle name="Akzent5 2" xfId="30972" hidden="1"/>
    <cellStyle name="Akzent5 2" xfId="30984" hidden="1"/>
    <cellStyle name="Akzent5 2" xfId="30992" hidden="1"/>
    <cellStyle name="Akzent5 2" xfId="31004" hidden="1"/>
    <cellStyle name="Akzent5 2" xfId="31012" hidden="1"/>
    <cellStyle name="Akzent5 2" xfId="31024" hidden="1"/>
    <cellStyle name="Akzent5 2" xfId="31035" hidden="1"/>
    <cellStyle name="Akzent5 2" xfId="31051" hidden="1"/>
    <cellStyle name="Akzent5 2" xfId="31059" hidden="1"/>
    <cellStyle name="Akzent5 2" xfId="31071" hidden="1"/>
    <cellStyle name="Akzent5 2" xfId="31079" hidden="1"/>
    <cellStyle name="Akzent5 2" xfId="31091" hidden="1"/>
    <cellStyle name="Akzent5 2" xfId="31099" hidden="1"/>
    <cellStyle name="Akzent5 2" xfId="31111" hidden="1"/>
    <cellStyle name="Akzent5 2" xfId="31119" hidden="1"/>
    <cellStyle name="Akzent5 2" xfId="31131" hidden="1"/>
    <cellStyle name="Akzent5 2" xfId="31139" hidden="1"/>
    <cellStyle name="Akzent5 2" xfId="31155" hidden="1"/>
    <cellStyle name="Akzent5 2" xfId="31164" hidden="1"/>
    <cellStyle name="Akzent5 2" xfId="31176" hidden="1"/>
    <cellStyle name="Akzent5 2" xfId="31184" hidden="1"/>
    <cellStyle name="Akzent5 2" xfId="31196" hidden="1"/>
    <cellStyle name="Akzent5 2" xfId="31204" hidden="1"/>
    <cellStyle name="Akzent5 2" xfId="31216" hidden="1"/>
    <cellStyle name="Akzent5 2" xfId="31224" hidden="1"/>
    <cellStyle name="Akzent5 2" xfId="31236" hidden="1"/>
    <cellStyle name="Akzent5 2" xfId="31031" hidden="1"/>
    <cellStyle name="Akzent5 2" xfId="31250" hidden="1"/>
    <cellStyle name="Akzent5 2" xfId="31259" hidden="1"/>
    <cellStyle name="Akzent5 2" xfId="31271" hidden="1"/>
    <cellStyle name="Akzent5 2" xfId="31279" hidden="1"/>
    <cellStyle name="Akzent5 2" xfId="31291" hidden="1"/>
    <cellStyle name="Akzent5 2" xfId="31299" hidden="1"/>
    <cellStyle name="Akzent5 2" xfId="31311" hidden="1"/>
    <cellStyle name="Akzent5 2" xfId="31319" hidden="1"/>
    <cellStyle name="Akzent5 2" xfId="31331" hidden="1"/>
    <cellStyle name="Akzent5 2" xfId="31243" hidden="1"/>
    <cellStyle name="Akzent5 2" xfId="31344" hidden="1"/>
    <cellStyle name="Akzent5 2" xfId="31352" hidden="1"/>
    <cellStyle name="Akzent5 2" xfId="31364" hidden="1"/>
    <cellStyle name="Akzent5 2" xfId="31372" hidden="1"/>
    <cellStyle name="Akzent5 2" xfId="31384" hidden="1"/>
    <cellStyle name="Akzent5 2" xfId="31392" hidden="1"/>
    <cellStyle name="Akzent5 2" xfId="31404" hidden="1"/>
    <cellStyle name="Akzent5 2" xfId="31412" hidden="1"/>
    <cellStyle name="Akzent5 2" xfId="31424" hidden="1"/>
    <cellStyle name="Akzent5 2" xfId="31432" hidden="1"/>
    <cellStyle name="Akzent5 2" xfId="31444" hidden="1"/>
    <cellStyle name="Akzent5 2" xfId="31452" hidden="1"/>
    <cellStyle name="Akzent5 2" xfId="31464" hidden="1"/>
    <cellStyle name="Akzent5 2" xfId="31472" hidden="1"/>
    <cellStyle name="Akzent5 2" xfId="31484" hidden="1"/>
    <cellStyle name="Akzent5 2" xfId="31492" hidden="1"/>
    <cellStyle name="Akzent5 2" xfId="31504" hidden="1"/>
    <cellStyle name="Akzent5 2" xfId="31512" hidden="1"/>
    <cellStyle name="Akzent5 2" xfId="31524" hidden="1"/>
    <cellStyle name="Akzent5 2" xfId="31538" hidden="1"/>
    <cellStyle name="Akzent5 2" xfId="31543" hidden="1"/>
    <cellStyle name="Akzent5 2" xfId="31574" hidden="1"/>
    <cellStyle name="Akzent5 2" xfId="31586" hidden="1"/>
    <cellStyle name="Akzent5 2" xfId="31594" hidden="1"/>
    <cellStyle name="Akzent5 2" xfId="31606" hidden="1"/>
    <cellStyle name="Akzent5 2" xfId="31614" hidden="1"/>
    <cellStyle name="Akzent5 2" xfId="31626" hidden="1"/>
    <cellStyle name="Akzent5 2" xfId="31634" hidden="1"/>
    <cellStyle name="Akzent5 2" xfId="31646" hidden="1"/>
    <cellStyle name="Akzent5 2" xfId="31654" hidden="1"/>
    <cellStyle name="Akzent5 2" xfId="31666" hidden="1"/>
    <cellStyle name="Akzent5 2" xfId="31571" hidden="1"/>
    <cellStyle name="Akzent5 2" xfId="31680" hidden="1"/>
    <cellStyle name="Akzent5 2" xfId="31688" hidden="1"/>
    <cellStyle name="Akzent5 2" xfId="31700" hidden="1"/>
    <cellStyle name="Akzent5 2" xfId="31708" hidden="1"/>
    <cellStyle name="Akzent5 2" xfId="31720" hidden="1"/>
    <cellStyle name="Akzent5 2" xfId="31728" hidden="1"/>
    <cellStyle name="Akzent5 2" xfId="31740" hidden="1"/>
    <cellStyle name="Akzent5 2" xfId="31748" hidden="1"/>
    <cellStyle name="Akzent5 2" xfId="31760" hidden="1"/>
    <cellStyle name="Akzent5 2" xfId="31775" hidden="1"/>
    <cellStyle name="Akzent5 2" xfId="31809" hidden="1"/>
    <cellStyle name="Akzent5 2" xfId="31828" hidden="1"/>
    <cellStyle name="Akzent5 2" xfId="31844" hidden="1"/>
    <cellStyle name="Akzent5 2" xfId="31856" hidden="1"/>
    <cellStyle name="Akzent5 2" xfId="31864" hidden="1"/>
    <cellStyle name="Akzent5 2" xfId="31876" hidden="1"/>
    <cellStyle name="Akzent5 2" xfId="31884" hidden="1"/>
    <cellStyle name="Akzent5 2" xfId="31896" hidden="1"/>
    <cellStyle name="Akzent5 2" xfId="31904" hidden="1"/>
    <cellStyle name="Akzent5 2" xfId="31916" hidden="1"/>
    <cellStyle name="Akzent5 2" xfId="31924" hidden="1"/>
    <cellStyle name="Akzent5 2" xfId="31940" hidden="1"/>
    <cellStyle name="Akzent5 2" xfId="31949" hidden="1"/>
    <cellStyle name="Akzent5 2" xfId="31961" hidden="1"/>
    <cellStyle name="Akzent5 2" xfId="31969" hidden="1"/>
    <cellStyle name="Akzent5 2" xfId="31981" hidden="1"/>
    <cellStyle name="Akzent5 2" xfId="31989" hidden="1"/>
    <cellStyle name="Akzent5 2" xfId="32001" hidden="1"/>
    <cellStyle name="Akzent5 2" xfId="32009" hidden="1"/>
    <cellStyle name="Akzent5 2" xfId="32021" hidden="1"/>
    <cellStyle name="Akzent5 2" xfId="31807" hidden="1"/>
    <cellStyle name="Akzent5 2" xfId="32035" hidden="1"/>
    <cellStyle name="Akzent5 2" xfId="32044" hidden="1"/>
    <cellStyle name="Akzent5 2" xfId="32056" hidden="1"/>
    <cellStyle name="Akzent5 2" xfId="32064" hidden="1"/>
    <cellStyle name="Akzent5 2" xfId="32076" hidden="1"/>
    <cellStyle name="Akzent5 2" xfId="32084" hidden="1"/>
    <cellStyle name="Akzent5 2" xfId="32096" hidden="1"/>
    <cellStyle name="Akzent5 2" xfId="32104" hidden="1"/>
    <cellStyle name="Akzent5 2" xfId="32116" hidden="1"/>
    <cellStyle name="Akzent5 2" xfId="32028" hidden="1"/>
    <cellStyle name="Akzent5 2" xfId="32129" hidden="1"/>
    <cellStyle name="Akzent5 2" xfId="32137" hidden="1"/>
    <cellStyle name="Akzent5 2" xfId="32149" hidden="1"/>
    <cellStyle name="Akzent5 2" xfId="32157" hidden="1"/>
    <cellStyle name="Akzent5 2" xfId="32169" hidden="1"/>
    <cellStyle name="Akzent5 2" xfId="32177" hidden="1"/>
    <cellStyle name="Akzent5 2" xfId="32189" hidden="1"/>
    <cellStyle name="Akzent5 2" xfId="32197" hidden="1"/>
    <cellStyle name="Akzent5 2" xfId="32209" hidden="1"/>
    <cellStyle name="Akzent5 2" xfId="32220" hidden="1"/>
    <cellStyle name="Akzent5 2" xfId="32236" hidden="1"/>
    <cellStyle name="Akzent5 2" xfId="32244" hidden="1"/>
    <cellStyle name="Akzent5 2" xfId="32256" hidden="1"/>
    <cellStyle name="Akzent5 2" xfId="32264" hidden="1"/>
    <cellStyle name="Akzent5 2" xfId="32276" hidden="1"/>
    <cellStyle name="Akzent5 2" xfId="32284" hidden="1"/>
    <cellStyle name="Akzent5 2" xfId="32296" hidden="1"/>
    <cellStyle name="Akzent5 2" xfId="32304" hidden="1"/>
    <cellStyle name="Akzent5 2" xfId="32316" hidden="1"/>
    <cellStyle name="Akzent5 2" xfId="32324" hidden="1"/>
    <cellStyle name="Akzent5 2" xfId="32340" hidden="1"/>
    <cellStyle name="Akzent5 2" xfId="32349" hidden="1"/>
    <cellStyle name="Akzent5 2" xfId="32361" hidden="1"/>
    <cellStyle name="Akzent5 2" xfId="32369" hidden="1"/>
    <cellStyle name="Akzent5 2" xfId="32381" hidden="1"/>
    <cellStyle name="Akzent5 2" xfId="32389" hidden="1"/>
    <cellStyle name="Akzent5 2" xfId="32401" hidden="1"/>
    <cellStyle name="Akzent5 2" xfId="32409" hidden="1"/>
    <cellStyle name="Akzent5 2" xfId="32421" hidden="1"/>
    <cellStyle name="Akzent5 2" xfId="32216" hidden="1"/>
    <cellStyle name="Akzent5 2" xfId="32435" hidden="1"/>
    <cellStyle name="Akzent5 2" xfId="32444" hidden="1"/>
    <cellStyle name="Akzent5 2" xfId="32456" hidden="1"/>
    <cellStyle name="Akzent5 2" xfId="32464" hidden="1"/>
    <cellStyle name="Akzent5 2" xfId="32476" hidden="1"/>
    <cellStyle name="Akzent5 2" xfId="32484" hidden="1"/>
    <cellStyle name="Akzent5 2" xfId="32496" hidden="1"/>
    <cellStyle name="Akzent5 2" xfId="32504" hidden="1"/>
    <cellStyle name="Akzent5 2" xfId="32516" hidden="1"/>
    <cellStyle name="Akzent5 2" xfId="32428" hidden="1"/>
    <cellStyle name="Akzent5 2" xfId="32529" hidden="1"/>
    <cellStyle name="Akzent5 2" xfId="32537" hidden="1"/>
    <cellStyle name="Akzent5 2" xfId="32549" hidden="1"/>
    <cellStyle name="Akzent5 2" xfId="32557" hidden="1"/>
    <cellStyle name="Akzent5 2" xfId="32569" hidden="1"/>
    <cellStyle name="Akzent5 2" xfId="32577" hidden="1"/>
    <cellStyle name="Akzent5 2" xfId="32589" hidden="1"/>
    <cellStyle name="Akzent5 2" xfId="32597" hidden="1"/>
    <cellStyle name="Akzent5 2" xfId="32609" hidden="1"/>
    <cellStyle name="Akzent5 2" xfId="32617" hidden="1"/>
    <cellStyle name="Akzent5 2" xfId="32629" hidden="1"/>
    <cellStyle name="Akzent5 2" xfId="32637" hidden="1"/>
    <cellStyle name="Akzent5 2" xfId="32649" hidden="1"/>
    <cellStyle name="Akzent5 2" xfId="32657" hidden="1"/>
    <cellStyle name="Akzent5 2" xfId="32669" hidden="1"/>
    <cellStyle name="Akzent5 2" xfId="32677" hidden="1"/>
    <cellStyle name="Akzent5 2" xfId="32689" hidden="1"/>
    <cellStyle name="Akzent5 2" xfId="32697" hidden="1"/>
    <cellStyle name="Akzent5 2" xfId="32709" hidden="1"/>
    <cellStyle name="Akzent5 2" xfId="32723" hidden="1"/>
    <cellStyle name="Akzent5 2" xfId="32728" hidden="1"/>
    <cellStyle name="Akzent5 2" xfId="32759" hidden="1"/>
    <cellStyle name="Akzent5 2" xfId="32771" hidden="1"/>
    <cellStyle name="Akzent5 2" xfId="32779" hidden="1"/>
    <cellStyle name="Akzent5 2" xfId="32791" hidden="1"/>
    <cellStyle name="Akzent5 2" xfId="32799" hidden="1"/>
    <cellStyle name="Akzent5 2" xfId="32811" hidden="1"/>
    <cellStyle name="Akzent5 2" xfId="32819" hidden="1"/>
    <cellStyle name="Akzent5 2" xfId="32831" hidden="1"/>
    <cellStyle name="Akzent5 2" xfId="32839" hidden="1"/>
    <cellStyle name="Akzent5 2" xfId="32851" hidden="1"/>
    <cellStyle name="Akzent5 2" xfId="32756" hidden="1"/>
    <cellStyle name="Akzent5 2" xfId="32865" hidden="1"/>
    <cellStyle name="Akzent5 2" xfId="32873" hidden="1"/>
    <cellStyle name="Akzent5 2" xfId="32885" hidden="1"/>
    <cellStyle name="Akzent5 2" xfId="32893" hidden="1"/>
    <cellStyle name="Akzent5 2" xfId="32905" hidden="1"/>
    <cellStyle name="Akzent5 2" xfId="32913" hidden="1"/>
    <cellStyle name="Akzent5 2" xfId="32925" hidden="1"/>
    <cellStyle name="Akzent5 2" xfId="32933" hidden="1"/>
    <cellStyle name="Akzent5 2" xfId="32945" hidden="1"/>
    <cellStyle name="Akzent5 2" xfId="29416" hidden="1"/>
    <cellStyle name="Akzent5 2" xfId="29278" hidden="1"/>
    <cellStyle name="Akzent5 2" xfId="30708" hidden="1"/>
    <cellStyle name="Akzent5 2" xfId="29314" hidden="1"/>
    <cellStyle name="Akzent5 2" xfId="21400" hidden="1"/>
    <cellStyle name="Akzent5 2" xfId="21365" hidden="1"/>
    <cellStyle name="Akzent5 2" xfId="21412" hidden="1"/>
    <cellStyle name="Akzent5 2" xfId="32956" hidden="1"/>
    <cellStyle name="Akzent5 2" xfId="32968" hidden="1"/>
    <cellStyle name="Akzent5 2" xfId="32976" hidden="1"/>
    <cellStyle name="Akzent5 2" xfId="32992" hidden="1"/>
    <cellStyle name="Akzent5 2" xfId="33001" hidden="1"/>
    <cellStyle name="Akzent5 2" xfId="33013" hidden="1"/>
    <cellStyle name="Akzent5 2" xfId="33021" hidden="1"/>
    <cellStyle name="Akzent5 2" xfId="33033" hidden="1"/>
    <cellStyle name="Akzent5 2" xfId="33041" hidden="1"/>
    <cellStyle name="Akzent5 2" xfId="33053" hidden="1"/>
    <cellStyle name="Akzent5 2" xfId="33061" hidden="1"/>
    <cellStyle name="Akzent5 2" xfId="33073" hidden="1"/>
    <cellStyle name="Akzent5 2" xfId="23781" hidden="1"/>
    <cellStyle name="Akzent5 2" xfId="33087" hidden="1"/>
    <cellStyle name="Akzent5 2" xfId="33096" hidden="1"/>
    <cellStyle name="Akzent5 2" xfId="33108" hidden="1"/>
    <cellStyle name="Akzent5 2" xfId="33116" hidden="1"/>
    <cellStyle name="Akzent5 2" xfId="33128" hidden="1"/>
    <cellStyle name="Akzent5 2" xfId="33136" hidden="1"/>
    <cellStyle name="Akzent5 2" xfId="33148" hidden="1"/>
    <cellStyle name="Akzent5 2" xfId="33156" hidden="1"/>
    <cellStyle name="Akzent5 2" xfId="33168" hidden="1"/>
    <cellStyle name="Akzent5 2" xfId="33080" hidden="1"/>
    <cellStyle name="Akzent5 2" xfId="33181" hidden="1"/>
    <cellStyle name="Akzent5 2" xfId="33189" hidden="1"/>
    <cellStyle name="Akzent5 2" xfId="33201" hidden="1"/>
    <cellStyle name="Akzent5 2" xfId="33209" hidden="1"/>
    <cellStyle name="Akzent5 2" xfId="33221" hidden="1"/>
    <cellStyle name="Akzent5 2" xfId="33229" hidden="1"/>
    <cellStyle name="Akzent5 2" xfId="33241" hidden="1"/>
    <cellStyle name="Akzent5 2" xfId="33249" hidden="1"/>
    <cellStyle name="Akzent5 2" xfId="33261" hidden="1"/>
    <cellStyle name="Akzent5 2" xfId="33272" hidden="1"/>
    <cellStyle name="Akzent5 2" xfId="33288" hidden="1"/>
    <cellStyle name="Akzent5 2" xfId="33296" hidden="1"/>
    <cellStyle name="Akzent5 2" xfId="33308" hidden="1"/>
    <cellStyle name="Akzent5 2" xfId="33316" hidden="1"/>
    <cellStyle name="Akzent5 2" xfId="33328" hidden="1"/>
    <cellStyle name="Akzent5 2" xfId="33336" hidden="1"/>
    <cellStyle name="Akzent5 2" xfId="33348" hidden="1"/>
    <cellStyle name="Akzent5 2" xfId="33356" hidden="1"/>
    <cellStyle name="Akzent5 2" xfId="33368" hidden="1"/>
    <cellStyle name="Akzent5 2" xfId="33376" hidden="1"/>
    <cellStyle name="Akzent5 2" xfId="33392" hidden="1"/>
    <cellStyle name="Akzent5 2" xfId="33401" hidden="1"/>
    <cellStyle name="Akzent5 2" xfId="33413" hidden="1"/>
    <cellStyle name="Akzent5 2" xfId="33421" hidden="1"/>
    <cellStyle name="Akzent5 2" xfId="33433" hidden="1"/>
    <cellStyle name="Akzent5 2" xfId="33441" hidden="1"/>
    <cellStyle name="Akzent5 2" xfId="33453" hidden="1"/>
    <cellStyle name="Akzent5 2" xfId="33461" hidden="1"/>
    <cellStyle name="Akzent5 2" xfId="33473" hidden="1"/>
    <cellStyle name="Akzent5 2" xfId="33268" hidden="1"/>
    <cellStyle name="Akzent5 2" xfId="33487" hidden="1"/>
    <cellStyle name="Akzent5 2" xfId="33496" hidden="1"/>
    <cellStyle name="Akzent5 2" xfId="33508" hidden="1"/>
    <cellStyle name="Akzent5 2" xfId="33516" hidden="1"/>
    <cellStyle name="Akzent5 2" xfId="33528" hidden="1"/>
    <cellStyle name="Akzent5 2" xfId="33536" hidden="1"/>
    <cellStyle name="Akzent5 2" xfId="33548" hidden="1"/>
    <cellStyle name="Akzent5 2" xfId="33556" hidden="1"/>
    <cellStyle name="Akzent5 2" xfId="33568" hidden="1"/>
    <cellStyle name="Akzent5 2" xfId="33480" hidden="1"/>
    <cellStyle name="Akzent5 2" xfId="33581" hidden="1"/>
    <cellStyle name="Akzent5 2" xfId="33589" hidden="1"/>
    <cellStyle name="Akzent5 2" xfId="33601" hidden="1"/>
    <cellStyle name="Akzent5 2" xfId="33609" hidden="1"/>
    <cellStyle name="Akzent5 2" xfId="33621" hidden="1"/>
    <cellStyle name="Akzent5 2" xfId="33629" hidden="1"/>
    <cellStyle name="Akzent5 2" xfId="33641" hidden="1"/>
    <cellStyle name="Akzent5 2" xfId="33649" hidden="1"/>
    <cellStyle name="Akzent5 2" xfId="33661" hidden="1"/>
    <cellStyle name="Akzent5 2" xfId="33669" hidden="1"/>
    <cellStyle name="Akzent5 2" xfId="33681" hidden="1"/>
    <cellStyle name="Akzent5 2" xfId="33689" hidden="1"/>
    <cellStyle name="Akzent5 2" xfId="33701" hidden="1"/>
    <cellStyle name="Akzent5 2" xfId="33709" hidden="1"/>
    <cellStyle name="Akzent5 2" xfId="33721" hidden="1"/>
    <cellStyle name="Akzent5 2" xfId="33729" hidden="1"/>
    <cellStyle name="Akzent5 2" xfId="33741" hidden="1"/>
    <cellStyle name="Akzent5 2" xfId="33749" hidden="1"/>
    <cellStyle name="Akzent5 2" xfId="33761" hidden="1"/>
    <cellStyle name="Akzent5 2" xfId="33775" hidden="1"/>
    <cellStyle name="Akzent5 2" xfId="33780" hidden="1"/>
    <cellStyle name="Akzent5 2" xfId="33811" hidden="1"/>
    <cellStyle name="Akzent5 2" xfId="33823" hidden="1"/>
    <cellStyle name="Akzent5 2" xfId="33831" hidden="1"/>
    <cellStyle name="Akzent5 2" xfId="33843" hidden="1"/>
    <cellStyle name="Akzent5 2" xfId="33851" hidden="1"/>
    <cellStyle name="Akzent5 2" xfId="33863" hidden="1"/>
    <cellStyle name="Akzent5 2" xfId="33871" hidden="1"/>
    <cellStyle name="Akzent5 2" xfId="33883" hidden="1"/>
    <cellStyle name="Akzent5 2" xfId="33891" hidden="1"/>
    <cellStyle name="Akzent5 2" xfId="33903" hidden="1"/>
    <cellStyle name="Akzent5 2" xfId="33808" hidden="1"/>
    <cellStyle name="Akzent5 2" xfId="33917" hidden="1"/>
    <cellStyle name="Akzent5 2" xfId="33925" hidden="1"/>
    <cellStyle name="Akzent5 2" xfId="33937" hidden="1"/>
    <cellStyle name="Akzent5 2" xfId="33945" hidden="1"/>
    <cellStyle name="Akzent5 2" xfId="33957" hidden="1"/>
    <cellStyle name="Akzent5 2" xfId="33965" hidden="1"/>
    <cellStyle name="Akzent5 2" xfId="33977" hidden="1"/>
    <cellStyle name="Akzent5 2" xfId="33985" hidden="1"/>
    <cellStyle name="Akzent5 2" xfId="33997" hidden="1"/>
    <cellStyle name="Akzent5 2" xfId="34012" hidden="1"/>
    <cellStyle name="Akzent5 2" xfId="34045" hidden="1"/>
    <cellStyle name="Akzent5 2" xfId="34064" hidden="1"/>
    <cellStyle name="Akzent5 2" xfId="34080" hidden="1"/>
    <cellStyle name="Akzent5 2" xfId="34092" hidden="1"/>
    <cellStyle name="Akzent5 2" xfId="34100" hidden="1"/>
    <cellStyle name="Akzent5 2" xfId="34112" hidden="1"/>
    <cellStyle name="Akzent5 2" xfId="34120" hidden="1"/>
    <cellStyle name="Akzent5 2" xfId="34132" hidden="1"/>
    <cellStyle name="Akzent5 2" xfId="34140" hidden="1"/>
    <cellStyle name="Akzent5 2" xfId="34152" hidden="1"/>
    <cellStyle name="Akzent5 2" xfId="34160" hidden="1"/>
    <cellStyle name="Akzent5 2" xfId="34176" hidden="1"/>
    <cellStyle name="Akzent5 2" xfId="34185" hidden="1"/>
    <cellStyle name="Akzent5 2" xfId="34197" hidden="1"/>
    <cellStyle name="Akzent5 2" xfId="34205" hidden="1"/>
    <cellStyle name="Akzent5 2" xfId="34217" hidden="1"/>
    <cellStyle name="Akzent5 2" xfId="34225" hidden="1"/>
    <cellStyle name="Akzent5 2" xfId="34237" hidden="1"/>
    <cellStyle name="Akzent5 2" xfId="34245" hidden="1"/>
    <cellStyle name="Akzent5 2" xfId="34257" hidden="1"/>
    <cellStyle name="Akzent5 2" xfId="34043" hidden="1"/>
    <cellStyle name="Akzent5 2" xfId="34271" hidden="1"/>
    <cellStyle name="Akzent5 2" xfId="34280" hidden="1"/>
    <cellStyle name="Akzent5 2" xfId="34292" hidden="1"/>
    <cellStyle name="Akzent5 2" xfId="34300" hidden="1"/>
    <cellStyle name="Akzent5 2" xfId="34312" hidden="1"/>
    <cellStyle name="Akzent5 2" xfId="34320" hidden="1"/>
    <cellStyle name="Akzent5 2" xfId="34332" hidden="1"/>
    <cellStyle name="Akzent5 2" xfId="34340" hidden="1"/>
    <cellStyle name="Akzent5 2" xfId="34352" hidden="1"/>
    <cellStyle name="Akzent5 2" xfId="34264" hidden="1"/>
    <cellStyle name="Akzent5 2" xfId="34365" hidden="1"/>
    <cellStyle name="Akzent5 2" xfId="34373" hidden="1"/>
    <cellStyle name="Akzent5 2" xfId="34385" hidden="1"/>
    <cellStyle name="Akzent5 2" xfId="34393" hidden="1"/>
    <cellStyle name="Akzent5 2" xfId="34405" hidden="1"/>
    <cellStyle name="Akzent5 2" xfId="34413" hidden="1"/>
    <cellStyle name="Akzent5 2" xfId="34425" hidden="1"/>
    <cellStyle name="Akzent5 2" xfId="34433" hidden="1"/>
    <cellStyle name="Akzent5 2" xfId="34445" hidden="1"/>
    <cellStyle name="Akzent5 2" xfId="34456" hidden="1"/>
    <cellStyle name="Akzent5 2" xfId="34472" hidden="1"/>
    <cellStyle name="Akzent5 2" xfId="34480" hidden="1"/>
    <cellStyle name="Akzent5 2" xfId="34492" hidden="1"/>
    <cellStyle name="Akzent5 2" xfId="34500" hidden="1"/>
    <cellStyle name="Akzent5 2" xfId="34512" hidden="1"/>
    <cellStyle name="Akzent5 2" xfId="34520" hidden="1"/>
    <cellStyle name="Akzent5 2" xfId="34532" hidden="1"/>
    <cellStyle name="Akzent5 2" xfId="34540" hidden="1"/>
    <cellStyle name="Akzent5 2" xfId="34552" hidden="1"/>
    <cellStyle name="Akzent5 2" xfId="34560" hidden="1"/>
    <cellStyle name="Akzent5 2" xfId="34576" hidden="1"/>
    <cellStyle name="Akzent5 2" xfId="34585" hidden="1"/>
    <cellStyle name="Akzent5 2" xfId="34597" hidden="1"/>
    <cellStyle name="Akzent5 2" xfId="34605" hidden="1"/>
    <cellStyle name="Akzent5 2" xfId="34617" hidden="1"/>
    <cellStyle name="Akzent5 2" xfId="34625" hidden="1"/>
    <cellStyle name="Akzent5 2" xfId="34637" hidden="1"/>
    <cellStyle name="Akzent5 2" xfId="34645" hidden="1"/>
    <cellStyle name="Akzent5 2" xfId="34657" hidden="1"/>
    <cellStyle name="Akzent5 2" xfId="34452" hidden="1"/>
    <cellStyle name="Akzent5 2" xfId="34671" hidden="1"/>
    <cellStyle name="Akzent5 2" xfId="34680" hidden="1"/>
    <cellStyle name="Akzent5 2" xfId="34692" hidden="1"/>
    <cellStyle name="Akzent5 2" xfId="34700" hidden="1"/>
    <cellStyle name="Akzent5 2" xfId="34712" hidden="1"/>
    <cellStyle name="Akzent5 2" xfId="34720" hidden="1"/>
    <cellStyle name="Akzent5 2" xfId="34732" hidden="1"/>
    <cellStyle name="Akzent5 2" xfId="34740" hidden="1"/>
    <cellStyle name="Akzent5 2" xfId="34752" hidden="1"/>
    <cellStyle name="Akzent5 2" xfId="34664" hidden="1"/>
    <cellStyle name="Akzent5 2" xfId="34765" hidden="1"/>
    <cellStyle name="Akzent5 2" xfId="34773" hidden="1"/>
    <cellStyle name="Akzent5 2" xfId="34785" hidden="1"/>
    <cellStyle name="Akzent5 2" xfId="34793" hidden="1"/>
    <cellStyle name="Akzent5 2" xfId="34805" hidden="1"/>
    <cellStyle name="Akzent5 2" xfId="34813" hidden="1"/>
    <cellStyle name="Akzent5 2" xfId="34825" hidden="1"/>
    <cellStyle name="Akzent5 2" xfId="34833" hidden="1"/>
    <cellStyle name="Akzent5 2" xfId="34845" hidden="1"/>
    <cellStyle name="Akzent5 2" xfId="34853" hidden="1"/>
    <cellStyle name="Akzent5 2" xfId="34865" hidden="1"/>
    <cellStyle name="Akzent5 2" xfId="34873" hidden="1"/>
    <cellStyle name="Akzent5 2" xfId="34885" hidden="1"/>
    <cellStyle name="Akzent5 2" xfId="34893" hidden="1"/>
    <cellStyle name="Akzent5 2" xfId="34905" hidden="1"/>
    <cellStyle name="Akzent5 2" xfId="34913" hidden="1"/>
    <cellStyle name="Akzent5 2" xfId="34925" hidden="1"/>
    <cellStyle name="Akzent5 2" xfId="34933" hidden="1"/>
    <cellStyle name="Akzent5 2" xfId="34945" hidden="1"/>
    <cellStyle name="Akzent5 2" xfId="34959" hidden="1"/>
    <cellStyle name="Akzent5 2" xfId="34964" hidden="1"/>
    <cellStyle name="Akzent5 2" xfId="34995" hidden="1"/>
    <cellStyle name="Akzent5 2" xfId="35007" hidden="1"/>
    <cellStyle name="Akzent5 2" xfId="35015" hidden="1"/>
    <cellStyle name="Akzent5 2" xfId="35027" hidden="1"/>
    <cellStyle name="Akzent5 2" xfId="35035" hidden="1"/>
    <cellStyle name="Akzent5 2" xfId="35047" hidden="1"/>
    <cellStyle name="Akzent5 2" xfId="35055" hidden="1"/>
    <cellStyle name="Akzent5 2" xfId="35067" hidden="1"/>
    <cellStyle name="Akzent5 2" xfId="35075" hidden="1"/>
    <cellStyle name="Akzent5 2" xfId="35087" hidden="1"/>
    <cellStyle name="Akzent5 2" xfId="34992" hidden="1"/>
    <cellStyle name="Akzent5 2" xfId="35101" hidden="1"/>
    <cellStyle name="Akzent5 2" xfId="35109" hidden="1"/>
    <cellStyle name="Akzent5 2" xfId="35121" hidden="1"/>
    <cellStyle name="Akzent5 2" xfId="35129" hidden="1"/>
    <cellStyle name="Akzent5 2" xfId="35141" hidden="1"/>
    <cellStyle name="Akzent5 2" xfId="35149" hidden="1"/>
    <cellStyle name="Akzent5 2" xfId="35161" hidden="1"/>
    <cellStyle name="Akzent5 2" xfId="35169" hidden="1"/>
    <cellStyle name="Akzent5 2" xfId="35181"/>
    <cellStyle name="Akzent5 3" xfId="348" hidden="1"/>
    <cellStyle name="Akzent5 3" xfId="5131" hidden="1"/>
    <cellStyle name="Akzent5 3" xfId="6505" hidden="1"/>
    <cellStyle name="Akzent5 3" xfId="11404" hidden="1"/>
    <cellStyle name="Akzent5 3" xfId="7167" hidden="1"/>
    <cellStyle name="Akzent5 3" xfId="5631" hidden="1"/>
    <cellStyle name="Akzent5 3" xfId="575" hidden="1"/>
    <cellStyle name="Akzent5 3" xfId="7610" hidden="1"/>
    <cellStyle name="Akzent5 3" xfId="5966" hidden="1"/>
    <cellStyle name="Akzent5 3" xfId="588" hidden="1"/>
    <cellStyle name="Akzent5 3" xfId="8043" hidden="1"/>
    <cellStyle name="Akzent5 3" xfId="6378" hidden="1"/>
    <cellStyle name="Akzent5 3" xfId="651" hidden="1"/>
    <cellStyle name="Akzent5 3" xfId="8497" hidden="1"/>
    <cellStyle name="Akzent5 3" xfId="6780" hidden="1"/>
    <cellStyle name="Akzent5 3" xfId="721" hidden="1"/>
    <cellStyle name="Akzent5 3" xfId="8983" hidden="1"/>
    <cellStyle name="Akzent5 3" xfId="7224" hidden="1"/>
    <cellStyle name="Akzent5 3" xfId="767" hidden="1"/>
    <cellStyle name="Akzent5 3" xfId="15997" hidden="1"/>
    <cellStyle name="Akzent5 3" xfId="16555" hidden="1"/>
    <cellStyle name="Akzent5 3" xfId="18326" hidden="1"/>
    <cellStyle name="Akzent5 3" xfId="16790" hidden="1"/>
    <cellStyle name="Akzent5 3" xfId="16197" hidden="1"/>
    <cellStyle name="Akzent5 3" xfId="14313" hidden="1"/>
    <cellStyle name="Akzent5 3" xfId="19807" hidden="1"/>
    <cellStyle name="Akzent5 3" xfId="20103" hidden="1"/>
    <cellStyle name="Akzent5 3" xfId="21018" hidden="1"/>
    <cellStyle name="Akzent5 3" xfId="22331" hidden="1"/>
    <cellStyle name="Akzent5 3" xfId="22628" hidden="1"/>
    <cellStyle name="Akzent5 3" xfId="23544" hidden="1"/>
    <cellStyle name="Akzent5 3" xfId="24725" hidden="1"/>
    <cellStyle name="Akzent5 3" xfId="25021" hidden="1"/>
    <cellStyle name="Akzent5 3" xfId="25934" hidden="1"/>
    <cellStyle name="Akzent5 3" xfId="27015" hidden="1"/>
    <cellStyle name="Akzent5 3" xfId="27308" hidden="1"/>
    <cellStyle name="Akzent5 3" xfId="28220" hidden="1"/>
    <cellStyle name="Akzent5 3" xfId="29300" hidden="1"/>
    <cellStyle name="Akzent5 3" xfId="29590" hidden="1"/>
    <cellStyle name="Akzent5 3" xfId="30497" hidden="1"/>
    <cellStyle name="Akzent5 3" xfId="31559" hidden="1"/>
    <cellStyle name="Akzent5 3" xfId="31841" hidden="1"/>
    <cellStyle name="Akzent5 3" xfId="32744" hidden="1"/>
    <cellStyle name="Akzent5 3" xfId="33796" hidden="1"/>
    <cellStyle name="Akzent5 3" xfId="34077" hidden="1"/>
    <cellStyle name="Akzent5 3" xfId="34980"/>
    <cellStyle name="Akzent5 4" xfId="185" hidden="1"/>
    <cellStyle name="Akzent5 4" xfId="6364" hidden="1"/>
    <cellStyle name="Akzent5 4" xfId="6319" hidden="1"/>
    <cellStyle name="Akzent5 4" xfId="5792" hidden="1"/>
    <cellStyle name="Akzent5 4" xfId="5819" hidden="1"/>
    <cellStyle name="Akzent5 4" xfId="6134" hidden="1"/>
    <cellStyle name="Akzent5 4" xfId="6170" hidden="1"/>
    <cellStyle name="Akzent5 4" xfId="6563" hidden="1"/>
    <cellStyle name="Akzent5 4" xfId="6602" hidden="1"/>
    <cellStyle name="Akzent5 4" xfId="6954" hidden="1"/>
    <cellStyle name="Akzent5 4" xfId="7009" hidden="1"/>
    <cellStyle name="Akzent5 4" xfId="7408" hidden="1"/>
    <cellStyle name="Akzent5 4" xfId="7459" hidden="1"/>
    <cellStyle name="Akzent5 4" xfId="16495" hidden="1"/>
    <cellStyle name="Akzent5 4" xfId="16473" hidden="1"/>
    <cellStyle name="Akzent5 4" xfId="16262" hidden="1"/>
    <cellStyle name="Akzent5 4" xfId="16275" hidden="1"/>
    <cellStyle name="Akzent5 4" xfId="20063" hidden="1"/>
    <cellStyle name="Akzent5 4" xfId="20048" hidden="1"/>
    <cellStyle name="Akzent5 4" xfId="22588" hidden="1"/>
    <cellStyle name="Akzent5 4" xfId="22573" hidden="1"/>
    <cellStyle name="Akzent5 4" xfId="24981" hidden="1"/>
    <cellStyle name="Akzent5 4" xfId="24966" hidden="1"/>
    <cellStyle name="Akzent5 4" xfId="27268" hidden="1"/>
    <cellStyle name="Akzent5 4" xfId="27253" hidden="1"/>
    <cellStyle name="Akzent5 4" xfId="29551" hidden="1"/>
    <cellStyle name="Akzent5 4" xfId="29537" hidden="1"/>
    <cellStyle name="Akzent5 4" xfId="31803" hidden="1"/>
    <cellStyle name="Akzent5 4" xfId="31789" hidden="1"/>
    <cellStyle name="Akzent5 4" xfId="34039" hidden="1"/>
    <cellStyle name="Akzent5 4" xfId="34026"/>
    <cellStyle name="Akzent5 5" xfId="21294"/>
    <cellStyle name="Akzent6" xfId="87" hidden="1"/>
    <cellStyle name="Akzent6" xfId="99"/>
    <cellStyle name="Akzent6 2" xfId="217" hidden="1"/>
    <cellStyle name="Akzent6 2" xfId="321" hidden="1"/>
    <cellStyle name="Akzent6 2" xfId="356" hidden="1"/>
    <cellStyle name="Akzent6 2" xfId="415" hidden="1"/>
    <cellStyle name="Akzent6 2" xfId="464" hidden="1"/>
    <cellStyle name="Akzent6 2" xfId="511" hidden="1"/>
    <cellStyle name="Akzent6 2" xfId="602" hidden="1"/>
    <cellStyle name="Akzent6 2" xfId="695" hidden="1"/>
    <cellStyle name="Akzent6 2" xfId="790" hidden="1"/>
    <cellStyle name="Akzent6 2" xfId="849" hidden="1"/>
    <cellStyle name="Akzent6 2" xfId="889" hidden="1"/>
    <cellStyle name="Akzent6 2" xfId="958" hidden="1"/>
    <cellStyle name="Akzent6 2" xfId="1019" hidden="1"/>
    <cellStyle name="Akzent6 2" xfId="1067" hidden="1"/>
    <cellStyle name="Akzent6 2" xfId="1127" hidden="1"/>
    <cellStyle name="Akzent6 2" xfId="1176" hidden="1"/>
    <cellStyle name="Akzent6 2" xfId="1230" hidden="1"/>
    <cellStyle name="Akzent6 2" xfId="1278" hidden="1"/>
    <cellStyle name="Akzent6 2" xfId="1325" hidden="1"/>
    <cellStyle name="Akzent6 2" xfId="1374" hidden="1"/>
    <cellStyle name="Akzent6 2" xfId="1010" hidden="1"/>
    <cellStyle name="Akzent6 2" xfId="1457" hidden="1"/>
    <cellStyle name="Akzent6 2" xfId="1524" hidden="1"/>
    <cellStyle name="Akzent6 2" xfId="1570" hidden="1"/>
    <cellStyle name="Akzent6 2" xfId="1631" hidden="1"/>
    <cellStyle name="Akzent6 2" xfId="1677" hidden="1"/>
    <cellStyle name="Akzent6 2" xfId="1734" hidden="1"/>
    <cellStyle name="Akzent6 2" xfId="1781" hidden="1"/>
    <cellStyle name="Akzent6 2" xfId="1833" hidden="1"/>
    <cellStyle name="Akzent6 2" xfId="1876" hidden="1"/>
    <cellStyle name="Akzent6 2" xfId="1516" hidden="1"/>
    <cellStyle name="Akzent6 2" xfId="1965" hidden="1"/>
    <cellStyle name="Akzent6 2" xfId="2020" hidden="1"/>
    <cellStyle name="Akzent6 2" xfId="2064" hidden="1"/>
    <cellStyle name="Akzent6 2" xfId="2127" hidden="1"/>
    <cellStyle name="Akzent6 2" xfId="2165" hidden="1"/>
    <cellStyle name="Akzent6 2" xfId="2230" hidden="1"/>
    <cellStyle name="Akzent6 2" xfId="2270" hidden="1"/>
    <cellStyle name="Akzent6 2" xfId="2328" hidden="1"/>
    <cellStyle name="Akzent6 2" xfId="2377" hidden="1"/>
    <cellStyle name="Akzent6 2" xfId="2443" hidden="1"/>
    <cellStyle name="Akzent6 2" xfId="2506" hidden="1"/>
    <cellStyle name="Akzent6 2" xfId="2576" hidden="1"/>
    <cellStyle name="Akzent6 2" xfId="2621" hidden="1"/>
    <cellStyle name="Akzent6 2" xfId="2682" hidden="1"/>
    <cellStyle name="Akzent6 2" xfId="2725" hidden="1"/>
    <cellStyle name="Akzent6 2" xfId="2770" hidden="1"/>
    <cellStyle name="Akzent6 2" xfId="2834" hidden="1"/>
    <cellStyle name="Akzent6 2" xfId="2869" hidden="1"/>
    <cellStyle name="Akzent6 2" xfId="2931" hidden="1"/>
    <cellStyle name="Akzent6 2" xfId="2978" hidden="1"/>
    <cellStyle name="Akzent6 2" xfId="3047" hidden="1"/>
    <cellStyle name="Akzent6 2" xfId="3111" hidden="1"/>
    <cellStyle name="Akzent6 2" xfId="3165" hidden="1"/>
    <cellStyle name="Akzent6 2" xfId="3216" hidden="1"/>
    <cellStyle name="Akzent6 2" xfId="3272" hidden="1"/>
    <cellStyle name="Akzent6 2" xfId="3322" hidden="1"/>
    <cellStyle name="Akzent6 2" xfId="3375" hidden="1"/>
    <cellStyle name="Akzent6 2" xfId="3429" hidden="1"/>
    <cellStyle name="Akzent6 2" xfId="3475" hidden="1"/>
    <cellStyle name="Akzent6 2" xfId="3105" hidden="1"/>
    <cellStyle name="Akzent6 2" xfId="3565" hidden="1"/>
    <cellStyle name="Akzent6 2" xfId="3624" hidden="1"/>
    <cellStyle name="Akzent6 2" xfId="3680" hidden="1"/>
    <cellStyle name="Akzent6 2" xfId="3740" hidden="1"/>
    <cellStyle name="Akzent6 2" xfId="3783" hidden="1"/>
    <cellStyle name="Akzent6 2" xfId="3836" hidden="1"/>
    <cellStyle name="Akzent6 2" xfId="3890" hidden="1"/>
    <cellStyle name="Akzent6 2" xfId="3941" hidden="1"/>
    <cellStyle name="Akzent6 2" xfId="3993" hidden="1"/>
    <cellStyle name="Akzent6 2" xfId="3618" hidden="1"/>
    <cellStyle name="Akzent6 2" xfId="4082" hidden="1"/>
    <cellStyle name="Akzent6 2" xfId="4136" hidden="1"/>
    <cellStyle name="Akzent6 2" xfId="4178" hidden="1"/>
    <cellStyle name="Akzent6 2" xfId="4243" hidden="1"/>
    <cellStyle name="Akzent6 2" xfId="4296" hidden="1"/>
    <cellStyle name="Akzent6 2" xfId="4346" hidden="1"/>
    <cellStyle name="Akzent6 2" xfId="4398" hidden="1"/>
    <cellStyle name="Akzent6 2" xfId="4445" hidden="1"/>
    <cellStyle name="Akzent6 2" xfId="4498" hidden="1"/>
    <cellStyle name="Akzent6 2" xfId="4541" hidden="1"/>
    <cellStyle name="Akzent6 2" xfId="4618" hidden="1"/>
    <cellStyle name="Akzent6 2" xfId="4654" hidden="1"/>
    <cellStyle name="Akzent6 2" xfId="4718" hidden="1"/>
    <cellStyle name="Akzent6 2" xfId="4749" hidden="1"/>
    <cellStyle name="Akzent6 2" xfId="4818" hidden="1"/>
    <cellStyle name="Akzent6 2" xfId="4860" hidden="1"/>
    <cellStyle name="Akzent6 2" xfId="4914" hidden="1"/>
    <cellStyle name="Akzent6 2" xfId="4967" hidden="1"/>
    <cellStyle name="Akzent6 2" xfId="5001" hidden="1"/>
    <cellStyle name="Akzent6 2" xfId="5099" hidden="1"/>
    <cellStyle name="Akzent6 2" xfId="5075" hidden="1"/>
    <cellStyle name="Akzent6 2" xfId="5156" hidden="1"/>
    <cellStyle name="Akzent6 2" xfId="5223" hidden="1"/>
    <cellStyle name="Akzent6 2" xfId="5286" hidden="1"/>
    <cellStyle name="Akzent6 2" xfId="5329" hidden="1"/>
    <cellStyle name="Akzent6 2" xfId="5397" hidden="1"/>
    <cellStyle name="Akzent6 2" xfId="5436" hidden="1"/>
    <cellStyle name="Akzent6 2" xfId="5493" hidden="1"/>
    <cellStyle name="Akzent6 2" xfId="5549" hidden="1"/>
    <cellStyle name="Akzent6 2" xfId="5598" hidden="1"/>
    <cellStyle name="Akzent6 2" xfId="5657" hidden="1"/>
    <cellStyle name="Akzent6 2" xfId="5148" hidden="1"/>
    <cellStyle name="Akzent6 2" xfId="5742" hidden="1"/>
    <cellStyle name="Akzent6 2" xfId="5822" hidden="1"/>
    <cellStyle name="Akzent6 2" xfId="5876" hidden="1"/>
    <cellStyle name="Akzent6 2" xfId="5938" hidden="1"/>
    <cellStyle name="Akzent6 2" xfId="5998" hidden="1"/>
    <cellStyle name="Akzent6 2" xfId="6043" hidden="1"/>
    <cellStyle name="Akzent6 2" xfId="6100" hidden="1"/>
    <cellStyle name="Akzent6 2" xfId="6177" hidden="1"/>
    <cellStyle name="Akzent6 2" xfId="6232" hidden="1"/>
    <cellStyle name="Akzent6 2" xfId="6289" hidden="1"/>
    <cellStyle name="Akzent6 2" xfId="6391" hidden="1"/>
    <cellStyle name="Akzent6 2" xfId="6453" hidden="1"/>
    <cellStyle name="Akzent6 2" xfId="6515" hidden="1"/>
    <cellStyle name="Akzent6 2" xfId="6579" hidden="1"/>
    <cellStyle name="Akzent6 2" xfId="6657" hidden="1"/>
    <cellStyle name="Akzent6 2" xfId="6709" hidden="1"/>
    <cellStyle name="Akzent6 2" xfId="6769" hidden="1"/>
    <cellStyle name="Akzent6 2" xfId="6810" hidden="1"/>
    <cellStyle name="Akzent6 2" xfId="6868" hidden="1"/>
    <cellStyle name="Akzent6 2" xfId="6910" hidden="1"/>
    <cellStyle name="Akzent6 2" xfId="6974" hidden="1"/>
    <cellStyle name="Akzent6 2" xfId="7061" hidden="1"/>
    <cellStyle name="Akzent6 2" xfId="7112" hidden="1"/>
    <cellStyle name="Akzent6 2" xfId="7186" hidden="1"/>
    <cellStyle name="Akzent6 2" xfId="7246" hidden="1"/>
    <cellStyle name="Akzent6 2" xfId="7303" hidden="1"/>
    <cellStyle name="Akzent6 2" xfId="7352" hidden="1"/>
    <cellStyle name="Akzent6 2" xfId="7415" hidden="1"/>
    <cellStyle name="Akzent6 2" xfId="7490" hidden="1"/>
    <cellStyle name="Akzent6 2" xfId="7530" hidden="1"/>
    <cellStyle name="Akzent6 2" xfId="7108" hidden="1"/>
    <cellStyle name="Akzent6 2" xfId="7658" hidden="1"/>
    <cellStyle name="Akzent6 2" xfId="7700" hidden="1"/>
    <cellStyle name="Akzent6 2" xfId="7757" hidden="1"/>
    <cellStyle name="Akzent6 2" xfId="7808" hidden="1"/>
    <cellStyle name="Akzent6 2" xfId="7864" hidden="1"/>
    <cellStyle name="Akzent6 2" xfId="7917" hidden="1"/>
    <cellStyle name="Akzent6 2" xfId="7964" hidden="1"/>
    <cellStyle name="Akzent6 2" xfId="8024" hidden="1"/>
    <cellStyle name="Akzent6 2" xfId="8097" hidden="1"/>
    <cellStyle name="Akzent6 2" xfId="7694" hidden="1"/>
    <cellStyle name="Akzent6 2" xfId="8185" hidden="1"/>
    <cellStyle name="Akzent6 2" xfId="8228" hidden="1"/>
    <cellStyle name="Akzent6 2" xfId="8280" hidden="1"/>
    <cellStyle name="Akzent6 2" xfId="8347" hidden="1"/>
    <cellStyle name="Akzent6 2" xfId="8388" hidden="1"/>
    <cellStyle name="Akzent6 2" xfId="8432" hidden="1"/>
    <cellStyle name="Akzent6 2" xfId="8511" hidden="1"/>
    <cellStyle name="Akzent6 2" xfId="8563" hidden="1"/>
    <cellStyle name="Akzent6 2" xfId="8618" hidden="1"/>
    <cellStyle name="Akzent6 2" xfId="8688" hidden="1"/>
    <cellStyle name="Akzent6 2" xfId="8761" hidden="1"/>
    <cellStyle name="Akzent6 2" xfId="8819" hidden="1"/>
    <cellStyle name="Akzent6 2" xfId="8866" hidden="1"/>
    <cellStyle name="Akzent6 2" xfId="8911" hidden="1"/>
    <cellStyle name="Akzent6 2" xfId="8988" hidden="1"/>
    <cellStyle name="Akzent6 2" xfId="9049" hidden="1"/>
    <cellStyle name="Akzent6 2" xfId="9101" hidden="1"/>
    <cellStyle name="Akzent6 2" xfId="9150" hidden="1"/>
    <cellStyle name="Akzent6 2" xfId="9200" hidden="1"/>
    <cellStyle name="Akzent6 2" xfId="9252" hidden="1"/>
    <cellStyle name="Akzent6 2" xfId="9316" hidden="1"/>
    <cellStyle name="Akzent6 2" xfId="9379" hidden="1"/>
    <cellStyle name="Akzent6 2" xfId="9417" hidden="1"/>
    <cellStyle name="Akzent6 2" xfId="9479" hidden="1"/>
    <cellStyle name="Akzent6 2" xfId="9525" hidden="1"/>
    <cellStyle name="Akzent6 2" xfId="9582" hidden="1"/>
    <cellStyle name="Akzent6 2" xfId="9638" hidden="1"/>
    <cellStyle name="Akzent6 2" xfId="9684" hidden="1"/>
    <cellStyle name="Akzent6 2" xfId="9732" hidden="1"/>
    <cellStyle name="Akzent6 2" xfId="9368" hidden="1"/>
    <cellStyle name="Akzent6 2" xfId="9817" hidden="1"/>
    <cellStyle name="Akzent6 2" xfId="9886" hidden="1"/>
    <cellStyle name="Akzent6 2" xfId="9924" hidden="1"/>
    <cellStyle name="Akzent6 2" xfId="9988" hidden="1"/>
    <cellStyle name="Akzent6 2" xfId="10031" hidden="1"/>
    <cellStyle name="Akzent6 2" xfId="10087" hidden="1"/>
    <cellStyle name="Akzent6 2" xfId="10145" hidden="1"/>
    <cellStyle name="Akzent6 2" xfId="10189" hidden="1"/>
    <cellStyle name="Akzent6 2" xfId="10243" hidden="1"/>
    <cellStyle name="Akzent6 2" xfId="9882" hidden="1"/>
    <cellStyle name="Akzent6 2" xfId="10331" hidden="1"/>
    <cellStyle name="Akzent6 2" xfId="10389" hidden="1"/>
    <cellStyle name="Akzent6 2" xfId="10437" hidden="1"/>
    <cellStyle name="Akzent6 2" xfId="10487" hidden="1"/>
    <cellStyle name="Akzent6 2" xfId="10536" hidden="1"/>
    <cellStyle name="Akzent6 2" xfId="10590" hidden="1"/>
    <cellStyle name="Akzent6 2" xfId="10642" hidden="1"/>
    <cellStyle name="Akzent6 2" xfId="10693" hidden="1"/>
    <cellStyle name="Akzent6 2" xfId="10739" hidden="1"/>
    <cellStyle name="Akzent6 2" xfId="10801" hidden="1"/>
    <cellStyle name="Akzent6 2" xfId="10860" hidden="1"/>
    <cellStyle name="Akzent6 2" xfId="10914" hidden="1"/>
    <cellStyle name="Akzent6 2" xfId="10969" hidden="1"/>
    <cellStyle name="Akzent6 2" xfId="11027" hidden="1"/>
    <cellStyle name="Akzent6 2" xfId="11067" hidden="1"/>
    <cellStyle name="Akzent6 2" xfId="11122" hidden="1"/>
    <cellStyle name="Akzent6 2" xfId="11171" hidden="1"/>
    <cellStyle name="Akzent6 2" xfId="11231" hidden="1"/>
    <cellStyle name="Akzent6 2" xfId="11270" hidden="1"/>
    <cellStyle name="Akzent6 2" xfId="11362" hidden="1"/>
    <cellStyle name="Akzent6 2" xfId="11335" hidden="1"/>
    <cellStyle name="Akzent6 2" xfId="11421" hidden="1"/>
    <cellStyle name="Akzent6 2" xfId="11486" hidden="1"/>
    <cellStyle name="Akzent6 2" xfId="11546" hidden="1"/>
    <cellStyle name="Akzent6 2" xfId="11597" hidden="1"/>
    <cellStyle name="Akzent6 2" xfId="11653" hidden="1"/>
    <cellStyle name="Akzent6 2" xfId="11702" hidden="1"/>
    <cellStyle name="Akzent6 2" xfId="11755" hidden="1"/>
    <cellStyle name="Akzent6 2" xfId="11805" hidden="1"/>
    <cellStyle name="Akzent6 2" xfId="11856" hidden="1"/>
    <cellStyle name="Akzent6 2" xfId="11909" hidden="1"/>
    <cellStyle name="Akzent6 2" xfId="11417" hidden="1"/>
    <cellStyle name="Akzent6 2" xfId="11995" hidden="1"/>
    <cellStyle name="Akzent6 2" xfId="12053" hidden="1"/>
    <cellStyle name="Akzent6 2" xfId="12113" hidden="1"/>
    <cellStyle name="Akzent6 2" xfId="12168" hidden="1"/>
    <cellStyle name="Akzent6 2" xfId="12214" hidden="1"/>
    <cellStyle name="Akzent6 2" xfId="12270" hidden="1"/>
    <cellStyle name="Akzent6 2" xfId="12319" hidden="1"/>
    <cellStyle name="Akzent6 2" xfId="12373" hidden="1"/>
    <cellStyle name="Akzent6 2" xfId="12420" hidden="1"/>
    <cellStyle name="Akzent6 2" xfId="12305" hidden="1"/>
    <cellStyle name="Akzent6 2" xfId="12247" hidden="1"/>
    <cellStyle name="Akzent6 2" xfId="12190" hidden="1"/>
    <cellStyle name="Akzent6 2" xfId="12128" hidden="1"/>
    <cellStyle name="Akzent6 2" xfId="12077" hidden="1"/>
    <cellStyle name="Akzent6 2" xfId="12021" hidden="1"/>
    <cellStyle name="Akzent6 2" xfId="11971" hidden="1"/>
    <cellStyle name="Akzent6 2" xfId="11919" hidden="1"/>
    <cellStyle name="Akzent6 2" xfId="11855" hidden="1"/>
    <cellStyle name="Akzent6 2" xfId="11820" hidden="1"/>
    <cellStyle name="Akzent6 2" xfId="11746" hidden="1"/>
    <cellStyle name="Akzent6 2" xfId="11688" hidden="1"/>
    <cellStyle name="Akzent6 2" xfId="11632" hidden="1"/>
    <cellStyle name="Akzent6 2" xfId="11571" hidden="1"/>
    <cellStyle name="Akzent6 2" xfId="11522" hidden="1"/>
    <cellStyle name="Akzent6 2" xfId="11462" hidden="1"/>
    <cellStyle name="Akzent6 2" xfId="11398" hidden="1"/>
    <cellStyle name="Akzent6 2" xfId="11310" hidden="1"/>
    <cellStyle name="Akzent6 2" xfId="11265" hidden="1"/>
    <cellStyle name="Akzent6 2" xfId="11694" hidden="1"/>
    <cellStyle name="Akzent6 2" xfId="11168" hidden="1"/>
    <cellStyle name="Akzent6 2" xfId="11109" hidden="1"/>
    <cellStyle name="Akzent6 2" xfId="11060" hidden="1"/>
    <cellStyle name="Akzent6 2" xfId="10999" hidden="1"/>
    <cellStyle name="Akzent6 2" xfId="10940" hidden="1"/>
    <cellStyle name="Akzent6 2" xfId="10884" hidden="1"/>
    <cellStyle name="Akzent6 2" xfId="10844" hidden="1"/>
    <cellStyle name="Akzent6 2" xfId="10779" hidden="1"/>
    <cellStyle name="Akzent6 2" xfId="10728" hidden="1"/>
    <cellStyle name="Akzent6 2" xfId="11114" hidden="1"/>
    <cellStyle name="Akzent6 2" xfId="10630" hidden="1"/>
    <cellStyle name="Akzent6 2" xfId="10567" hidden="1"/>
    <cellStyle name="Akzent6 2" xfId="10520" hidden="1"/>
    <cellStyle name="Akzent6 2" xfId="10458" hidden="1"/>
    <cellStyle name="Akzent6 2" xfId="10416" hidden="1"/>
    <cellStyle name="Akzent6 2" xfId="10359" hidden="1"/>
    <cellStyle name="Akzent6 2" xfId="10309" hidden="1"/>
    <cellStyle name="Akzent6 2" xfId="10257" hidden="1"/>
    <cellStyle name="Akzent6 2" xfId="10195" hidden="1"/>
    <cellStyle name="Akzent6 2" xfId="10120" hidden="1"/>
    <cellStyle name="Akzent6 2" xfId="10049" hidden="1"/>
    <cellStyle name="Akzent6 2" xfId="9977" hidden="1"/>
    <cellStyle name="Akzent6 2" xfId="9939" hidden="1"/>
    <cellStyle name="Akzent6 2" xfId="9870" hidden="1"/>
    <cellStyle name="Akzent6 2" xfId="9818" hidden="1"/>
    <cellStyle name="Akzent6 2" xfId="9782" hidden="1"/>
    <cellStyle name="Akzent6 2" xfId="9725" hidden="1"/>
    <cellStyle name="Akzent6 2" xfId="9663" hidden="1"/>
    <cellStyle name="Akzent6 2" xfId="9623" hidden="1"/>
    <cellStyle name="Akzent6 2" xfId="9554" hidden="1"/>
    <cellStyle name="Akzent6 2" xfId="9487" hidden="1"/>
    <cellStyle name="Akzent6 2" xfId="9429" hidden="1"/>
    <cellStyle name="Akzent6 2" xfId="9378" hidden="1"/>
    <cellStyle name="Akzent6 2" xfId="9314" hidden="1"/>
    <cellStyle name="Akzent6 2" xfId="9272" hidden="1"/>
    <cellStyle name="Akzent6 2" xfId="9209" hidden="1"/>
    <cellStyle name="Akzent6 2" xfId="9149" hidden="1"/>
    <cellStyle name="Akzent6 2" xfId="9097" hidden="1"/>
    <cellStyle name="Akzent6 2" xfId="9048" hidden="1"/>
    <cellStyle name="Akzent6 2" xfId="9436" hidden="1"/>
    <cellStyle name="Akzent6 2" xfId="8910" hidden="1"/>
    <cellStyle name="Akzent6 2" xfId="8859" hidden="1"/>
    <cellStyle name="Akzent6 2" xfId="8807" hidden="1"/>
    <cellStyle name="Akzent6 2" xfId="8754" hidden="1"/>
    <cellStyle name="Akzent6 2" xfId="8699" hidden="1"/>
    <cellStyle name="Akzent6 2" xfId="8645" hidden="1"/>
    <cellStyle name="Akzent6 2" xfId="8592" hidden="1"/>
    <cellStyle name="Akzent6 2" xfId="8540" hidden="1"/>
    <cellStyle name="Akzent6 2" xfId="8464" hidden="1"/>
    <cellStyle name="Akzent6 2" xfId="8871" hidden="1"/>
    <cellStyle name="Akzent6 2" xfId="8361" hidden="1"/>
    <cellStyle name="Akzent6 2" xfId="8304" hidden="1"/>
    <cellStyle name="Akzent6 2" xfId="8249" hidden="1"/>
    <cellStyle name="Akzent6 2" xfId="8198" hidden="1"/>
    <cellStyle name="Akzent6 2" xfId="8138" hidden="1"/>
    <cellStyle name="Akzent6 2" xfId="8088" hidden="1"/>
    <cellStyle name="Akzent6 2" xfId="8014" hidden="1"/>
    <cellStyle name="Akzent6 2" xfId="7950" hidden="1"/>
    <cellStyle name="Akzent6 2" xfId="7908" hidden="1"/>
    <cellStyle name="Akzent6 2" xfId="7836" hidden="1"/>
    <cellStyle name="Akzent6 2" xfId="7792" hidden="1"/>
    <cellStyle name="Akzent6 2" xfId="7721" hidden="1"/>
    <cellStyle name="Akzent6 2" xfId="7681" hidden="1"/>
    <cellStyle name="Akzent6 2" xfId="7590" hidden="1"/>
    <cellStyle name="Akzent6 2" xfId="7540" hidden="1"/>
    <cellStyle name="Akzent6 2" xfId="7479" hidden="1"/>
    <cellStyle name="Akzent6 2" xfId="7407" hidden="1"/>
    <cellStyle name="Akzent6 2" xfId="7343" hidden="1"/>
    <cellStyle name="Akzent6 2" xfId="7295" hidden="1"/>
    <cellStyle name="Akzent6 2" xfId="7215" hidden="1"/>
    <cellStyle name="Akzent6 2" xfId="7231" hidden="1"/>
    <cellStyle name="Akzent6 2" xfId="7126" hidden="1"/>
    <cellStyle name="Akzent6 2" xfId="7072" hidden="1"/>
    <cellStyle name="Akzent6 2" xfId="6986" hidden="1"/>
    <cellStyle name="Akzent6 2" xfId="6924" hidden="1"/>
    <cellStyle name="Akzent6 2" xfId="6858" hidden="1"/>
    <cellStyle name="Akzent6 2" xfId="6804" hidden="1"/>
    <cellStyle name="Akzent6 2" xfId="6743" hidden="1"/>
    <cellStyle name="Akzent6 2" xfId="6682" hidden="1"/>
    <cellStyle name="Akzent6 2" xfId="6635" hidden="1"/>
    <cellStyle name="Akzent6 2" xfId="6567" hidden="1"/>
    <cellStyle name="Akzent6 2" xfId="7146" hidden="1"/>
    <cellStyle name="Akzent6 2" xfId="6444" hidden="1"/>
    <cellStyle name="Akzent6 2" xfId="6379" hidden="1"/>
    <cellStyle name="Akzent6 2" xfId="6284" hidden="1"/>
    <cellStyle name="Akzent6 2" xfId="6227" hidden="1"/>
    <cellStyle name="Akzent6 2" xfId="6154" hidden="1"/>
    <cellStyle name="Akzent6 2" xfId="6076" hidden="1"/>
    <cellStyle name="Akzent6 2" xfId="6027" hidden="1"/>
    <cellStyle name="Akzent6 2" xfId="5972" hidden="1"/>
    <cellStyle name="Akzent6 2" xfId="5909" hidden="1"/>
    <cellStyle name="Akzent6 2" xfId="5854" hidden="1"/>
    <cellStyle name="Akzent6 2" xfId="5771" hidden="1"/>
    <cellStyle name="Akzent6 2" xfId="5695" hidden="1"/>
    <cellStyle name="Akzent6 2" xfId="5625" hidden="1"/>
    <cellStyle name="Akzent6 2" xfId="5574" hidden="1"/>
    <cellStyle name="Akzent6 2" xfId="5508" hidden="1"/>
    <cellStyle name="Akzent6 2" xfId="5461" hidden="1"/>
    <cellStyle name="Akzent6 2" xfId="5396" hidden="1"/>
    <cellStyle name="Akzent6 2" xfId="5357" hidden="1"/>
    <cellStyle name="Akzent6 2" xfId="5289" hidden="1"/>
    <cellStyle name="Akzent6 2" xfId="5246" hidden="1"/>
    <cellStyle name="Akzent6 2" xfId="5192" hidden="1"/>
    <cellStyle name="Akzent6 2" xfId="5096" hidden="1"/>
    <cellStyle name="Akzent6 2" xfId="5021" hidden="1"/>
    <cellStyle name="Akzent6 2" xfId="4980" hidden="1"/>
    <cellStyle name="Akzent6 2" xfId="4912" hidden="1"/>
    <cellStyle name="Akzent6 2" xfId="4859" hidden="1"/>
    <cellStyle name="Akzent6 2" xfId="4805" hidden="1"/>
    <cellStyle name="Akzent6 2" xfId="4745" hidden="1"/>
    <cellStyle name="Akzent6 2" xfId="4710" hidden="1"/>
    <cellStyle name="Akzent6 2" xfId="4639" hidden="1"/>
    <cellStyle name="Akzent6 2" xfId="5030" hidden="1"/>
    <cellStyle name="Akzent6 2" xfId="4555" hidden="1"/>
    <cellStyle name="Akzent6 2" xfId="4509" hidden="1"/>
    <cellStyle name="Akzent6 2" xfId="4448" hidden="1"/>
    <cellStyle name="Akzent6 2" xfId="4392" hidden="1"/>
    <cellStyle name="Akzent6 2" xfId="4332" hidden="1"/>
    <cellStyle name="Akzent6 2" xfId="4281" hidden="1"/>
    <cellStyle name="Akzent6 2" xfId="4227" hidden="1"/>
    <cellStyle name="Akzent6 2" xfId="4177" hidden="1"/>
    <cellStyle name="Akzent6 2" xfId="4129" hidden="1"/>
    <cellStyle name="Akzent6 2" xfId="4511" hidden="1"/>
    <cellStyle name="Akzent6 2" xfId="4032" hidden="1"/>
    <cellStyle name="Akzent6 2" xfId="3973" hidden="1"/>
    <cellStyle name="Akzent6 2" xfId="3923" hidden="1"/>
    <cellStyle name="Akzent6 2" xfId="3856" hidden="1"/>
    <cellStyle name="Akzent6 2" xfId="3806" hidden="1"/>
    <cellStyle name="Akzent6 2" xfId="3746" hidden="1"/>
    <cellStyle name="Akzent6 2" xfId="3703" hidden="1"/>
    <cellStyle name="Akzent6 2" xfId="3639" hidden="1"/>
    <cellStyle name="Akzent6 2" xfId="3594" hidden="1"/>
    <cellStyle name="Akzent6 2" xfId="3514" hidden="1"/>
    <cellStyle name="Akzent6 2" xfId="3444" hidden="1"/>
    <cellStyle name="Akzent6 2" xfId="3377" hidden="1"/>
    <cellStyle name="Akzent6 2" xfId="3319" hidden="1"/>
    <cellStyle name="Akzent6 2" xfId="3268" hidden="1"/>
    <cellStyle name="Akzent6 2" xfId="3197" hidden="1"/>
    <cellStyle name="Akzent6 2" xfId="3153" hidden="1"/>
    <cellStyle name="Akzent6 2" xfId="3096" hidden="1"/>
    <cellStyle name="Akzent6 2" xfId="3038" hidden="1"/>
    <cellStyle name="Akzent6 2" xfId="2984" hidden="1"/>
    <cellStyle name="Akzent6 2" xfId="2932" hidden="1"/>
    <cellStyle name="Akzent6 2" xfId="2859" hidden="1"/>
    <cellStyle name="Akzent6 2" xfId="2797" hidden="1"/>
    <cellStyle name="Akzent6 2" xfId="2751" hidden="1"/>
    <cellStyle name="Akzent6 2" xfId="2681" hidden="1"/>
    <cellStyle name="Akzent6 2" xfId="2635" hidden="1"/>
    <cellStyle name="Akzent6 2" xfId="2580" hidden="1"/>
    <cellStyle name="Akzent6 2" xfId="2526" hidden="1"/>
    <cellStyle name="Akzent6 2" xfId="2492" hidden="1"/>
    <cellStyle name="Akzent6 2" xfId="2415" hidden="1"/>
    <cellStyle name="Akzent6 2" xfId="2808" hidden="1"/>
    <cellStyle name="Akzent6 2" xfId="2319" hidden="1"/>
    <cellStyle name="Akzent6 2" xfId="2262" hidden="1"/>
    <cellStyle name="Akzent6 2" xfId="2211" hidden="1"/>
    <cellStyle name="Akzent6 2" xfId="2146" hidden="1"/>
    <cellStyle name="Akzent6 2" xfId="2103" hidden="1"/>
    <cellStyle name="Akzent6 2" xfId="2040" hidden="1"/>
    <cellStyle name="Akzent6 2" xfId="1997" hidden="1"/>
    <cellStyle name="Akzent6 2" xfId="1948" hidden="1"/>
    <cellStyle name="Akzent6 2" xfId="1904" hidden="1"/>
    <cellStyle name="Akzent6 2" xfId="2263" hidden="1"/>
    <cellStyle name="Akzent6 2" xfId="1810" hidden="1"/>
    <cellStyle name="Akzent6 2" xfId="1743" hidden="1"/>
    <cellStyle name="Akzent6 2" xfId="1702" hidden="1"/>
    <cellStyle name="Akzent6 2" xfId="1624" hidden="1"/>
    <cellStyle name="Akzent6 2" xfId="1587" hidden="1"/>
    <cellStyle name="Akzent6 2" xfId="1512" hidden="1"/>
    <cellStyle name="Akzent6 2" xfId="1476" hidden="1"/>
    <cellStyle name="Akzent6 2" xfId="1428" hidden="1"/>
    <cellStyle name="Akzent6 2" xfId="1372" hidden="1"/>
    <cellStyle name="Akzent6 2" xfId="1308" hidden="1"/>
    <cellStyle name="Akzent6 2" xfId="1252" hidden="1"/>
    <cellStyle name="Akzent6 2" xfId="1192" hidden="1"/>
    <cellStyle name="Akzent6 2" xfId="1141" hidden="1"/>
    <cellStyle name="Akzent6 2" xfId="1080" hidden="1"/>
    <cellStyle name="Akzent6 2" xfId="1022" hidden="1"/>
    <cellStyle name="Akzent6 2" xfId="970" hidden="1"/>
    <cellStyle name="Akzent6 2" xfId="914" hidden="1"/>
    <cellStyle name="Akzent6 2" xfId="861" hidden="1"/>
    <cellStyle name="Akzent6 2" xfId="791" hidden="1"/>
    <cellStyle name="Akzent6 2" xfId="645" hidden="1"/>
    <cellStyle name="Akzent6 2" xfId="672" hidden="1"/>
    <cellStyle name="Akzent6 2" xfId="546" hidden="1"/>
    <cellStyle name="Akzent6 2" xfId="479" hidden="1"/>
    <cellStyle name="Akzent6 2" xfId="437" hidden="1"/>
    <cellStyle name="Akzent6 2" xfId="362" hidden="1"/>
    <cellStyle name="Akzent6 2" xfId="319" hidden="1"/>
    <cellStyle name="Akzent6 2" xfId="243" hidden="1"/>
    <cellStyle name="Akzent6 2" xfId="127" hidden="1"/>
    <cellStyle name="Akzent6 2" xfId="12496" hidden="1"/>
    <cellStyle name="Akzent6 2" xfId="12540" hidden="1"/>
    <cellStyle name="Akzent6 2" xfId="12579" hidden="1"/>
    <cellStyle name="Akzent6 2" xfId="555" hidden="1"/>
    <cellStyle name="Akzent6 2" xfId="12663" hidden="1"/>
    <cellStyle name="Akzent6 2" xfId="12705" hidden="1"/>
    <cellStyle name="Akzent6 2" xfId="12754" hidden="1"/>
    <cellStyle name="Akzent6 2" xfId="12798" hidden="1"/>
    <cellStyle name="Akzent6 2" xfId="12845" hidden="1"/>
    <cellStyle name="Akzent6 2" xfId="12893" hidden="1"/>
    <cellStyle name="Akzent6 2" xfId="12925" hidden="1"/>
    <cellStyle name="Akzent6 2" xfId="12970" hidden="1"/>
    <cellStyle name="Akzent6 2" xfId="13019" hidden="1"/>
    <cellStyle name="Akzent6 2" xfId="12919" hidden="1"/>
    <cellStyle name="Akzent6 2" xfId="12869" hidden="1"/>
    <cellStyle name="Akzent6 2" xfId="12821" hidden="1"/>
    <cellStyle name="Akzent6 2" xfId="12778" hidden="1"/>
    <cellStyle name="Akzent6 2" xfId="12723" hidden="1"/>
    <cellStyle name="Akzent6 2" xfId="12682" hidden="1"/>
    <cellStyle name="Akzent6 2" xfId="12634" hidden="1"/>
    <cellStyle name="Akzent6 2" xfId="12588" hidden="1"/>
    <cellStyle name="Akzent6 2" xfId="12541" hidden="1"/>
    <cellStyle name="Akzent6 2" xfId="12512" hidden="1"/>
    <cellStyle name="Akzent6 2" xfId="12395" hidden="1"/>
    <cellStyle name="Akzent6 2" xfId="12318" hidden="1"/>
    <cellStyle name="Akzent6 2" xfId="12269" hidden="1"/>
    <cellStyle name="Akzent6 2" xfId="12192" hidden="1"/>
    <cellStyle name="Akzent6 2" xfId="12147" hidden="1"/>
    <cellStyle name="Akzent6 2" xfId="12080" hidden="1"/>
    <cellStyle name="Akzent6 2" xfId="12028" hidden="1"/>
    <cellStyle name="Akzent6 2" xfId="11968" hidden="1"/>
    <cellStyle name="Akzent6 2" xfId="11925" hidden="1"/>
    <cellStyle name="Akzent6 2" xfId="12325" hidden="1"/>
    <cellStyle name="Akzent6 2" xfId="11815" hidden="1"/>
    <cellStyle name="Akzent6 2" xfId="11736" hidden="1"/>
    <cellStyle name="Akzent6 2" xfId="11696" hidden="1"/>
    <cellStyle name="Akzent6 2" xfId="11621" hidden="1"/>
    <cellStyle name="Akzent6 2" xfId="11574" hidden="1"/>
    <cellStyle name="Akzent6 2" xfId="11510" hidden="1"/>
    <cellStyle name="Akzent6 2" xfId="11450" hidden="1"/>
    <cellStyle name="Akzent6 2" xfId="11366" hidden="1"/>
    <cellStyle name="Akzent6 2" xfId="11302" hidden="1"/>
    <cellStyle name="Akzent6 2" xfId="11747" hidden="1"/>
    <cellStyle name="Akzent6 2" xfId="11201" hidden="1"/>
    <cellStyle name="Akzent6 2" xfId="11131" hidden="1"/>
    <cellStyle name="Akzent6 2" xfId="11091" hidden="1"/>
    <cellStyle name="Akzent6 2" xfId="11014" hidden="1"/>
    <cellStyle name="Akzent6 2" xfId="10968" hidden="1"/>
    <cellStyle name="Akzent6 2" xfId="10908" hidden="1"/>
    <cellStyle name="Akzent6 2" xfId="10853" hidden="1"/>
    <cellStyle name="Akzent6 2" xfId="10797" hidden="1"/>
    <cellStyle name="Akzent6 2" xfId="10738" hidden="1"/>
    <cellStyle name="Akzent6 2" xfId="10661" hidden="1"/>
    <cellStyle name="Akzent6 2" xfId="10579" hidden="1"/>
    <cellStyle name="Akzent6 2" xfId="10508" hidden="1"/>
    <cellStyle name="Akzent6 2" xfId="10469" hidden="1"/>
    <cellStyle name="Akzent6 2" xfId="10397" hidden="1"/>
    <cellStyle name="Akzent6 2" xfId="10356" hidden="1"/>
    <cellStyle name="Akzent6 2" xfId="10293" hidden="1"/>
    <cellStyle name="Akzent6 2" xfId="10240" hidden="1"/>
    <cellStyle name="Akzent6 2" xfId="10180" hidden="1"/>
    <cellStyle name="Akzent6 2" xfId="10130" hidden="1"/>
    <cellStyle name="Akzent6 2" xfId="10057" hidden="1"/>
    <cellStyle name="Akzent6 2" xfId="9989" hidden="1"/>
    <cellStyle name="Akzent6 2" xfId="9920" hidden="1"/>
    <cellStyle name="Akzent6 2" xfId="9879" hidden="1"/>
    <cellStyle name="Akzent6 2" xfId="9806" hidden="1"/>
    <cellStyle name="Akzent6 2" xfId="9767" hidden="1"/>
    <cellStyle name="Akzent6 2" xfId="9697" hidden="1"/>
    <cellStyle name="Akzent6 2" xfId="9654" hidden="1"/>
    <cellStyle name="Akzent6 2" xfId="9580" hidden="1"/>
    <cellStyle name="Akzent6 2" xfId="9524" hidden="1"/>
    <cellStyle name="Akzent6 2" xfId="9926" hidden="1"/>
    <cellStyle name="Akzent6 2" xfId="9431" hidden="1"/>
    <cellStyle name="Akzent6 2" xfId="9360" hidden="1"/>
    <cellStyle name="Akzent6 2" xfId="9311" hidden="1"/>
    <cellStyle name="Akzent6 2" xfId="9238" hidden="1"/>
    <cellStyle name="Akzent6 2" xfId="9186" hidden="1"/>
    <cellStyle name="Akzent6 2" xfId="9128" hidden="1"/>
    <cellStyle name="Akzent6 2" xfId="9066" hidden="1"/>
    <cellStyle name="Akzent6 2" xfId="9008" hidden="1"/>
    <cellStyle name="Akzent6 2" xfId="8930" hidden="1"/>
    <cellStyle name="Akzent6 2" xfId="9362" hidden="1"/>
    <cellStyle name="Akzent6 2" xfId="8835" hidden="1"/>
    <cellStyle name="Akzent6 2" xfId="8781" hidden="1"/>
    <cellStyle name="Akzent6 2" xfId="8714" hidden="1"/>
    <cellStyle name="Akzent6 2" xfId="8656" hidden="1"/>
    <cellStyle name="Akzent6 2" xfId="8594" hidden="1"/>
    <cellStyle name="Akzent6 2" xfId="8538" hidden="1"/>
    <cellStyle name="Akzent6 2" xfId="8451" hidden="1"/>
    <cellStyle name="Akzent6 2" xfId="8397" hidden="1"/>
    <cellStyle name="Akzent6 2" xfId="8343" hidden="1"/>
    <cellStyle name="Akzent6 2" xfId="8271" hidden="1"/>
    <cellStyle name="Akzent6 2" xfId="8216" hidden="1"/>
    <cellStyle name="Akzent6 2" xfId="8148" hidden="1"/>
    <cellStyle name="Akzent6 2" xfId="8118" hidden="1"/>
    <cellStyle name="Akzent6 2" xfId="8011" hidden="1"/>
    <cellStyle name="Akzent6 2" xfId="7959" hidden="1"/>
    <cellStyle name="Akzent6 2" xfId="7901" hidden="1"/>
    <cellStyle name="Akzent6 2" xfId="7847" hidden="1"/>
    <cellStyle name="Akzent6 2" xfId="7795" hidden="1"/>
    <cellStyle name="Akzent6 2" xfId="7745" hidden="1"/>
    <cellStyle name="Akzent6 2" xfId="7652" hidden="1"/>
    <cellStyle name="Akzent6 2" xfId="7672" hidden="1"/>
    <cellStyle name="Akzent6 2" xfId="7574" hidden="1"/>
    <cellStyle name="Akzent6 2" xfId="7514" hidden="1"/>
    <cellStyle name="Akzent6 2" xfId="7428" hidden="1"/>
    <cellStyle name="Akzent6 2" xfId="7350" hidden="1"/>
    <cellStyle name="Akzent6 2" xfId="7284" hidden="1"/>
    <cellStyle name="Akzent6 2" xfId="7244" hidden="1"/>
    <cellStyle name="Akzent6 2" xfId="7136" hidden="1"/>
    <cellStyle name="Akzent6 2" xfId="7078" hidden="1"/>
    <cellStyle name="Akzent6 2" xfId="7021" hidden="1"/>
    <cellStyle name="Akzent6 2" xfId="6938" hidden="1"/>
    <cellStyle name="Akzent6 2" xfId="7591" hidden="1"/>
    <cellStyle name="Akzent6 2" xfId="6832" hidden="1"/>
    <cellStyle name="Akzent6 2" xfId="6761" hidden="1"/>
    <cellStyle name="Akzent6 2" xfId="6705" hidden="1"/>
    <cellStyle name="Akzent6 2" xfId="6639" hidden="1"/>
    <cellStyle name="Akzent6 2" xfId="6566" hidden="1"/>
    <cellStyle name="Akzent6 2" xfId="6485" hidden="1"/>
    <cellStyle name="Akzent6 2" xfId="6426" hidden="1"/>
    <cellStyle name="Akzent6 2" xfId="6353" hidden="1"/>
    <cellStyle name="Akzent6 2" xfId="6267" hidden="1"/>
    <cellStyle name="Akzent6 2" xfId="6202" hidden="1"/>
    <cellStyle name="Akzent6 2" xfId="6117" hidden="1"/>
    <cellStyle name="Akzent6 2" xfId="6034" hidden="1"/>
    <cellStyle name="Akzent6 2" xfId="5957" hidden="1"/>
    <cellStyle name="Akzent6 2" xfId="5902" hidden="1"/>
    <cellStyle name="Akzent6 2" xfId="5812" hidden="1"/>
    <cellStyle name="Akzent6 2" xfId="5734" hidden="1"/>
    <cellStyle name="Akzent6 2" xfId="5683" hidden="1"/>
    <cellStyle name="Akzent6 2" xfId="5628" hidden="1"/>
    <cellStyle name="Akzent6 2" xfId="5566" hidden="1"/>
    <cellStyle name="Akzent6 2" xfId="5515" hidden="1"/>
    <cellStyle name="Akzent6 2" xfId="5457" hidden="1"/>
    <cellStyle name="Akzent6 2" xfId="5379" hidden="1"/>
    <cellStyle name="Akzent6 2" xfId="5319" hidden="1"/>
    <cellStyle name="Akzent6 2" xfId="5268" hidden="1"/>
    <cellStyle name="Akzent6 2" xfId="5193" hidden="1"/>
    <cellStyle name="Akzent6 2" xfId="5118" hidden="1"/>
    <cellStyle name="Akzent6 2" xfId="5046" hidden="1"/>
    <cellStyle name="Akzent6 2" xfId="4988" hidden="1"/>
    <cellStyle name="Akzent6 2" xfId="4937" hidden="1"/>
    <cellStyle name="Akzent6 2" xfId="4873" hidden="1"/>
    <cellStyle name="Akzent6 2" xfId="5325" hidden="1"/>
    <cellStyle name="Akzent6 2" xfId="4771" hidden="1"/>
    <cellStyle name="Akzent6 2" xfId="4732" hidden="1"/>
    <cellStyle name="Akzent6 2" xfId="4649" hidden="1"/>
    <cellStyle name="Akzent6 2" xfId="4605" hidden="1"/>
    <cellStyle name="Akzent6 2" xfId="4538" hidden="1"/>
    <cellStyle name="Akzent6 2" xfId="4494" hidden="1"/>
    <cellStyle name="Akzent6 2" xfId="4425" hidden="1"/>
    <cellStyle name="Akzent6 2" xfId="4382" hidden="1"/>
    <cellStyle name="Akzent6 2" xfId="4319" hidden="1"/>
    <cellStyle name="Akzent6 2" xfId="4737" hidden="1"/>
    <cellStyle name="Akzent6 2" xfId="4220" hidden="1"/>
    <cellStyle name="Akzent6 2" xfId="4157" hidden="1"/>
    <cellStyle name="Akzent6 2" xfId="4104" hidden="1"/>
    <cellStyle name="Akzent6 2" xfId="4041" hidden="1"/>
    <cellStyle name="Akzent6 2" xfId="3997" hidden="1"/>
    <cellStyle name="Akzent6 2" xfId="3933" hidden="1"/>
    <cellStyle name="Akzent6 2" xfId="3887" hidden="1"/>
    <cellStyle name="Akzent6 2" xfId="3814" hidden="1"/>
    <cellStyle name="Akzent6 2" xfId="3762" hidden="1"/>
    <cellStyle name="Akzent6 2" xfId="3679" hidden="1"/>
    <cellStyle name="Akzent6 2" xfId="3606" hidden="1"/>
    <cellStyle name="Akzent6 2" xfId="3542" hidden="1"/>
    <cellStyle name="Akzent6 2" xfId="3486" hidden="1"/>
    <cellStyle name="Akzent6 2" xfId="3414" hidden="1"/>
    <cellStyle name="Akzent6 2" xfId="3363" hidden="1"/>
    <cellStyle name="Akzent6 2" xfId="3302" hidden="1"/>
    <cellStyle name="Akzent6 2" xfId="3248" hidden="1"/>
    <cellStyle name="Akzent6 2" xfId="3179" hidden="1"/>
    <cellStyle name="Akzent6 2" xfId="3131" hidden="1"/>
    <cellStyle name="Akzent6 2" xfId="3069" hidden="1"/>
    <cellStyle name="Akzent6 2" xfId="2998" hidden="1"/>
    <cellStyle name="Akzent6 2" xfId="2926" hidden="1"/>
    <cellStyle name="Akzent6 2" xfId="2866" hidden="1"/>
    <cellStyle name="Akzent6 2" xfId="2807" hidden="1"/>
    <cellStyle name="Akzent6 2" xfId="2753" hidden="1"/>
    <cellStyle name="Akzent6 2" xfId="2697" hidden="1"/>
    <cellStyle name="Akzent6 2" xfId="2638" hidden="1"/>
    <cellStyle name="Akzent6 2" xfId="2586" hidden="1"/>
    <cellStyle name="Akzent6 2" xfId="2520" hidden="1"/>
    <cellStyle name="Akzent6 2" xfId="2935" hidden="1"/>
    <cellStyle name="Akzent6 2" xfId="2413" hidden="1"/>
    <cellStyle name="Akzent6 2" xfId="2374" hidden="1"/>
    <cellStyle name="Akzent6 2" xfId="2298" hidden="1"/>
    <cellStyle name="Akzent6 2" xfId="2247" hidden="1"/>
    <cellStyle name="Akzent6 2" xfId="2185" hidden="1"/>
    <cellStyle name="Akzent6 2" xfId="2126" hidden="1"/>
    <cellStyle name="Akzent6 2" xfId="2081" hidden="1"/>
    <cellStyle name="Akzent6 2" xfId="2011" hidden="1"/>
    <cellStyle name="Akzent6 2" xfId="1970" hidden="1"/>
    <cellStyle name="Akzent6 2" xfId="2375" hidden="1"/>
    <cellStyle name="Akzent6 2" xfId="1874" hidden="1"/>
    <cellStyle name="Akzent6 2" xfId="1814" hidden="1"/>
    <cellStyle name="Akzent6 2" xfId="1760" hidden="1"/>
    <cellStyle name="Akzent6 2" xfId="1694" hidden="1"/>
    <cellStyle name="Akzent6 2" xfId="1637" hidden="1"/>
    <cellStyle name="Akzent6 2" xfId="1574" hidden="1"/>
    <cellStyle name="Akzent6 2" xfId="1519" hidden="1"/>
    <cellStyle name="Akzent6 2" xfId="1455" hidden="1"/>
    <cellStyle name="Akzent6 2" xfId="1427" hidden="1"/>
    <cellStyle name="Akzent6 2" xfId="1355" hidden="1"/>
    <cellStyle name="Akzent6 2" xfId="1298" hidden="1"/>
    <cellStyle name="Akzent6 2" xfId="1224" hidden="1"/>
    <cellStyle name="Akzent6 2" xfId="1173" hidden="1"/>
    <cellStyle name="Akzent6 2" xfId="1109" hidden="1"/>
    <cellStyle name="Akzent6 2" xfId="1057" hidden="1"/>
    <cellStyle name="Akzent6 2" xfId="992" hidden="1"/>
    <cellStyle name="Akzent6 2" xfId="935" hidden="1"/>
    <cellStyle name="Akzent6 2" xfId="874" hidden="1"/>
    <cellStyle name="Akzent6 2" xfId="816" hidden="1"/>
    <cellStyle name="Akzent6 2" xfId="669" hidden="1"/>
    <cellStyle name="Akzent6 2" xfId="691" hidden="1"/>
    <cellStyle name="Akzent6 2" xfId="543" hidden="1"/>
    <cellStyle name="Akzent6 2" xfId="463" hidden="1"/>
    <cellStyle name="Akzent6 2" xfId="412" hidden="1"/>
    <cellStyle name="Akzent6 2" xfId="335" hidden="1"/>
    <cellStyle name="Akzent6 2" xfId="293" hidden="1"/>
    <cellStyle name="Akzent6 2" xfId="205" hidden="1"/>
    <cellStyle name="Akzent6 2" xfId="12437" hidden="1"/>
    <cellStyle name="Akzent6 2" xfId="12435" hidden="1"/>
    <cellStyle name="Akzent6 2" xfId="13068" hidden="1"/>
    <cellStyle name="Akzent6 2" xfId="13105" hidden="1"/>
    <cellStyle name="Akzent6 2" xfId="552" hidden="1"/>
    <cellStyle name="Akzent6 2" xfId="13168" hidden="1"/>
    <cellStyle name="Akzent6 2" xfId="13204" hidden="1"/>
    <cellStyle name="Akzent6 2" xfId="13248" hidden="1"/>
    <cellStyle name="Akzent6 2" xfId="13283" hidden="1"/>
    <cellStyle name="Akzent6 2" xfId="13322" hidden="1"/>
    <cellStyle name="Akzent6 2" xfId="13358" hidden="1"/>
    <cellStyle name="Akzent6 2" xfId="13391" hidden="1"/>
    <cellStyle name="Akzent6 2" xfId="13424" hidden="1"/>
    <cellStyle name="Akzent6 2" xfId="13464" hidden="1"/>
    <cellStyle name="Akzent6 2" xfId="13385" hidden="1"/>
    <cellStyle name="Akzent6 2" xfId="13342" hidden="1"/>
    <cellStyle name="Akzent6 2" xfId="13302" hidden="1"/>
    <cellStyle name="Akzent6 2" xfId="13263" hidden="1"/>
    <cellStyle name="Akzent6 2" xfId="13222" hidden="1"/>
    <cellStyle name="Akzent6 2" xfId="13187" hidden="1"/>
    <cellStyle name="Akzent6 2" xfId="13143" hidden="1"/>
    <cellStyle name="Akzent6 2" xfId="13110" hidden="1"/>
    <cellStyle name="Akzent6 2" xfId="13067" hidden="1"/>
    <cellStyle name="Akzent6 2" xfId="13036" hidden="1"/>
    <cellStyle name="Akzent6 2" xfId="12956" hidden="1"/>
    <cellStyle name="Akzent6 2" xfId="12892" hidden="1"/>
    <cellStyle name="Akzent6 2" xfId="12855" hidden="1"/>
    <cellStyle name="Akzent6 2" xfId="12791" hidden="1"/>
    <cellStyle name="Akzent6 2" xfId="12749" hidden="1"/>
    <cellStyle name="Akzent6 2" xfId="12694" hidden="1"/>
    <cellStyle name="Akzent6 2" xfId="12649" hidden="1"/>
    <cellStyle name="Akzent6 2" xfId="12603" hidden="1"/>
    <cellStyle name="Akzent6 2" xfId="12557" hidden="1"/>
    <cellStyle name="Akzent6 2" xfId="12901" hidden="1"/>
    <cellStyle name="Akzent6 2" xfId="12447" hidden="1"/>
    <cellStyle name="Akzent6 2" xfId="12386" hidden="1"/>
    <cellStyle name="Akzent6 2" xfId="12332" hidden="1"/>
    <cellStyle name="Akzent6 2" xfId="12258" hidden="1"/>
    <cellStyle name="Akzent6 2" xfId="12207" hidden="1"/>
    <cellStyle name="Akzent6 2" xfId="12140" hidden="1"/>
    <cellStyle name="Akzent6 2" xfId="12083" hidden="1"/>
    <cellStyle name="Akzent6 2" xfId="12017" hidden="1"/>
    <cellStyle name="Akzent6 2" xfId="11960" hidden="1"/>
    <cellStyle name="Akzent6 2" xfId="12391" hidden="1"/>
    <cellStyle name="Akzent6 2" xfId="11847" hidden="1"/>
    <cellStyle name="Akzent6 2" xfId="11778" hidden="1"/>
    <cellStyle name="Akzent6 2" xfId="11725" hidden="1"/>
    <cellStyle name="Akzent6 2" xfId="11645" hidden="1"/>
    <cellStyle name="Akzent6 2" xfId="11602" hidden="1"/>
    <cellStyle name="Akzent6 2" xfId="11534" hidden="1"/>
    <cellStyle name="Akzent6 2" xfId="11481" hidden="1"/>
    <cellStyle name="Akzent6 2" xfId="11397" hidden="1"/>
    <cellStyle name="Akzent6 2" xfId="11319" hidden="1"/>
    <cellStyle name="Akzent6 2" xfId="11233" hidden="1"/>
    <cellStyle name="Akzent6 2" xfId="11152" hidden="1"/>
    <cellStyle name="Akzent6 2" xfId="11090" hidden="1"/>
    <cellStyle name="Akzent6 2" xfId="11030" hidden="1"/>
    <cellStyle name="Akzent6 2" xfId="10958" hidden="1"/>
    <cellStyle name="Akzent6 2" xfId="10913" hidden="1"/>
    <cellStyle name="Akzent6 2" xfId="10846" hidden="1"/>
    <cellStyle name="Akzent6 2" xfId="10790" hidden="1"/>
    <cellStyle name="Akzent6 2" xfId="10716" hidden="1"/>
    <cellStyle name="Akzent6 2" xfId="10673" hidden="1"/>
    <cellStyle name="Akzent6 2" xfId="10596" hidden="1"/>
    <cellStyle name="Akzent6 2" xfId="10532" hidden="1"/>
    <cellStyle name="Akzent6 2" xfId="10461" hidden="1"/>
    <cellStyle name="Akzent6 2" xfId="10414" hidden="1"/>
    <cellStyle name="Akzent6 2" xfId="10335" hidden="1"/>
    <cellStyle name="Akzent6 2" xfId="10288" hidden="1"/>
    <cellStyle name="Akzent6 2" xfId="10215" hidden="1"/>
    <cellStyle name="Akzent6 2" xfId="10172" hidden="1"/>
    <cellStyle name="Akzent6 2" xfId="10090" hidden="1"/>
    <cellStyle name="Akzent6 2" xfId="10039" hidden="1"/>
    <cellStyle name="Akzent6 2" xfId="10470" hidden="1"/>
    <cellStyle name="Akzent6 2" xfId="9936" hidden="1"/>
    <cellStyle name="Akzent6 2" xfId="9856" hidden="1"/>
    <cellStyle name="Akzent6 2" xfId="9811" hidden="1"/>
    <cellStyle name="Akzent6 2" xfId="9742" hidden="1"/>
    <cellStyle name="Akzent6 2" xfId="9681" hidden="1"/>
    <cellStyle name="Akzent6 2" xfId="9628" hidden="1"/>
    <cellStyle name="Akzent6 2" xfId="9560" hidden="1"/>
    <cellStyle name="Akzent6 2" xfId="9500" hidden="1"/>
    <cellStyle name="Akzent6 2" xfId="9444" hidden="1"/>
    <cellStyle name="Akzent6 2" xfId="9867" hidden="1"/>
    <cellStyle name="Akzent6 2" xfId="9346" hidden="1"/>
    <cellStyle name="Akzent6 2" xfId="9274" hidden="1"/>
    <cellStyle name="Akzent6 2" xfId="9221" hidden="1"/>
    <cellStyle name="Akzent6 2" xfId="9140" hidden="1"/>
    <cellStyle name="Akzent6 2" xfId="9084" hidden="1"/>
    <cellStyle name="Akzent6 2" xfId="9020" hidden="1"/>
    <cellStyle name="Akzent6 2" xfId="8935" hidden="1"/>
    <cellStyle name="Akzent6 2" xfId="8885" hidden="1"/>
    <cellStyle name="Akzent6 2" xfId="8818" hidden="1"/>
    <cellStyle name="Akzent6 2" xfId="8758" hidden="1"/>
    <cellStyle name="Akzent6 2" xfId="8678" hidden="1"/>
    <cellStyle name="Akzent6 2" xfId="8611" hidden="1"/>
    <cellStyle name="Akzent6 2" xfId="8561" hidden="1"/>
    <cellStyle name="Akzent6 2" xfId="8465" hidden="1"/>
    <cellStyle name="Akzent6 2" xfId="8404" hidden="1"/>
    <cellStyle name="Akzent6 2" xfId="8341" hidden="1"/>
    <cellStyle name="Akzent6 2" xfId="8295" hidden="1"/>
    <cellStyle name="Akzent6 2" xfId="8224" hidden="1"/>
    <cellStyle name="Akzent6 2" xfId="8180" hidden="1"/>
    <cellStyle name="Akzent6 2" xfId="8092" hidden="1"/>
    <cellStyle name="Akzent6 2" xfId="8110" hidden="1"/>
    <cellStyle name="Akzent6 2" xfId="7999" hidden="1"/>
    <cellStyle name="Akzent6 2" xfId="7936" hidden="1"/>
    <cellStyle name="Akzent6 2" xfId="7863" hidden="1"/>
    <cellStyle name="Akzent6 2" xfId="7803" hidden="1"/>
    <cellStyle name="Akzent6 2" xfId="7747" hidden="1"/>
    <cellStyle name="Akzent6 2" xfId="7687" hidden="1"/>
    <cellStyle name="Akzent6 2" xfId="7597" hidden="1"/>
    <cellStyle name="Akzent6 2" xfId="7526" hidden="1"/>
    <cellStyle name="Akzent6 2" xfId="7460" hidden="1"/>
    <cellStyle name="Akzent6 2" xfId="7390" hidden="1"/>
    <cellStyle name="Akzent6 2" xfId="8019" hidden="1"/>
    <cellStyle name="Akzent6 2" xfId="7270" hidden="1"/>
    <cellStyle name="Akzent6 2" xfId="7205" hidden="1"/>
    <cellStyle name="Akzent6 2" xfId="7102" hidden="1"/>
    <cellStyle name="Akzent6 2" xfId="7047" hidden="1"/>
    <cellStyle name="Akzent6 2" xfId="6951" hidden="1"/>
    <cellStyle name="Akzent6 2" xfId="6885" hidden="1"/>
    <cellStyle name="Akzent6 2" xfId="6825" hidden="1"/>
    <cellStyle name="Akzent6 2" xfId="6762" hidden="1"/>
    <cellStyle name="Akzent6 2" xfId="6699" hidden="1"/>
    <cellStyle name="Akzent6 2" xfId="6641" hidden="1"/>
    <cellStyle name="Akzent6 2" xfId="6534" hidden="1"/>
    <cellStyle name="Akzent6 2" xfId="6448" hidden="1"/>
    <cellStyle name="Akzent6 2" xfId="6370" hidden="1"/>
    <cellStyle name="Akzent6 2" xfId="6269" hidden="1"/>
    <cellStyle name="Akzent6 2" xfId="6197" hidden="1"/>
    <cellStyle name="Akzent6 2" xfId="6105" hidden="1"/>
    <cellStyle name="Akzent6 2" xfId="6030" hidden="1"/>
    <cellStyle name="Akzent6 2" xfId="5989" hidden="1"/>
    <cellStyle name="Akzent6 2" xfId="5896" hidden="1"/>
    <cellStyle name="Akzent6 2" xfId="5846" hidden="1"/>
    <cellStyle name="Akzent6 2" xfId="5766" hidden="1"/>
    <cellStyle name="Akzent6 2" xfId="5686" hidden="1"/>
    <cellStyle name="Akzent6 2" xfId="5597" hidden="1"/>
    <cellStyle name="Akzent6 2" xfId="5554" hidden="1"/>
    <cellStyle name="Akzent6 2" xfId="5471" hidden="1"/>
    <cellStyle name="Akzent6 2" xfId="5420" hidden="1"/>
    <cellStyle name="Akzent6 2" xfId="5358" hidden="1"/>
    <cellStyle name="Akzent6 2" xfId="5304" hidden="1"/>
    <cellStyle name="Akzent6 2" xfId="5230" hidden="1"/>
    <cellStyle name="Akzent6 2" xfId="5168" hidden="1"/>
    <cellStyle name="Akzent6 2" xfId="5607" hidden="1"/>
    <cellStyle name="Akzent6 2" xfId="5027" hidden="1"/>
    <cellStyle name="Akzent6 2" xfId="4958" hidden="1"/>
    <cellStyle name="Akzent6 2" xfId="4896" hidden="1"/>
    <cellStyle name="Akzent6 2" xfId="4835" hidden="1"/>
    <cellStyle name="Akzent6 2" xfId="4775" hidden="1"/>
    <cellStyle name="Akzent6 2" xfId="4736" hidden="1"/>
    <cellStyle name="Akzent6 2" xfId="4648" hidden="1"/>
    <cellStyle name="Akzent6 2" xfId="4617" hidden="1"/>
    <cellStyle name="Akzent6 2" xfId="4540" hidden="1"/>
    <cellStyle name="Akzent6 2" xfId="4965" hidden="1"/>
    <cellStyle name="Akzent6 2" xfId="4437" hidden="1"/>
    <cellStyle name="Akzent6 2" xfId="4374" hidden="1"/>
    <cellStyle name="Akzent6 2" xfId="4313" hidden="1"/>
    <cellStyle name="Akzent6 2" xfId="4241" hidden="1"/>
    <cellStyle name="Akzent6 2" xfId="4194" hidden="1"/>
    <cellStyle name="Akzent6 2" xfId="4130" hidden="1"/>
    <cellStyle name="Akzent6 2" xfId="4080" hidden="1"/>
    <cellStyle name="Akzent6 2" xfId="4020" hidden="1"/>
    <cellStyle name="Akzent6 2" xfId="3961" hidden="1"/>
    <cellStyle name="Akzent6 2" xfId="3879" hidden="1"/>
    <cellStyle name="Akzent6 2" xfId="3799" hidden="1"/>
    <cellStyle name="Akzent6 2" xfId="3727" hidden="1"/>
    <cellStyle name="Akzent6 2" xfId="3669" hidden="1"/>
    <cellStyle name="Akzent6 2" xfId="3592" hidden="1"/>
    <cellStyle name="Akzent6 2" xfId="3545" hidden="1"/>
    <cellStyle name="Akzent6 2" xfId="3471" hidden="1"/>
    <cellStyle name="Akzent6 2" xfId="3422" hidden="1"/>
    <cellStyle name="Akzent6 2" xfId="3344" hidden="1"/>
    <cellStyle name="Akzent6 2" xfId="3304" hidden="1"/>
    <cellStyle name="Akzent6 2" xfId="3229" hidden="1"/>
    <cellStyle name="Akzent6 2" xfId="3164" hidden="1"/>
    <cellStyle name="Akzent6 2" xfId="3088" hidden="1"/>
    <cellStyle name="Akzent6 2" xfId="3024" hidden="1"/>
    <cellStyle name="Akzent6 2" xfId="2958" hidden="1"/>
    <cellStyle name="Akzent6 2" xfId="2888" hidden="1"/>
    <cellStyle name="Akzent6 2" xfId="2833" hidden="1"/>
    <cellStyle name="Akzent6 2" xfId="2761" hidden="1"/>
    <cellStyle name="Akzent6 2" xfId="2717" hidden="1"/>
    <cellStyle name="Akzent6 2" xfId="2644" hidden="1"/>
    <cellStyle name="Akzent6 2" xfId="3089" hidden="1"/>
    <cellStyle name="Akzent6 2" xfId="2541" hidden="1"/>
    <cellStyle name="Akzent6 2" xfId="2497" hidden="1"/>
    <cellStyle name="Akzent6 2" xfId="2405" hidden="1"/>
    <cellStyle name="Akzent6 2" xfId="2357" hidden="1"/>
    <cellStyle name="Akzent6 2" xfId="2288" hidden="1"/>
    <cellStyle name="Akzent6 2" xfId="2226" hidden="1"/>
    <cellStyle name="Akzent6 2" xfId="2170" hidden="1"/>
    <cellStyle name="Akzent6 2" xfId="2113" hidden="1"/>
    <cellStyle name="Akzent6 2" xfId="2060" hidden="1"/>
    <cellStyle name="Akzent6 2" xfId="2499" hidden="1"/>
    <cellStyle name="Akzent6 2" xfId="1960" hidden="1"/>
    <cellStyle name="Akzent6 2" xfId="1895" hidden="1"/>
    <cellStyle name="Akzent6 2" xfId="1846" hidden="1"/>
    <cellStyle name="Akzent6 2" xfId="1776" hidden="1"/>
    <cellStyle name="Akzent6 2" xfId="1718" hidden="1"/>
    <cellStyle name="Akzent6 2" xfId="1651" hidden="1"/>
    <cellStyle name="Akzent6 2" xfId="1594" hidden="1"/>
    <cellStyle name="Akzent6 2" xfId="1534" hidden="1"/>
    <cellStyle name="Akzent6 2" xfId="1487" hidden="1"/>
    <cellStyle name="Akzent6 2" xfId="1410" hidden="1"/>
    <cellStyle name="Akzent6 2" xfId="1356" hidden="1"/>
    <cellStyle name="Akzent6 2" xfId="1276" hidden="1"/>
    <cellStyle name="Akzent6 2" xfId="1227" hidden="1"/>
    <cellStyle name="Akzent6 2" xfId="1155" hidden="1"/>
    <cellStyle name="Akzent6 2" xfId="1106" hidden="1"/>
    <cellStyle name="Akzent6 2" xfId="1035" hidden="1"/>
    <cellStyle name="Akzent6 2" xfId="983" hidden="1"/>
    <cellStyle name="Akzent6 2" xfId="905" hidden="1"/>
    <cellStyle name="Akzent6 2" xfId="865" hidden="1"/>
    <cellStyle name="Akzent6 2" xfId="731" hidden="1"/>
    <cellStyle name="Akzent6 2" xfId="744" hidden="1"/>
    <cellStyle name="Akzent6 2" xfId="566" hidden="1"/>
    <cellStyle name="Akzent6 2" xfId="484" hidden="1"/>
    <cellStyle name="Akzent6 2" xfId="440" hidden="1"/>
    <cellStyle name="Akzent6 2" xfId="344" hidden="1"/>
    <cellStyle name="Akzent6 2" xfId="299" hidden="1"/>
    <cellStyle name="Akzent6 2" xfId="206" hidden="1"/>
    <cellStyle name="Akzent6 2" xfId="13038" hidden="1"/>
    <cellStyle name="Akzent6 2" xfId="13000" hidden="1"/>
    <cellStyle name="Akzent6 2" xfId="13498" hidden="1"/>
    <cellStyle name="Akzent6 2" xfId="13534" hidden="1"/>
    <cellStyle name="Akzent6 2" xfId="624" hidden="1"/>
    <cellStyle name="Akzent6 2" xfId="13577" hidden="1"/>
    <cellStyle name="Akzent6 2" xfId="13606" hidden="1"/>
    <cellStyle name="Akzent6 2" xfId="13637" hidden="1"/>
    <cellStyle name="Akzent6 2" xfId="13666" hidden="1"/>
    <cellStyle name="Akzent6 2" xfId="13691" hidden="1"/>
    <cellStyle name="Akzent6 2" xfId="13724" hidden="1"/>
    <cellStyle name="Akzent6 2" xfId="13748" hidden="1"/>
    <cellStyle name="Akzent6 2" xfId="13772" hidden="1"/>
    <cellStyle name="Akzent6 2" xfId="13804" hidden="1"/>
    <cellStyle name="Akzent6 2" xfId="13747" hidden="1"/>
    <cellStyle name="Akzent6 2" xfId="13711" hidden="1"/>
    <cellStyle name="Akzent6 2" xfId="13680" hidden="1"/>
    <cellStyle name="Akzent6 2" xfId="13652" hidden="1"/>
    <cellStyle name="Akzent6 2" xfId="13620" hidden="1"/>
    <cellStyle name="Akzent6 2" xfId="13596" hidden="1"/>
    <cellStyle name="Akzent6 2" xfId="13560" hidden="1"/>
    <cellStyle name="Akzent6 2" xfId="13539" hidden="1"/>
    <cellStyle name="Akzent6 2" xfId="13497" hidden="1"/>
    <cellStyle name="Akzent6 2" xfId="13481" hidden="1"/>
    <cellStyle name="Akzent6 2" xfId="13416" hidden="1"/>
    <cellStyle name="Akzent6 2" xfId="13359" hidden="1"/>
    <cellStyle name="Akzent6 2" xfId="13333" hidden="1"/>
    <cellStyle name="Akzent6 2" xfId="13276" hidden="1"/>
    <cellStyle name="Akzent6 2" xfId="13247" hidden="1"/>
    <cellStyle name="Akzent6 2" xfId="13196" hidden="1"/>
    <cellStyle name="Akzent6 2" xfId="13163" hidden="1"/>
    <cellStyle name="Akzent6 2" xfId="13127" hidden="1"/>
    <cellStyle name="Akzent6 2" xfId="13083" hidden="1"/>
    <cellStyle name="Akzent6 2" xfId="13367" hidden="1"/>
    <cellStyle name="Akzent6 2" xfId="13013" hidden="1"/>
    <cellStyle name="Akzent6 2" xfId="12953" hidden="1"/>
    <cellStyle name="Akzent6 2" xfId="12908" hidden="1"/>
    <cellStyle name="Akzent6 2" xfId="12838" hidden="1"/>
    <cellStyle name="Akzent6 2" xfId="12797" hidden="1"/>
    <cellStyle name="Akzent6 2" xfId="12738" hidden="1"/>
    <cellStyle name="Akzent6 2" xfId="12697" hidden="1"/>
    <cellStyle name="Akzent6 2" xfId="12637" hidden="1"/>
    <cellStyle name="Akzent6 2" xfId="12601" hidden="1"/>
    <cellStyle name="Akzent6 2" xfId="12957" hidden="1"/>
    <cellStyle name="Akzent6 2" xfId="12508" hidden="1"/>
    <cellStyle name="Akzent6 2" xfId="12429" hidden="1"/>
    <cellStyle name="Akzent6 2" xfId="12363" hidden="1"/>
    <cellStyle name="Akzent6 2" xfId="12288" hidden="1"/>
    <cellStyle name="Akzent6 2" xfId="12239" hidden="1"/>
    <cellStyle name="Akzent6 2" xfId="12157" hidden="1"/>
    <cellStyle name="Akzent6 2" xfId="12112" hidden="1"/>
    <cellStyle name="Akzent6 2" xfId="12040" hidden="1"/>
    <cellStyle name="Akzent6 2" xfId="11981" hidden="1"/>
    <cellStyle name="Akzent6 2" xfId="11885" hidden="1"/>
    <cellStyle name="Akzent6 2" xfId="11803" hidden="1"/>
    <cellStyle name="Akzent6 2" xfId="11727" hidden="1"/>
    <cellStyle name="Akzent6 2" xfId="11675" hidden="1"/>
    <cellStyle name="Akzent6 2" xfId="11589" hidden="1"/>
    <cellStyle name="Akzent6 2" xfId="11540" hidden="1"/>
    <cellStyle name="Akzent6 2" xfId="11471" hidden="1"/>
    <cellStyle name="Akzent6 2" xfId="11392" hidden="1"/>
    <cellStyle name="Akzent6 2" xfId="11295" hidden="1"/>
    <cellStyle name="Akzent6 2" xfId="11249" hidden="1"/>
    <cellStyle name="Akzent6 2" xfId="11180" hidden="1"/>
    <cellStyle name="Akzent6 2" xfId="11105" hidden="1"/>
    <cellStyle name="Akzent6 2" xfId="11022" hidden="1"/>
    <cellStyle name="Akzent6 2" xfId="10985" hidden="1"/>
    <cellStyle name="Akzent6 2" xfId="10893" hidden="1"/>
    <cellStyle name="Akzent6 2" xfId="10845" hidden="1"/>
    <cellStyle name="Akzent6 2" xfId="10769" hidden="1"/>
    <cellStyle name="Akzent6 2" xfId="10707" hidden="1"/>
    <cellStyle name="Akzent6 2" xfId="10638" hidden="1"/>
    <cellStyle name="Akzent6 2" xfId="10580" hidden="1"/>
    <cellStyle name="Akzent6 2" xfId="11039" hidden="1"/>
    <cellStyle name="Akzent6 2" xfId="10474" hidden="1"/>
    <cellStyle name="Akzent6 2" xfId="10395" hidden="1"/>
    <cellStyle name="Akzent6 2" xfId="10345" hidden="1"/>
    <cellStyle name="Akzent6 2" xfId="10272" hidden="1"/>
    <cellStyle name="Akzent6 2" xfId="10207" hidden="1"/>
    <cellStyle name="Akzent6 2" xfId="10144" hidden="1"/>
    <cellStyle name="Akzent6 2" xfId="10073" hidden="1"/>
    <cellStyle name="Akzent6 2" xfId="10008" hidden="1"/>
    <cellStyle name="Akzent6 2" xfId="9945" hidden="1"/>
    <cellStyle name="Akzent6 2" xfId="10402" hidden="1"/>
    <cellStyle name="Akzent6 2" xfId="9840" hidden="1"/>
    <cellStyle name="Akzent6 2" xfId="9784" hidden="1"/>
    <cellStyle name="Akzent6 2" xfId="9714" hidden="1"/>
    <cellStyle name="Akzent6 2" xfId="9640" hidden="1"/>
    <cellStyle name="Akzent6 2" xfId="9576" hidden="1"/>
    <cellStyle name="Akzent6 2" xfId="9508" hidden="1"/>
    <cellStyle name="Akzent6 2" xfId="9450" hidden="1"/>
    <cellStyle name="Akzent6 2" xfId="9391" hidden="1"/>
    <cellStyle name="Akzent6 2" xfId="9332" hidden="1"/>
    <cellStyle name="Akzent6 2" xfId="9250" hidden="1"/>
    <cellStyle name="Akzent6 2" xfId="9178" hidden="1"/>
    <cellStyle name="Akzent6 2" xfId="9115" hidden="1"/>
    <cellStyle name="Akzent6 2" xfId="9047" hidden="1"/>
    <cellStyle name="Akzent6 2" xfId="8948" hidden="1"/>
    <cellStyle name="Akzent6 2" xfId="8893" hidden="1"/>
    <cellStyle name="Akzent6 2" xfId="8820" hidden="1"/>
    <cellStyle name="Akzent6 2" xfId="8784" hidden="1"/>
    <cellStyle name="Akzent6 2" xfId="8692" hidden="1"/>
    <cellStyle name="Akzent6 2" xfId="8657" hidden="1"/>
    <cellStyle name="Akzent6 2" xfId="8544" hidden="1"/>
    <cellStyle name="Akzent6 2" xfId="8556" hidden="1"/>
    <cellStyle name="Akzent6 2" xfId="8458" hidden="1"/>
    <cellStyle name="Akzent6 2" xfId="8379" hidden="1"/>
    <cellStyle name="Akzent6 2" xfId="8314" hidden="1"/>
    <cellStyle name="Akzent6 2" xfId="8252" hidden="1"/>
    <cellStyle name="Akzent6 2" xfId="8184" hidden="1"/>
    <cellStyle name="Akzent6 2" xfId="8130" hidden="1"/>
    <cellStyle name="Akzent6 2" xfId="8049" hidden="1"/>
    <cellStyle name="Akzent6 2" xfId="7963" hidden="1"/>
    <cellStyle name="Akzent6 2" xfId="7900" hidden="1"/>
    <cellStyle name="Akzent6 2" xfId="7834" hidden="1"/>
    <cellStyle name="Akzent6 2" xfId="8473" hidden="1"/>
    <cellStyle name="Akzent6 2" xfId="7726" hidden="1"/>
    <cellStyle name="Akzent6 2" xfId="7655" hidden="1"/>
    <cellStyle name="Akzent6 2" xfId="7563" hidden="1"/>
    <cellStyle name="Akzent6 2" xfId="7488" hidden="1"/>
    <cellStyle name="Akzent6 2" xfId="7403" hidden="1"/>
    <cellStyle name="Akzent6 2" xfId="7328" hidden="1"/>
    <cellStyle name="Akzent6 2" xfId="7268" hidden="1"/>
    <cellStyle name="Akzent6 2" xfId="7209" hidden="1"/>
    <cellStyle name="Akzent6 2" xfId="7099" hidden="1"/>
    <cellStyle name="Akzent6 2" xfId="7050" hidden="1"/>
    <cellStyle name="Akzent6 2" xfId="6931" hidden="1"/>
    <cellStyle name="Akzent6 2" xfId="6848" hidden="1"/>
    <cellStyle name="Akzent6 2" xfId="6773" hidden="1"/>
    <cellStyle name="Akzent6 2" xfId="6707" hidden="1"/>
    <cellStyle name="Akzent6 2" xfId="6623" hidden="1"/>
    <cellStyle name="Akzent6 2" xfId="6530" hidden="1"/>
    <cellStyle name="Akzent6 2" xfId="6447" hidden="1"/>
    <cellStyle name="Akzent6 2" xfId="6397" hidden="1"/>
    <cellStyle name="Akzent6 2" xfId="6265" hidden="1"/>
    <cellStyle name="Akzent6 2" xfId="6228" hidden="1"/>
    <cellStyle name="Akzent6 2" xfId="6128" hidden="1"/>
    <cellStyle name="Akzent6 2" xfId="6037" hidden="1"/>
    <cellStyle name="Akzent6 2" xfId="5941" hidden="1"/>
    <cellStyle name="Akzent6 2" xfId="5888" hidden="1"/>
    <cellStyle name="Akzent6 2" xfId="5790" hidden="1"/>
    <cellStyle name="Akzent6 2" xfId="5712" hidden="1"/>
    <cellStyle name="Akzent6 2" xfId="5655" hidden="1"/>
    <cellStyle name="Akzent6 2" xfId="5583" hidden="1"/>
    <cellStyle name="Akzent6 2" xfId="5521" hidden="1"/>
    <cellStyle name="Akzent6 2" xfId="5459" hidden="1"/>
    <cellStyle name="Akzent6 2" xfId="5962" hidden="1"/>
    <cellStyle name="Akzent6 2" xfId="5340" hidden="1"/>
    <cellStyle name="Akzent6 2" xfId="5256" hidden="1"/>
    <cellStyle name="Akzent6 2" xfId="5212" hidden="1"/>
    <cellStyle name="Akzent6 2" xfId="5086" hidden="1"/>
    <cellStyle name="Akzent6 2" xfId="5032" hidden="1"/>
    <cellStyle name="Akzent6 2" xfId="4964" hidden="1"/>
    <cellStyle name="Akzent6 2" xfId="4902" hidden="1"/>
    <cellStyle name="Akzent6 2" xfId="4850" hidden="1"/>
    <cellStyle name="Akzent6 2" xfId="4783" hidden="1"/>
    <cellStyle name="Akzent6 2" xfId="5274" hidden="1"/>
    <cellStyle name="Akzent6 2" xfId="4664" hidden="1"/>
    <cellStyle name="Akzent6 2" xfId="4616" hidden="1"/>
    <cellStyle name="Akzent6 2" xfId="4528" hidden="1"/>
    <cellStyle name="Akzent6 2" xfId="4470" hidden="1"/>
    <cellStyle name="Akzent6 2" xfId="4411" hidden="1"/>
    <cellStyle name="Akzent6 2" xfId="4341" hidden="1"/>
    <cellStyle name="Akzent6 2" xfId="4294" hidden="1"/>
    <cellStyle name="Akzent6 2" xfId="4218" hidden="1"/>
    <cellStyle name="Akzent6 2" xfId="4168" hidden="1"/>
    <cellStyle name="Akzent6 2" xfId="4076" hidden="1"/>
    <cellStyle name="Akzent6 2" xfId="4006" hidden="1"/>
    <cellStyle name="Akzent6 2" xfId="3919" hidden="1"/>
    <cellStyle name="Akzent6 2" xfId="3868" hidden="1"/>
    <cellStyle name="Akzent6 2" xfId="3776" hidden="1"/>
    <cellStyle name="Akzent6 2" xfId="3733" hidden="1"/>
    <cellStyle name="Akzent6 2" xfId="3653" hidden="1"/>
    <cellStyle name="Akzent6 2" xfId="3602" hidden="1"/>
    <cellStyle name="Akzent6 2" xfId="3529" hidden="1"/>
    <cellStyle name="Akzent6 2" xfId="3474" hidden="1"/>
    <cellStyle name="Akzent6 2" xfId="3405" hidden="1"/>
    <cellStyle name="Akzent6 2" xfId="3321" hidden="1"/>
    <cellStyle name="Akzent6 2" xfId="3257" hidden="1"/>
    <cellStyle name="Akzent6 2" xfId="3190" hidden="1"/>
    <cellStyle name="Akzent6 2" xfId="3106" hidden="1"/>
    <cellStyle name="Akzent6 2" xfId="3046" hidden="1"/>
    <cellStyle name="Akzent6 2" xfId="2974" hidden="1"/>
    <cellStyle name="Akzent6 2" xfId="2910" hidden="1"/>
    <cellStyle name="Akzent6 2" xfId="2849" hidden="1"/>
    <cellStyle name="Akzent6 2" xfId="2785" hidden="1"/>
    <cellStyle name="Akzent6 2" xfId="3269" hidden="1"/>
    <cellStyle name="Akzent6 2" xfId="2666" hidden="1"/>
    <cellStyle name="Akzent6 2" xfId="2616" hidden="1"/>
    <cellStyle name="Akzent6 2" xfId="2539" hidden="1"/>
    <cellStyle name="Akzent6 2" xfId="2487" hidden="1"/>
    <cellStyle name="Akzent6 2" xfId="2396" hidden="1"/>
    <cellStyle name="Akzent6 2" xfId="2353" hidden="1"/>
    <cellStyle name="Akzent6 2" xfId="2281" hidden="1"/>
    <cellStyle name="Akzent6 2" xfId="2217" hidden="1"/>
    <cellStyle name="Akzent6 2" xfId="2161" hidden="1"/>
    <cellStyle name="Akzent6 2" xfId="2619" hidden="1"/>
    <cellStyle name="Akzent6 2" xfId="2052" hidden="1"/>
    <cellStyle name="Akzent6 2" xfId="1981" hidden="1"/>
    <cellStyle name="Akzent6 2" xfId="1925" hidden="1"/>
    <cellStyle name="Akzent6 2" xfId="1857" hidden="1"/>
    <cellStyle name="Akzent6 2" xfId="1805" hidden="1"/>
    <cellStyle name="Akzent6 2" xfId="1728" hidden="1"/>
    <cellStyle name="Akzent6 2" xfId="1674" hidden="1"/>
    <cellStyle name="Akzent6 2" xfId="1607" hidden="1"/>
    <cellStyle name="Akzent6 2" xfId="1560" hidden="1"/>
    <cellStyle name="Akzent6 2" xfId="1478" hidden="1"/>
    <cellStyle name="Akzent6 2" xfId="1414" hidden="1"/>
    <cellStyle name="Akzent6 2" xfId="1331" hidden="1"/>
    <cellStyle name="Akzent6 2" xfId="1292" hidden="1"/>
    <cellStyle name="Akzent6 2" xfId="1210" hidden="1"/>
    <cellStyle name="Akzent6 2" xfId="1156" hidden="1"/>
    <cellStyle name="Akzent6 2" xfId="1092" hidden="1"/>
    <cellStyle name="Akzent6 2" xfId="1016" hidden="1"/>
    <cellStyle name="Akzent6 2" xfId="951" hidden="1"/>
    <cellStyle name="Akzent6 2" xfId="887" hidden="1"/>
    <cellStyle name="Akzent6 2" xfId="773" hidden="1"/>
    <cellStyle name="Akzent6 2" xfId="793" hidden="1"/>
    <cellStyle name="Akzent6 2" xfId="657" hidden="1"/>
    <cellStyle name="Akzent6 2" xfId="496" hidden="1"/>
    <cellStyle name="Akzent6 2" xfId="448" hidden="1"/>
    <cellStyle name="Akzent6 2" xfId="367" hidden="1"/>
    <cellStyle name="Akzent6 2" xfId="310" hidden="1"/>
    <cellStyle name="Akzent6 2" xfId="211" hidden="1"/>
    <cellStyle name="Akzent6 2" xfId="13448" hidden="1"/>
    <cellStyle name="Akzent6 2" xfId="13487" hidden="1"/>
    <cellStyle name="Akzent6 2" xfId="13827" hidden="1"/>
    <cellStyle name="Akzent6 2" xfId="13852" hidden="1"/>
    <cellStyle name="Akzent6 2" xfId="694" hidden="1"/>
    <cellStyle name="Akzent6 2" xfId="13882" hidden="1"/>
    <cellStyle name="Akzent6 2" xfId="13897" hidden="1"/>
    <cellStyle name="Akzent6 2" xfId="13922" hidden="1"/>
    <cellStyle name="Akzent6 2" xfId="13937" hidden="1"/>
    <cellStyle name="Akzent6 2" xfId="13962" hidden="1"/>
    <cellStyle name="Akzent6 2" xfId="13977" hidden="1"/>
    <cellStyle name="Akzent6 2" xfId="13997" hidden="1"/>
    <cellStyle name="Akzent6 2" xfId="14012" hidden="1"/>
    <cellStyle name="Akzent6 2" xfId="14029" hidden="1"/>
    <cellStyle name="Akzent6 2" xfId="13996" hidden="1"/>
    <cellStyle name="Akzent6 2" xfId="13976" hidden="1"/>
    <cellStyle name="Akzent6 2" xfId="13951" hidden="1"/>
    <cellStyle name="Akzent6 2" xfId="13936" hidden="1"/>
    <cellStyle name="Akzent6 2" xfId="13911" hidden="1"/>
    <cellStyle name="Akzent6 2" xfId="13896" hidden="1"/>
    <cellStyle name="Akzent6 2" xfId="13871" hidden="1"/>
    <cellStyle name="Akzent6 2" xfId="13862" hidden="1"/>
    <cellStyle name="Akzent6 2" xfId="13829" hidden="1"/>
    <cellStyle name="Akzent6 2" xfId="13820" hidden="1"/>
    <cellStyle name="Akzent6 2" xfId="13765" hidden="1"/>
    <cellStyle name="Akzent6 2" xfId="13729" hidden="1"/>
    <cellStyle name="Akzent6 2" xfId="13702" hidden="1"/>
    <cellStyle name="Akzent6 2" xfId="13665" hidden="1"/>
    <cellStyle name="Akzent6 2" xfId="13636" hidden="1"/>
    <cellStyle name="Akzent6 2" xfId="13605" hidden="1"/>
    <cellStyle name="Akzent6 2" xfId="13572" hidden="1"/>
    <cellStyle name="Akzent6 2" xfId="13551" hidden="1"/>
    <cellStyle name="Akzent6 2" xfId="13512" hidden="1"/>
    <cellStyle name="Akzent6 2" xfId="13735" hidden="1"/>
    <cellStyle name="Akzent6 2" xfId="13461" hidden="1"/>
    <cellStyle name="Akzent6 2" xfId="13414" hidden="1"/>
    <cellStyle name="Akzent6 2" xfId="13374" hidden="1"/>
    <cellStyle name="Akzent6 2" xfId="13321" hidden="1"/>
    <cellStyle name="Akzent6 2" xfId="13282" hidden="1"/>
    <cellStyle name="Akzent6 2" xfId="13237" hidden="1"/>
    <cellStyle name="Akzent6 2" xfId="13202" hidden="1"/>
    <cellStyle name="Akzent6 2" xfId="13155" hidden="1"/>
    <cellStyle name="Akzent6 2" xfId="13128" hidden="1"/>
    <cellStyle name="Akzent6 2" xfId="13418" hidden="1"/>
    <cellStyle name="Akzent6 2" xfId="13050" hidden="1"/>
    <cellStyle name="Akzent6 2" xfId="12991" hidden="1"/>
    <cellStyle name="Akzent6 2" xfId="12937" hidden="1"/>
    <cellStyle name="Akzent6 2" xfId="12883" hidden="1"/>
    <cellStyle name="Akzent6 2" xfId="12823" hidden="1"/>
    <cellStyle name="Akzent6 2" xfId="12782" hidden="1"/>
    <cellStyle name="Akzent6 2" xfId="12711" hidden="1"/>
    <cellStyle name="Akzent6 2" xfId="12662" hidden="1"/>
    <cellStyle name="Akzent6 2" xfId="12610" hidden="1"/>
    <cellStyle name="Akzent6 2" xfId="12532" hidden="1"/>
    <cellStyle name="Akzent6 2" xfId="12449" hidden="1"/>
    <cellStyle name="Akzent6 2" xfId="12367" hidden="1"/>
    <cellStyle name="Akzent6 2" xfId="12315" hidden="1"/>
    <cellStyle name="Akzent6 2" xfId="12236" hidden="1"/>
    <cellStyle name="Akzent6 2" xfId="12167" hidden="1"/>
    <cellStyle name="Akzent6 2" xfId="12096" hidden="1"/>
    <cellStyle name="Akzent6 2" xfId="12042" hidden="1"/>
    <cellStyle name="Akzent6 2" xfId="11954" hidden="1"/>
    <cellStyle name="Akzent6 2" xfId="11904" hidden="1"/>
    <cellStyle name="Akzent6 2" xfId="11832" hidden="1"/>
    <cellStyle name="Akzent6 2" xfId="11750" hidden="1"/>
    <cellStyle name="Akzent6 2" xfId="11670" hidden="1"/>
    <cellStyle name="Akzent6 2" xfId="11612" hidden="1"/>
    <cellStyle name="Akzent6 2" xfId="11528" hidden="1"/>
    <cellStyle name="Akzent6 2" xfId="11474" hidden="1"/>
    <cellStyle name="Akzent6 2" xfId="11365" hidden="1"/>
    <cellStyle name="Akzent6 2" xfId="11287" hidden="1"/>
    <cellStyle name="Akzent6 2" xfId="11215" hidden="1"/>
    <cellStyle name="Akzent6 2" xfId="11156" hidden="1"/>
    <cellStyle name="Akzent6 2" xfId="11676" hidden="1"/>
    <cellStyle name="Akzent6 2" xfId="11044" hidden="1"/>
    <cellStyle name="Akzent6 2" xfId="10961" hidden="1"/>
    <cellStyle name="Akzent6 2" xfId="10910" hidden="1"/>
    <cellStyle name="Akzent6 2" xfId="10820" hidden="1"/>
    <cellStyle name="Akzent6 2" xfId="10756" hidden="1"/>
    <cellStyle name="Akzent6 2" xfId="10686" hidden="1"/>
    <cellStyle name="Akzent6 2" xfId="10621" hidden="1"/>
    <cellStyle name="Akzent6 2" xfId="10553" hidden="1"/>
    <cellStyle name="Akzent6 2" xfId="10486" hidden="1"/>
    <cellStyle name="Akzent6 2" xfId="10982" hidden="1"/>
    <cellStyle name="Akzent6 2" xfId="10375" hidden="1"/>
    <cellStyle name="Akzent6 2" xfId="10302" hidden="1"/>
    <cellStyle name="Akzent6 2" xfId="10244" hidden="1"/>
    <cellStyle name="Akzent6 2" xfId="10165" hidden="1"/>
    <cellStyle name="Akzent6 2" xfId="10091" hidden="1"/>
    <cellStyle name="Akzent6 2" xfId="10022" hidden="1"/>
    <cellStyle name="Akzent6 2" xfId="9957" hidden="1"/>
    <cellStyle name="Akzent6 2" xfId="9899" hidden="1"/>
    <cellStyle name="Akzent6 2" xfId="9830" hidden="1"/>
    <cellStyle name="Akzent6 2" xfId="9765" hidden="1"/>
    <cellStyle name="Akzent6 2" xfId="9680" hidden="1"/>
    <cellStyle name="Akzent6 2" xfId="9609" hidden="1"/>
    <cellStyle name="Akzent6 2" xfId="9537" hidden="1"/>
    <cellStyle name="Akzent6 2" xfId="9462" hidden="1"/>
    <cellStyle name="Akzent6 2" xfId="9408" hidden="1"/>
    <cellStyle name="Akzent6 2" xfId="9336" hidden="1"/>
    <cellStyle name="Akzent6 2" xfId="9283" hidden="1"/>
    <cellStyle name="Akzent6 2" xfId="9195" hidden="1"/>
    <cellStyle name="Akzent6 2" xfId="9143" hidden="1"/>
    <cellStyle name="Akzent6 2" xfId="9026" hidden="1"/>
    <cellStyle name="Akzent6 2" xfId="9041" hidden="1"/>
    <cellStyle name="Akzent6 2" xfId="8947" hidden="1"/>
    <cellStyle name="Akzent6 2" xfId="8882" hidden="1"/>
    <cellStyle name="Akzent6 2" xfId="8794" hidden="1"/>
    <cellStyle name="Akzent6 2" xfId="8734" hidden="1"/>
    <cellStyle name="Akzent6 2" xfId="8662" hidden="1"/>
    <cellStyle name="Akzent6 2" xfId="8588" hidden="1"/>
    <cellStyle name="Akzent6 2" xfId="8507" hidden="1"/>
    <cellStyle name="Akzent6 2" xfId="8412" hidden="1"/>
    <cellStyle name="Akzent6 2" xfId="8346" hidden="1"/>
    <cellStyle name="Akzent6 2" xfId="8292" hidden="1"/>
    <cellStyle name="Akzent6 2" xfId="8965" hidden="1"/>
    <cellStyle name="Akzent6 2" xfId="8169" hidden="1"/>
    <cellStyle name="Akzent6 2" xfId="8101" hidden="1"/>
    <cellStyle name="Akzent6 2" xfId="7995" hidden="1"/>
    <cellStyle name="Akzent6 2" xfId="7916" hidden="1"/>
    <cellStyle name="Akzent6 2" xfId="7854" hidden="1"/>
    <cellStyle name="Akzent6 2" xfId="7796" hidden="1"/>
    <cellStyle name="Akzent6 2" xfId="7729" hidden="1"/>
    <cellStyle name="Akzent6 2" xfId="7665" hidden="1"/>
    <cellStyle name="Akzent6 2" xfId="7567" hidden="1"/>
    <cellStyle name="Akzent6 2" xfId="7491" hidden="1"/>
    <cellStyle name="Akzent6 2" xfId="7374" hidden="1"/>
    <cellStyle name="Akzent6 2" xfId="7297" hidden="1"/>
    <cellStyle name="Akzent6 2" xfId="7221" hidden="1"/>
    <cellStyle name="Akzent6 2" xfId="7107" hidden="1"/>
    <cellStyle name="Akzent6 2" xfId="7035" hidden="1"/>
    <cellStyle name="Akzent6 2" xfId="6930" hidden="1"/>
    <cellStyle name="Akzent6 2" xfId="6853" hidden="1"/>
    <cellStyle name="Akzent6 2" xfId="6793" hidden="1"/>
    <cellStyle name="Akzent6 2" xfId="6708" hidden="1"/>
    <cellStyle name="Akzent6 2" xfId="6656" hidden="1"/>
    <cellStyle name="Akzent6 2" xfId="6545" hidden="1"/>
    <cellStyle name="Akzent6 2" xfId="6463" hidden="1"/>
    <cellStyle name="Akzent6 2" xfId="6361" hidden="1"/>
    <cellStyle name="Akzent6 2" xfId="6249" hidden="1"/>
    <cellStyle name="Akzent6 2" xfId="6158" hidden="1"/>
    <cellStyle name="Akzent6 2" xfId="6073" hidden="1"/>
    <cellStyle name="Akzent6 2" xfId="6003" hidden="1"/>
    <cellStyle name="Akzent6 2" xfId="5924" hidden="1"/>
    <cellStyle name="Akzent6 2" xfId="5857" hidden="1"/>
    <cellStyle name="Akzent6 2" xfId="5773" hidden="1"/>
    <cellStyle name="Akzent6 2" xfId="6382" hidden="1"/>
    <cellStyle name="Akzent6 2" xfId="5647" hidden="1"/>
    <cellStyle name="Akzent6 2" xfId="5548" hidden="1"/>
    <cellStyle name="Akzent6 2" xfId="5487" hidden="1"/>
    <cellStyle name="Akzent6 2" xfId="5402" hidden="1"/>
    <cellStyle name="Akzent6 2" xfId="5344" hidden="1"/>
    <cellStyle name="Akzent6 2" xfId="5276" hidden="1"/>
    <cellStyle name="Akzent6 2" xfId="5215" hidden="1"/>
    <cellStyle name="Akzent6 2" xfId="5105" hidden="1"/>
    <cellStyle name="Akzent6 2" xfId="5042" hidden="1"/>
    <cellStyle name="Akzent6 2" xfId="5562" hidden="1"/>
    <cellStyle name="Akzent6 2" xfId="4919" hidden="1"/>
    <cellStyle name="Akzent6 2" xfId="4852" hidden="1"/>
    <cellStyle name="Akzent6 2" xfId="4774" hidden="1"/>
    <cellStyle name="Akzent6 2" xfId="4707" hidden="1"/>
    <cellStyle name="Akzent6 2" xfId="4631" hidden="1"/>
    <cellStyle name="Akzent6 2" xfId="4575" hidden="1"/>
    <cellStyle name="Akzent6 2" xfId="4517" hidden="1"/>
    <cellStyle name="Akzent6 2" xfId="4440" hidden="1"/>
    <cellStyle name="Akzent6 2" xfId="4397" hidden="1"/>
    <cellStyle name="Akzent6 2" xfId="4292" hidden="1"/>
    <cellStyle name="Akzent6 2" xfId="4200" hidden="1"/>
    <cellStyle name="Akzent6 2" xfId="4124" hidden="1"/>
    <cellStyle name="Akzent6 2" xfId="4066" hidden="1"/>
    <cellStyle name="Akzent6 2" xfId="3984" hidden="1"/>
    <cellStyle name="Akzent6 2" xfId="3935" hidden="1"/>
    <cellStyle name="Akzent6 2" xfId="3853" hidden="1"/>
    <cellStyle name="Akzent6 2" xfId="3797" hidden="1"/>
    <cellStyle name="Akzent6 2" xfId="3720" hidden="1"/>
    <cellStyle name="Akzent6 2" xfId="3660" hidden="1"/>
    <cellStyle name="Akzent6 2" xfId="3589" hidden="1"/>
    <cellStyle name="Akzent6 2" xfId="3507" hidden="1"/>
    <cellStyle name="Akzent6 2" xfId="3428" hidden="1"/>
    <cellStyle name="Akzent6 2" xfId="3367" hidden="1"/>
    <cellStyle name="Akzent6 2" xfId="3289" hidden="1"/>
    <cellStyle name="Akzent6 2" xfId="3204" hidden="1"/>
    <cellStyle name="Akzent6 2" xfId="3144" hidden="1"/>
    <cellStyle name="Akzent6 2" xfId="3087" hidden="1"/>
    <cellStyle name="Akzent6 2" xfId="3007" hidden="1"/>
    <cellStyle name="Akzent6 2" xfId="2946" hidden="1"/>
    <cellStyle name="Akzent6 2" xfId="3430" hidden="1"/>
    <cellStyle name="Akzent6 2" xfId="2821" hidden="1"/>
    <cellStyle name="Akzent6 2" xfId="2738" hidden="1"/>
    <cellStyle name="Akzent6 2" xfId="2668" hidden="1"/>
    <cellStyle name="Akzent6 2" xfId="2608" hidden="1"/>
    <cellStyle name="Akzent6 2" xfId="2529" hidden="1"/>
    <cellStyle name="Akzent6 2" xfId="2477" hidden="1"/>
    <cellStyle name="Akzent6 2" xfId="2390" hidden="1"/>
    <cellStyle name="Akzent6 2" xfId="2332" hidden="1"/>
    <cellStyle name="Akzent6 2" xfId="2269" hidden="1"/>
    <cellStyle name="Akzent6 2" xfId="2740" hidden="1"/>
    <cellStyle name="Akzent6 2" xfId="2154" hidden="1"/>
    <cellStyle name="Akzent6 2" xfId="2079" hidden="1"/>
    <cellStyle name="Akzent6 2" xfId="2019" hidden="1"/>
    <cellStyle name="Akzent6 2" xfId="1946" hidden="1"/>
    <cellStyle name="Akzent6 2" xfId="1894" hidden="1"/>
    <cellStyle name="Akzent6 2" xfId="1822" hidden="1"/>
    <cellStyle name="Akzent6 2" xfId="1767" hidden="1"/>
    <cellStyle name="Akzent6 2" xfId="1696" hidden="1"/>
    <cellStyle name="Akzent6 2" xfId="1627" hidden="1"/>
    <cellStyle name="Akzent6 2" xfId="1549" hidden="1"/>
    <cellStyle name="Akzent6 2" xfId="1485" hidden="1"/>
    <cellStyle name="Akzent6 2" xfId="1398" hidden="1"/>
    <cellStyle name="Akzent6 2" xfId="1350" hidden="1"/>
    <cellStyle name="Akzent6 2" xfId="1266" hidden="1"/>
    <cellStyle name="Akzent6 2" xfId="1212" hidden="1"/>
    <cellStyle name="Akzent6 2" xfId="1126" hidden="1"/>
    <cellStyle name="Akzent6 2" xfId="1078" hidden="1"/>
    <cellStyle name="Akzent6 2" xfId="1000" hidden="1"/>
    <cellStyle name="Akzent6 2" xfId="937" hidden="1"/>
    <cellStyle name="Akzent6 2" xfId="827" hidden="1"/>
    <cellStyle name="Akzent6 2" xfId="838" hidden="1"/>
    <cellStyle name="Akzent6 2" xfId="729" hidden="1"/>
    <cellStyle name="Akzent6 2" xfId="520" hidden="1"/>
    <cellStyle name="Akzent6 2" xfId="457" hidden="1"/>
    <cellStyle name="Akzent6 2" xfId="381" hidden="1"/>
    <cellStyle name="Akzent6 2" xfId="326" hidden="1"/>
    <cellStyle name="Akzent6 2" xfId="215" hidden="1"/>
    <cellStyle name="Akzent6 2" xfId="13814" hidden="1"/>
    <cellStyle name="Akzent6 2" xfId="13755" hidden="1"/>
    <cellStyle name="Akzent6 2" xfId="14038" hidden="1"/>
    <cellStyle name="Akzent6 2" xfId="14052" hidden="1"/>
    <cellStyle name="Akzent6 2" xfId="749" hidden="1"/>
    <cellStyle name="Akzent6 2" xfId="14066" hidden="1"/>
    <cellStyle name="Akzent6 2" xfId="14072" hidden="1"/>
    <cellStyle name="Akzent6 2" xfId="14086" hidden="1"/>
    <cellStyle name="Akzent6 2" xfId="14092" hidden="1"/>
    <cellStyle name="Akzent6 2" xfId="14106" hidden="1"/>
    <cellStyle name="Akzent6 2" xfId="14112" hidden="1"/>
    <cellStyle name="Akzent6 2" xfId="14126" hidden="1"/>
    <cellStyle name="Akzent6 2" xfId="14132" hidden="1"/>
    <cellStyle name="Akzent6 2" xfId="14146" hidden="1"/>
    <cellStyle name="Akzent6 2" xfId="14212" hidden="1"/>
    <cellStyle name="Akzent6 2" xfId="14225" hidden="1"/>
    <cellStyle name="Akzent6 2" xfId="14250" hidden="1"/>
    <cellStyle name="Akzent6 2" xfId="14262" hidden="1"/>
    <cellStyle name="Akzent6 2" xfId="14285" hidden="1"/>
    <cellStyle name="Akzent6 2" xfId="14325" hidden="1"/>
    <cellStyle name="Akzent6 2" xfId="14356" hidden="1"/>
    <cellStyle name="Akzent6 2" xfId="14368" hidden="1"/>
    <cellStyle name="Akzent6 2" xfId="14394" hidden="1"/>
    <cellStyle name="Akzent6 2" xfId="14404" hidden="1"/>
    <cellStyle name="Akzent6 2" xfId="14440" hidden="1"/>
    <cellStyle name="Akzent6 2" xfId="14455" hidden="1"/>
    <cellStyle name="Akzent6 2" xfId="14481" hidden="1"/>
    <cellStyle name="Akzent6 2" xfId="14492" hidden="1"/>
    <cellStyle name="Akzent6 2" xfId="14515" hidden="1"/>
    <cellStyle name="Akzent6 2" xfId="14529" hidden="1"/>
    <cellStyle name="Akzent6 2" xfId="14554" hidden="1"/>
    <cellStyle name="Akzent6 2" xfId="14569" hidden="1"/>
    <cellStyle name="Akzent6 2" xfId="14589" hidden="1"/>
    <cellStyle name="Akzent6 2" xfId="14448" hidden="1"/>
    <cellStyle name="Akzent6 2" xfId="14618" hidden="1"/>
    <cellStyle name="Akzent6 2" xfId="14644" hidden="1"/>
    <cellStyle name="Akzent6 2" xfId="14658" hidden="1"/>
    <cellStyle name="Akzent6 2" xfId="14684" hidden="1"/>
    <cellStyle name="Akzent6 2" xfId="14698" hidden="1"/>
    <cellStyle name="Akzent6 2" xfId="14722" hidden="1"/>
    <cellStyle name="Akzent6 2" xfId="14738" hidden="1"/>
    <cellStyle name="Akzent6 2" xfId="14755" hidden="1"/>
    <cellStyle name="Akzent6 2" xfId="14771" hidden="1"/>
    <cellStyle name="Akzent6 2" xfId="14643" hidden="1"/>
    <cellStyle name="Akzent6 2" xfId="14804" hidden="1"/>
    <cellStyle name="Akzent6 2" xfId="14821" hidden="1"/>
    <cellStyle name="Akzent6 2" xfId="14844" hidden="1"/>
    <cellStyle name="Akzent6 2" xfId="14861" hidden="1"/>
    <cellStyle name="Akzent6 2" xfId="14884" hidden="1"/>
    <cellStyle name="Akzent6 2" xfId="14897" hidden="1"/>
    <cellStyle name="Akzent6 2" xfId="14925" hidden="1"/>
    <cellStyle name="Akzent6 2" xfId="14937" hidden="1"/>
    <cellStyle name="Akzent6 2" xfId="14957" hidden="1"/>
    <cellStyle name="Akzent6 2" xfId="14982" hidden="1"/>
    <cellStyle name="Akzent6 2" xfId="15011" hidden="1"/>
    <cellStyle name="Akzent6 2" xfId="15037" hidden="1"/>
    <cellStyle name="Akzent6 2" xfId="15051" hidden="1"/>
    <cellStyle name="Akzent6 2" xfId="15077" hidden="1"/>
    <cellStyle name="Akzent6 2" xfId="15091" hidden="1"/>
    <cellStyle name="Akzent6 2" xfId="15109" hidden="1"/>
    <cellStyle name="Akzent6 2" xfId="15132" hidden="1"/>
    <cellStyle name="Akzent6 2" xfId="15145" hidden="1"/>
    <cellStyle name="Akzent6 2" xfId="15176" hidden="1"/>
    <cellStyle name="Akzent6 2" xfId="15189" hidden="1"/>
    <cellStyle name="Akzent6 2" xfId="15222" hidden="1"/>
    <cellStyle name="Akzent6 2" xfId="15236" hidden="1"/>
    <cellStyle name="Akzent6 2" xfId="15263" hidden="1"/>
    <cellStyle name="Akzent6 2" xfId="15276" hidden="1"/>
    <cellStyle name="Akzent6 2" xfId="15303" hidden="1"/>
    <cellStyle name="Akzent6 2" xfId="15315" hidden="1"/>
    <cellStyle name="Akzent6 2" xfId="15343" hidden="1"/>
    <cellStyle name="Akzent6 2" xfId="15349" hidden="1"/>
    <cellStyle name="Akzent6 2" xfId="15374" hidden="1"/>
    <cellStyle name="Akzent6 2" xfId="15234" hidden="1"/>
    <cellStyle name="Akzent6 2" xfId="15404" hidden="1"/>
    <cellStyle name="Akzent6 2" xfId="15429" hidden="1"/>
    <cellStyle name="Akzent6 2" xfId="15445" hidden="1"/>
    <cellStyle name="Akzent6 2" xfId="15470" hidden="1"/>
    <cellStyle name="Akzent6 2" xfId="15485" hidden="1"/>
    <cellStyle name="Akzent6 2" xfId="15503" hidden="1"/>
    <cellStyle name="Akzent6 2" xfId="15525" hidden="1"/>
    <cellStyle name="Akzent6 2" xfId="15542" hidden="1"/>
    <cellStyle name="Akzent6 2" xfId="15565" hidden="1"/>
    <cellStyle name="Akzent6 2" xfId="15422" hidden="1"/>
    <cellStyle name="Akzent6 2" xfId="15591" hidden="1"/>
    <cellStyle name="Akzent6 2" xfId="15604" hidden="1"/>
    <cellStyle name="Akzent6 2" xfId="15631" hidden="1"/>
    <cellStyle name="Akzent6 2" xfId="15644" hidden="1"/>
    <cellStyle name="Akzent6 2" xfId="15671" hidden="1"/>
    <cellStyle name="Akzent6 2" xfId="15683" hidden="1"/>
    <cellStyle name="Akzent6 2" xfId="15711" hidden="1"/>
    <cellStyle name="Akzent6 2" xfId="15723" hidden="1"/>
    <cellStyle name="Akzent6 2" xfId="15747" hidden="1"/>
    <cellStyle name="Akzent6 2" xfId="15760" hidden="1"/>
    <cellStyle name="Akzent6 2" xfId="15784" hidden="1"/>
    <cellStyle name="Akzent6 2" xfId="15798" hidden="1"/>
    <cellStyle name="Akzent6 2" xfId="15826" hidden="1"/>
    <cellStyle name="Akzent6 2" xfId="15838" hidden="1"/>
    <cellStyle name="Akzent6 2" xfId="15866" hidden="1"/>
    <cellStyle name="Akzent6 2" xfId="15878" hidden="1"/>
    <cellStyle name="Akzent6 2" xfId="15906" hidden="1"/>
    <cellStyle name="Akzent6 2" xfId="15912" hidden="1"/>
    <cellStyle name="Akzent6 2" xfId="15938" hidden="1"/>
    <cellStyle name="Akzent6 2" xfId="15974" hidden="1"/>
    <cellStyle name="Akzent6 2" xfId="15959" hidden="1"/>
    <cellStyle name="Akzent6 2" xfId="16013" hidden="1"/>
    <cellStyle name="Akzent6 2" xfId="16041" hidden="1"/>
    <cellStyle name="Akzent6 2" xfId="16067" hidden="1"/>
    <cellStyle name="Akzent6 2" xfId="16081" hidden="1"/>
    <cellStyle name="Akzent6 2" xfId="16107" hidden="1"/>
    <cellStyle name="Akzent6 2" xfId="16121" hidden="1"/>
    <cellStyle name="Akzent6 2" xfId="16144" hidden="1"/>
    <cellStyle name="Akzent6 2" xfId="16161" hidden="1"/>
    <cellStyle name="Akzent6 2" xfId="16178" hidden="1"/>
    <cellStyle name="Akzent6 2" xfId="16209" hidden="1"/>
    <cellStyle name="Akzent6 2" xfId="16010" hidden="1"/>
    <cellStyle name="Akzent6 2" xfId="16240" hidden="1"/>
    <cellStyle name="Akzent6 2" xfId="16281" hidden="1"/>
    <cellStyle name="Akzent6 2" xfId="16312" hidden="1"/>
    <cellStyle name="Akzent6 2" xfId="16329" hidden="1"/>
    <cellStyle name="Akzent6 2" xfId="16352" hidden="1"/>
    <cellStyle name="Akzent6 2" xfId="16369" hidden="1"/>
    <cellStyle name="Akzent6 2" xfId="16392" hidden="1"/>
    <cellStyle name="Akzent6 2" xfId="16405" hidden="1"/>
    <cellStyle name="Akzent6 2" xfId="16432" hidden="1"/>
    <cellStyle name="Akzent6 2" xfId="16457" hidden="1"/>
    <cellStyle name="Akzent6 2" xfId="16506" hidden="1"/>
    <cellStyle name="Akzent6 2" xfId="16535" hidden="1"/>
    <cellStyle name="Akzent6 2" xfId="16557" hidden="1"/>
    <cellStyle name="Akzent6 2" xfId="16577" hidden="1"/>
    <cellStyle name="Akzent6 2" xfId="16597" hidden="1"/>
    <cellStyle name="Akzent6 2" xfId="16618" hidden="1"/>
    <cellStyle name="Akzent6 2" xfId="16637" hidden="1"/>
    <cellStyle name="Akzent6 2" xfId="16657" hidden="1"/>
    <cellStyle name="Akzent6 2" xfId="16677" hidden="1"/>
    <cellStyle name="Akzent6 2" xfId="16695" hidden="1"/>
    <cellStyle name="Akzent6 2" xfId="16715" hidden="1"/>
    <cellStyle name="Akzent6 2" xfId="16737" hidden="1"/>
    <cellStyle name="Akzent6 2" xfId="16759" hidden="1"/>
    <cellStyle name="Akzent6 2" xfId="16803" hidden="1"/>
    <cellStyle name="Akzent6 2" xfId="16826" hidden="1"/>
    <cellStyle name="Akzent6 2" xfId="16846" hidden="1"/>
    <cellStyle name="Akzent6 2" xfId="16866" hidden="1"/>
    <cellStyle name="Akzent6 2" xfId="16886" hidden="1"/>
    <cellStyle name="Akzent6 2" xfId="16906" hidden="1"/>
    <cellStyle name="Akzent6 2" xfId="16924" hidden="1"/>
    <cellStyle name="Akzent6 2" xfId="16755" hidden="1"/>
    <cellStyle name="Akzent6 2" xfId="16954" hidden="1"/>
    <cellStyle name="Akzent6 2" xfId="16976" hidden="1"/>
    <cellStyle name="Akzent6 2" xfId="16995" hidden="1"/>
    <cellStyle name="Akzent6 2" xfId="17012" hidden="1"/>
    <cellStyle name="Akzent6 2" xfId="17035" hidden="1"/>
    <cellStyle name="Akzent6 2" xfId="17047" hidden="1"/>
    <cellStyle name="Akzent6 2" xfId="17075" hidden="1"/>
    <cellStyle name="Akzent6 2" xfId="17087" hidden="1"/>
    <cellStyle name="Akzent6 2" xfId="17115" hidden="1"/>
    <cellStyle name="Akzent6 2" xfId="16972" hidden="1"/>
    <cellStyle name="Akzent6 2" xfId="17143" hidden="1"/>
    <cellStyle name="Akzent6 2" xfId="17154" hidden="1"/>
    <cellStyle name="Akzent6 2" xfId="17179" hidden="1"/>
    <cellStyle name="Akzent6 2" xfId="17194" hidden="1"/>
    <cellStyle name="Akzent6 2" xfId="17219" hidden="1"/>
    <cellStyle name="Akzent6 2" xfId="17227" hidden="1"/>
    <cellStyle name="Akzent6 2" xfId="17252" hidden="1"/>
    <cellStyle name="Akzent6 2" xfId="17267" hidden="1"/>
    <cellStyle name="Akzent6 2" xfId="17292" hidden="1"/>
    <cellStyle name="Akzent6 2" xfId="17315" hidden="1"/>
    <cellStyle name="Akzent6 2" xfId="17352" hidden="1"/>
    <cellStyle name="Akzent6 2" xfId="17364" hidden="1"/>
    <cellStyle name="Akzent6 2" xfId="17392" hidden="1"/>
    <cellStyle name="Akzent6 2" xfId="17405" hidden="1"/>
    <cellStyle name="Akzent6 2" xfId="17425" hidden="1"/>
    <cellStyle name="Akzent6 2" xfId="17439" hidden="1"/>
    <cellStyle name="Akzent6 2" xfId="17467" hidden="1"/>
    <cellStyle name="Akzent6 2" xfId="17479" hidden="1"/>
    <cellStyle name="Akzent6 2" xfId="17505" hidden="1"/>
    <cellStyle name="Akzent6 2" xfId="17515" hidden="1"/>
    <cellStyle name="Akzent6 2" xfId="17553" hidden="1"/>
    <cellStyle name="Akzent6 2" xfId="17566" hidden="1"/>
    <cellStyle name="Akzent6 2" xfId="17592" hidden="1"/>
    <cellStyle name="Akzent6 2" xfId="17605" hidden="1"/>
    <cellStyle name="Akzent6 2" xfId="17627" hidden="1"/>
    <cellStyle name="Akzent6 2" xfId="17645" hidden="1"/>
    <cellStyle name="Akzent6 2" xfId="17666" hidden="1"/>
    <cellStyle name="Akzent6 2" xfId="17685" hidden="1"/>
    <cellStyle name="Akzent6 2" xfId="17705" hidden="1"/>
    <cellStyle name="Akzent6 2" xfId="17562" hidden="1"/>
    <cellStyle name="Akzent6 2" xfId="17739" hidden="1"/>
    <cellStyle name="Akzent6 2" xfId="17760" hidden="1"/>
    <cellStyle name="Akzent6 2" xfId="17774" hidden="1"/>
    <cellStyle name="Akzent6 2" xfId="17800" hidden="1"/>
    <cellStyle name="Akzent6 2" xfId="17814" hidden="1"/>
    <cellStyle name="Akzent6 2" xfId="17832" hidden="1"/>
    <cellStyle name="Akzent6 2" xfId="17860" hidden="1"/>
    <cellStyle name="Akzent6 2" xfId="17871" hidden="1"/>
    <cellStyle name="Akzent6 2" xfId="17896" hidden="1"/>
    <cellStyle name="Akzent6 2" xfId="17759" hidden="1"/>
    <cellStyle name="Akzent6 2" xfId="17925" hidden="1"/>
    <cellStyle name="Akzent6 2" xfId="17940" hidden="1"/>
    <cellStyle name="Akzent6 2" xfId="17965" hidden="1"/>
    <cellStyle name="Akzent6 2" xfId="17980" hidden="1"/>
    <cellStyle name="Akzent6 2" xfId="18005" hidden="1"/>
    <cellStyle name="Akzent6 2" xfId="18020" hidden="1"/>
    <cellStyle name="Akzent6 2" xfId="18040" hidden="1"/>
    <cellStyle name="Akzent6 2" xfId="18053" hidden="1"/>
    <cellStyle name="Akzent6 2" xfId="18073" hidden="1"/>
    <cellStyle name="Akzent6 2" xfId="18093" hidden="1"/>
    <cellStyle name="Akzent6 2" xfId="18118" hidden="1"/>
    <cellStyle name="Akzent6 2" xfId="18133" hidden="1"/>
    <cellStyle name="Akzent6 2" xfId="18158" hidden="1"/>
    <cellStyle name="Akzent6 2" xfId="18173" hidden="1"/>
    <cellStyle name="Akzent6 2" xfId="18194" hidden="1"/>
    <cellStyle name="Akzent6 2" xfId="18214" hidden="1"/>
    <cellStyle name="Akzent6 2" xfId="18234" hidden="1"/>
    <cellStyle name="Akzent6 2" xfId="18248" hidden="1"/>
    <cellStyle name="Akzent6 2" xfId="18268" hidden="1"/>
    <cellStyle name="Akzent6 2" xfId="18303" hidden="1"/>
    <cellStyle name="Akzent6 2" xfId="18293" hidden="1"/>
    <cellStyle name="Akzent6 2" xfId="18344" hidden="1"/>
    <cellStyle name="Akzent6 2" xfId="18371" hidden="1"/>
    <cellStyle name="Akzent6 2" xfId="18388" hidden="1"/>
    <cellStyle name="Akzent6 2" xfId="18411" hidden="1"/>
    <cellStyle name="Akzent6 2" xfId="18428" hidden="1"/>
    <cellStyle name="Akzent6 2" xfId="18452" hidden="1"/>
    <cellStyle name="Akzent6 2" xfId="18464" hidden="1"/>
    <cellStyle name="Akzent6 2" xfId="18490" hidden="1"/>
    <cellStyle name="Akzent6 2" xfId="18508" hidden="1"/>
    <cellStyle name="Akzent6 2" xfId="18534" hidden="1"/>
    <cellStyle name="Akzent6 2" xfId="18339" hidden="1"/>
    <cellStyle name="Akzent6 2" xfId="18563" hidden="1"/>
    <cellStyle name="Akzent6 2" xfId="18578" hidden="1"/>
    <cellStyle name="Akzent6 2" xfId="18603" hidden="1"/>
    <cellStyle name="Akzent6 2" xfId="18618" hidden="1"/>
    <cellStyle name="Akzent6 2" xfId="18643" hidden="1"/>
    <cellStyle name="Akzent6 2" xfId="18658" hidden="1"/>
    <cellStyle name="Akzent6 2" xfId="18678" hidden="1"/>
    <cellStyle name="Akzent6 2" xfId="18696" hidden="1"/>
    <cellStyle name="Akzent6 2" xfId="18716" hidden="1"/>
    <cellStyle name="Akzent6 2" xfId="18677" hidden="1"/>
    <cellStyle name="Akzent6 2" xfId="18657" hidden="1"/>
    <cellStyle name="Akzent6 2" xfId="18632" hidden="1"/>
    <cellStyle name="Akzent6 2" xfId="18617" hidden="1"/>
    <cellStyle name="Akzent6 2" xfId="18592" hidden="1"/>
    <cellStyle name="Akzent6 2" xfId="18577" hidden="1"/>
    <cellStyle name="Akzent6 2" xfId="18552" hidden="1"/>
    <cellStyle name="Akzent6 2" xfId="18538" hidden="1"/>
    <cellStyle name="Akzent6 2" xfId="18507" hidden="1"/>
    <cellStyle name="Akzent6 2" xfId="18501" hidden="1"/>
    <cellStyle name="Akzent6 2" xfId="18463" hidden="1"/>
    <cellStyle name="Akzent6 2" xfId="18445" hidden="1"/>
    <cellStyle name="Akzent6 2" xfId="18422" hidden="1"/>
    <cellStyle name="Akzent6 2" xfId="18405" hidden="1"/>
    <cellStyle name="Akzent6 2" xfId="18382" hidden="1"/>
    <cellStyle name="Akzent6 2" xfId="18365" hidden="1"/>
    <cellStyle name="Akzent6 2" xfId="18320" hidden="1"/>
    <cellStyle name="Akzent6 2" xfId="18287" hidden="1"/>
    <cellStyle name="Akzent6 2" xfId="18267" hidden="1"/>
    <cellStyle name="Akzent6 2" xfId="18451" hidden="1"/>
    <cellStyle name="Akzent6 2" xfId="18233" hidden="1"/>
    <cellStyle name="Akzent6 2" xfId="18212" hidden="1"/>
    <cellStyle name="Akzent6 2" xfId="18191" hidden="1"/>
    <cellStyle name="Akzent6 2" xfId="18172" hidden="1"/>
    <cellStyle name="Akzent6 2" xfId="18147" hidden="1"/>
    <cellStyle name="Akzent6 2" xfId="18132" hidden="1"/>
    <cellStyle name="Akzent6 2" xfId="18111" hidden="1"/>
    <cellStyle name="Akzent6 2" xfId="18092" hidden="1"/>
    <cellStyle name="Akzent6 2" xfId="18072" hidden="1"/>
    <cellStyle name="Akzent6 2" xfId="18213" hidden="1"/>
    <cellStyle name="Akzent6 2" xfId="18039" hidden="1"/>
    <cellStyle name="Akzent6 2" xfId="18019" hidden="1"/>
    <cellStyle name="Akzent6 2" xfId="17994" hidden="1"/>
    <cellStyle name="Akzent6 2" xfId="17979" hidden="1"/>
    <cellStyle name="Akzent6 2" xfId="17954" hidden="1"/>
    <cellStyle name="Akzent6 2" xfId="17939" hidden="1"/>
    <cellStyle name="Akzent6 2" xfId="17914" hidden="1"/>
    <cellStyle name="Akzent6 2" xfId="17906" hidden="1"/>
    <cellStyle name="Akzent6 2" xfId="17874" hidden="1"/>
    <cellStyle name="Akzent6 2" xfId="17852" hidden="1"/>
    <cellStyle name="Akzent6 2" xfId="17825" hidden="1"/>
    <cellStyle name="Akzent6 2" xfId="17799" hidden="1"/>
    <cellStyle name="Akzent6 2" xfId="17785" hidden="1"/>
    <cellStyle name="Akzent6 2" xfId="17758" hidden="1"/>
    <cellStyle name="Akzent6 2" xfId="17738" hidden="1"/>
    <cellStyle name="Akzent6 2" xfId="17724" hidden="1"/>
    <cellStyle name="Akzent6 2" xfId="17704" hidden="1"/>
    <cellStyle name="Akzent6 2" xfId="17684" hidden="1"/>
    <cellStyle name="Akzent6 2" xfId="17663" hidden="1"/>
    <cellStyle name="Akzent6 2" xfId="17644" hidden="1"/>
    <cellStyle name="Akzent6 2" xfId="17608" hidden="1"/>
    <cellStyle name="Akzent6 2" xfId="17596" hidden="1"/>
    <cellStyle name="Akzent6 2" xfId="17565" hidden="1"/>
    <cellStyle name="Akzent6 2" xfId="17552" hidden="1"/>
    <cellStyle name="Akzent6 2" xfId="17526" hidden="1"/>
    <cellStyle name="Akzent6 2" xfId="17509" hidden="1"/>
    <cellStyle name="Akzent6 2" xfId="17478" hidden="1"/>
    <cellStyle name="Akzent6 2" xfId="17466" hidden="1"/>
    <cellStyle name="Akzent6 2" xfId="17438" hidden="1"/>
    <cellStyle name="Akzent6 2" xfId="17600" hidden="1"/>
    <cellStyle name="Akzent6 2" xfId="17404" hidden="1"/>
    <cellStyle name="Akzent6 2" xfId="17391" hidden="1"/>
    <cellStyle name="Akzent6 2" xfId="17363" hidden="1"/>
    <cellStyle name="Akzent6 2" xfId="17351" hidden="1"/>
    <cellStyle name="Akzent6 2" xfId="17320" hidden="1"/>
    <cellStyle name="Akzent6 2" xfId="17306" hidden="1"/>
    <cellStyle name="Akzent6 2" xfId="17281" hidden="1"/>
    <cellStyle name="Akzent6 2" xfId="17266" hidden="1"/>
    <cellStyle name="Akzent6 2" xfId="17240" hidden="1"/>
    <cellStyle name="Akzent6 2" xfId="17394" hidden="1"/>
    <cellStyle name="Akzent6 2" xfId="17208" hidden="1"/>
    <cellStyle name="Akzent6 2" xfId="17193" hidden="1"/>
    <cellStyle name="Akzent6 2" xfId="17167" hidden="1"/>
    <cellStyle name="Akzent6 2" xfId="17153" hidden="1"/>
    <cellStyle name="Akzent6 2" xfId="17127" hidden="1"/>
    <cellStyle name="Akzent6 2" xfId="17114" hidden="1"/>
    <cellStyle name="Akzent6 2" xfId="17086" hidden="1"/>
    <cellStyle name="Akzent6 2" xfId="17074" hidden="1"/>
    <cellStyle name="Akzent6 2" xfId="17046" hidden="1"/>
    <cellStyle name="Akzent6 2" xfId="17029" hidden="1"/>
    <cellStyle name="Akzent6 2" xfId="17006" hidden="1"/>
    <cellStyle name="Akzent6 2" xfId="16988" hidden="1"/>
    <cellStyle name="Akzent6 2" xfId="16965" hidden="1"/>
    <cellStyle name="Akzent6 2" xfId="16947" hidden="1"/>
    <cellStyle name="Akzent6 2" xfId="16927" hidden="1"/>
    <cellStyle name="Akzent6 2" xfId="16905" hidden="1"/>
    <cellStyle name="Akzent6 2" xfId="16885" hidden="1"/>
    <cellStyle name="Akzent6 2" xfId="16865" hidden="1"/>
    <cellStyle name="Akzent6 2" xfId="16845" hidden="1"/>
    <cellStyle name="Akzent6 2" xfId="16814" hidden="1"/>
    <cellStyle name="Akzent6 2" xfId="16822" hidden="1"/>
    <cellStyle name="Akzent6 2" xfId="16771" hidden="1"/>
    <cellStyle name="Akzent6 2" xfId="16748" hidden="1"/>
    <cellStyle name="Akzent6 2" xfId="16723" hidden="1"/>
    <cellStyle name="Akzent6 2" xfId="16699" hidden="1"/>
    <cellStyle name="Akzent6 2" xfId="16676" hidden="1"/>
    <cellStyle name="Akzent6 2" xfId="16656" hidden="1"/>
    <cellStyle name="Akzent6 2" xfId="16636" hidden="1"/>
    <cellStyle name="Akzent6 2" xfId="16615" hidden="1"/>
    <cellStyle name="Akzent6 2" xfId="16596" hidden="1"/>
    <cellStyle name="Akzent6 2" xfId="16576" hidden="1"/>
    <cellStyle name="Akzent6 2" xfId="16773" hidden="1"/>
    <cellStyle name="Akzent6 2" xfId="16534" hidden="1"/>
    <cellStyle name="Akzent6 2" xfId="16504" hidden="1"/>
    <cellStyle name="Akzent6 2" xfId="16449" hidden="1"/>
    <cellStyle name="Akzent6 2" xfId="16430" hidden="1"/>
    <cellStyle name="Akzent6 2" xfId="16403" hidden="1"/>
    <cellStyle name="Akzent6 2" xfId="16386" hidden="1"/>
    <cellStyle name="Akzent6 2" xfId="16363" hidden="1"/>
    <cellStyle name="Akzent6 2" xfId="16346" hidden="1"/>
    <cellStyle name="Akzent6 2" xfId="16323" hidden="1"/>
    <cellStyle name="Akzent6 2" xfId="16297" hidden="1"/>
    <cellStyle name="Akzent6 2" xfId="16257" hidden="1"/>
    <cellStyle name="Akzent6 2" xfId="16222" hidden="1"/>
    <cellStyle name="Akzent6 2" xfId="16195" hidden="1"/>
    <cellStyle name="Akzent6 2" xfId="16172" hidden="1"/>
    <cellStyle name="Akzent6 2" xfId="16150" hidden="1"/>
    <cellStyle name="Akzent6 2" xfId="16132" hidden="1"/>
    <cellStyle name="Akzent6 2" xfId="16106" hidden="1"/>
    <cellStyle name="Akzent6 2" xfId="16092" hidden="1"/>
    <cellStyle name="Akzent6 2" xfId="16066" hidden="1"/>
    <cellStyle name="Akzent6 2" xfId="16052" hidden="1"/>
    <cellStyle name="Akzent6 2" xfId="16035" hidden="1"/>
    <cellStyle name="Akzent6 2" xfId="15969" hidden="1"/>
    <cellStyle name="Akzent6 2" xfId="15951" hidden="1"/>
    <cellStyle name="Akzent6 2" xfId="15925" hidden="1"/>
    <cellStyle name="Akzent6 2" xfId="15905" hidden="1"/>
    <cellStyle name="Akzent6 2" xfId="15877" hidden="1"/>
    <cellStyle name="Akzent6 2" xfId="15865" hidden="1"/>
    <cellStyle name="Akzent6 2" xfId="15837" hidden="1"/>
    <cellStyle name="Akzent6 2" xfId="15825" hidden="1"/>
    <cellStyle name="Akzent6 2" xfId="15797" hidden="1"/>
    <cellStyle name="Akzent6 2" xfId="15952" hidden="1"/>
    <cellStyle name="Akzent6 2" xfId="15771" hidden="1"/>
    <cellStyle name="Akzent6 2" xfId="15756" hidden="1"/>
    <cellStyle name="Akzent6 2" xfId="15722" hidden="1"/>
    <cellStyle name="Akzent6 2" xfId="15710" hidden="1"/>
    <cellStyle name="Akzent6 2" xfId="15682" hidden="1"/>
    <cellStyle name="Akzent6 2" xfId="15670" hidden="1"/>
    <cellStyle name="Akzent6 2" xfId="15642" hidden="1"/>
    <cellStyle name="Akzent6 2" xfId="15630" hidden="1"/>
    <cellStyle name="Akzent6 2" xfId="15602" hidden="1"/>
    <cellStyle name="Akzent6 2" xfId="15757" hidden="1"/>
    <cellStyle name="Akzent6 2" xfId="15576" hidden="1"/>
    <cellStyle name="Akzent6 2" xfId="15559" hidden="1"/>
    <cellStyle name="Akzent6 2" xfId="15536" hidden="1"/>
    <cellStyle name="Akzent6 2" xfId="15518" hidden="1"/>
    <cellStyle name="Akzent6 2" xfId="15496" hidden="1"/>
    <cellStyle name="Akzent6 2" xfId="15471" hidden="1"/>
    <cellStyle name="Akzent6 2" xfId="15456" hidden="1"/>
    <cellStyle name="Akzent6 2" xfId="15433" hidden="1"/>
    <cellStyle name="Akzent6 2" xfId="15415" hidden="1"/>
    <cellStyle name="Akzent6 2" xfId="15392" hidden="1"/>
    <cellStyle name="Akzent6 2" xfId="15362" hidden="1"/>
    <cellStyle name="Akzent6 2" xfId="15342" hidden="1"/>
    <cellStyle name="Akzent6 2" xfId="15314" hidden="1"/>
    <cellStyle name="Akzent6 2" xfId="15302" hidden="1"/>
    <cellStyle name="Akzent6 2" xfId="15274" hidden="1"/>
    <cellStyle name="Akzent6 2" xfId="15262" hidden="1"/>
    <cellStyle name="Akzent6 2" xfId="15233" hidden="1"/>
    <cellStyle name="Akzent6 2" xfId="15221" hidden="1"/>
    <cellStyle name="Akzent6 2" xfId="15190" hidden="1"/>
    <cellStyle name="Akzent6 2" xfId="15175" hidden="1"/>
    <cellStyle name="Akzent6 2" xfId="15143" hidden="1"/>
    <cellStyle name="Akzent6 2" xfId="15125" hidden="1"/>
    <cellStyle name="Akzent6 2" xfId="15102" hidden="1"/>
    <cellStyle name="Akzent6 2" xfId="15076" hidden="1"/>
    <cellStyle name="Akzent6 2" xfId="15062" hidden="1"/>
    <cellStyle name="Akzent6 2" xfId="15036" hidden="1"/>
    <cellStyle name="Akzent6 2" xfId="15022" hidden="1"/>
    <cellStyle name="Akzent6 2" xfId="15004" hidden="1"/>
    <cellStyle name="Akzent6 2" xfId="14971" hidden="1"/>
    <cellStyle name="Akzent6 2" xfId="15126" hidden="1"/>
    <cellStyle name="Akzent6 2" xfId="14936" hidden="1"/>
    <cellStyle name="Akzent6 2" xfId="14923" hidden="1"/>
    <cellStyle name="Akzent6 2" xfId="14895" hidden="1"/>
    <cellStyle name="Akzent6 2" xfId="14878" hidden="1"/>
    <cellStyle name="Akzent6 2" xfId="14855" hidden="1"/>
    <cellStyle name="Akzent6 2" xfId="14838" hidden="1"/>
    <cellStyle name="Akzent6 2" xfId="14815" hidden="1"/>
    <cellStyle name="Akzent6 2" xfId="14798" hidden="1"/>
    <cellStyle name="Akzent6 2" xfId="14782" hidden="1"/>
    <cellStyle name="Akzent6 2" xfId="14924" hidden="1"/>
    <cellStyle name="Akzent6 2" xfId="14749" hidden="1"/>
    <cellStyle name="Akzent6 2" xfId="14726" hidden="1"/>
    <cellStyle name="Akzent6 2" xfId="14709" hidden="1"/>
    <cellStyle name="Akzent6 2" xfId="14683" hidden="1"/>
    <cellStyle name="Akzent6 2" xfId="14669" hidden="1"/>
    <cellStyle name="Akzent6 2" xfId="14642" hidden="1"/>
    <cellStyle name="Akzent6 2" xfId="14626" hidden="1"/>
    <cellStyle name="Akzent6 2" xfId="14609" hidden="1"/>
    <cellStyle name="Akzent6 2" xfId="14588" hidden="1"/>
    <cellStyle name="Akzent6 2" xfId="14568" hidden="1"/>
    <cellStyle name="Akzent6 2" xfId="14543" hidden="1"/>
    <cellStyle name="Akzent6 2" xfId="14528" hidden="1"/>
    <cellStyle name="Akzent6 2" xfId="14499" hidden="1"/>
    <cellStyle name="Akzent6 2" xfId="14485" hidden="1"/>
    <cellStyle name="Akzent6 2" xfId="14454" hidden="1"/>
    <cellStyle name="Akzent6 2" xfId="14444" hidden="1"/>
    <cellStyle name="Akzent6 2" xfId="14421" hidden="1"/>
    <cellStyle name="Akzent6 2" xfId="14398" hidden="1"/>
    <cellStyle name="Akzent6 2" xfId="14367" hidden="1"/>
    <cellStyle name="Akzent6 2" xfId="14339" hidden="1"/>
    <cellStyle name="Akzent6 2" xfId="14352" hidden="1"/>
    <cellStyle name="Akzent6 2" xfId="14299" hidden="1"/>
    <cellStyle name="Akzent6 2" xfId="14273" hidden="1"/>
    <cellStyle name="Akzent6 2" xfId="14259" hidden="1"/>
    <cellStyle name="Akzent6 2" xfId="14226" hidden="1"/>
    <cellStyle name="Akzent6 2" xfId="14211" hidden="1"/>
    <cellStyle name="Akzent6 2" xfId="14185" hidden="1"/>
    <cellStyle name="Akzent6 2" xfId="14171" hidden="1"/>
    <cellStyle name="Akzent6 2" xfId="18747" hidden="1"/>
    <cellStyle name="Akzent6 2" xfId="18753" hidden="1"/>
    <cellStyle name="Akzent6 2" xfId="18767" hidden="1"/>
    <cellStyle name="Akzent6 2" xfId="14300" hidden="1"/>
    <cellStyle name="Akzent6 2" xfId="18781" hidden="1"/>
    <cellStyle name="Akzent6 2" xfId="18787" hidden="1"/>
    <cellStyle name="Akzent6 2" xfId="18801" hidden="1"/>
    <cellStyle name="Akzent6 2" xfId="18807" hidden="1"/>
    <cellStyle name="Akzent6 2" xfId="18821" hidden="1"/>
    <cellStyle name="Akzent6 2" xfId="18827" hidden="1"/>
    <cellStyle name="Akzent6 2" xfId="18841" hidden="1"/>
    <cellStyle name="Akzent6 2" xfId="18847" hidden="1"/>
    <cellStyle name="Akzent6 2" xfId="18861" hidden="1"/>
    <cellStyle name="Akzent6 2" xfId="18888" hidden="1"/>
    <cellStyle name="Akzent6 2" xfId="18894" hidden="1"/>
    <cellStyle name="Akzent6 2" xfId="18908" hidden="1"/>
    <cellStyle name="Akzent6 2" xfId="18914" hidden="1"/>
    <cellStyle name="Akzent6 2" xfId="18928" hidden="1"/>
    <cellStyle name="Akzent6 2" xfId="18934" hidden="1"/>
    <cellStyle name="Akzent6 2" xfId="18948" hidden="1"/>
    <cellStyle name="Akzent6 2" xfId="18954" hidden="1"/>
    <cellStyle name="Akzent6 2" xfId="18968" hidden="1"/>
    <cellStyle name="Akzent6 2" xfId="18976" hidden="1"/>
    <cellStyle name="Akzent6 2" xfId="18994" hidden="1"/>
    <cellStyle name="Akzent6 2" xfId="19001" hidden="1"/>
    <cellStyle name="Akzent6 2" xfId="19015" hidden="1"/>
    <cellStyle name="Akzent6 2" xfId="19021" hidden="1"/>
    <cellStyle name="Akzent6 2" xfId="19035" hidden="1"/>
    <cellStyle name="Akzent6 2" xfId="19041" hidden="1"/>
    <cellStyle name="Akzent6 2" xfId="19055" hidden="1"/>
    <cellStyle name="Akzent6 2" xfId="19061" hidden="1"/>
    <cellStyle name="Akzent6 2" xfId="19075" hidden="1"/>
    <cellStyle name="Akzent6 2" xfId="19000" hidden="1"/>
    <cellStyle name="Akzent6 2" xfId="19089" hidden="1"/>
    <cellStyle name="Akzent6 2" xfId="19096" hidden="1"/>
    <cellStyle name="Akzent6 2" xfId="19110" hidden="1"/>
    <cellStyle name="Akzent6 2" xfId="19116" hidden="1"/>
    <cellStyle name="Akzent6 2" xfId="19130" hidden="1"/>
    <cellStyle name="Akzent6 2" xfId="19136" hidden="1"/>
    <cellStyle name="Akzent6 2" xfId="19150" hidden="1"/>
    <cellStyle name="Akzent6 2" xfId="19156" hidden="1"/>
    <cellStyle name="Akzent6 2" xfId="19170" hidden="1"/>
    <cellStyle name="Akzent6 2" xfId="19095" hidden="1"/>
    <cellStyle name="Akzent6 2" xfId="19183" hidden="1"/>
    <cellStyle name="Akzent6 2" xfId="19189" hidden="1"/>
    <cellStyle name="Akzent6 2" xfId="19203" hidden="1"/>
    <cellStyle name="Akzent6 2" xfId="19209" hidden="1"/>
    <cellStyle name="Akzent6 2" xfId="19223" hidden="1"/>
    <cellStyle name="Akzent6 2" xfId="19229" hidden="1"/>
    <cellStyle name="Akzent6 2" xfId="19243" hidden="1"/>
    <cellStyle name="Akzent6 2" xfId="19249" hidden="1"/>
    <cellStyle name="Akzent6 2" xfId="19263" hidden="1"/>
    <cellStyle name="Akzent6 2" xfId="19274" hidden="1"/>
    <cellStyle name="Akzent6 2" xfId="19294" hidden="1"/>
    <cellStyle name="Akzent6 2" xfId="19300" hidden="1"/>
    <cellStyle name="Akzent6 2" xfId="19314" hidden="1"/>
    <cellStyle name="Akzent6 2" xfId="19320" hidden="1"/>
    <cellStyle name="Akzent6 2" xfId="19334" hidden="1"/>
    <cellStyle name="Akzent6 2" xfId="19340" hidden="1"/>
    <cellStyle name="Akzent6 2" xfId="19354" hidden="1"/>
    <cellStyle name="Akzent6 2" xfId="19360" hidden="1"/>
    <cellStyle name="Akzent6 2" xfId="19374" hidden="1"/>
    <cellStyle name="Akzent6 2" xfId="19382" hidden="1"/>
    <cellStyle name="Akzent6 2" xfId="19400" hidden="1"/>
    <cellStyle name="Akzent6 2" xfId="19407" hidden="1"/>
    <cellStyle name="Akzent6 2" xfId="19421" hidden="1"/>
    <cellStyle name="Akzent6 2" xfId="19427" hidden="1"/>
    <cellStyle name="Akzent6 2" xfId="19441" hidden="1"/>
    <cellStyle name="Akzent6 2" xfId="19447" hidden="1"/>
    <cellStyle name="Akzent6 2" xfId="19461" hidden="1"/>
    <cellStyle name="Akzent6 2" xfId="19467" hidden="1"/>
    <cellStyle name="Akzent6 2" xfId="19481" hidden="1"/>
    <cellStyle name="Akzent6 2" xfId="19406" hidden="1"/>
    <cellStyle name="Akzent6 2" xfId="19495" hidden="1"/>
    <cellStyle name="Akzent6 2" xfId="19502" hidden="1"/>
    <cellStyle name="Akzent6 2" xfId="19516" hidden="1"/>
    <cellStyle name="Akzent6 2" xfId="19522" hidden="1"/>
    <cellStyle name="Akzent6 2" xfId="19536" hidden="1"/>
    <cellStyle name="Akzent6 2" xfId="19542" hidden="1"/>
    <cellStyle name="Akzent6 2" xfId="19556" hidden="1"/>
    <cellStyle name="Akzent6 2" xfId="19562" hidden="1"/>
    <cellStyle name="Akzent6 2" xfId="19576" hidden="1"/>
    <cellStyle name="Akzent6 2" xfId="19501" hidden="1"/>
    <cellStyle name="Akzent6 2" xfId="19589" hidden="1"/>
    <cellStyle name="Akzent6 2" xfId="19595" hidden="1"/>
    <cellStyle name="Akzent6 2" xfId="19609" hidden="1"/>
    <cellStyle name="Akzent6 2" xfId="19615" hidden="1"/>
    <cellStyle name="Akzent6 2" xfId="19629" hidden="1"/>
    <cellStyle name="Akzent6 2" xfId="19635" hidden="1"/>
    <cellStyle name="Akzent6 2" xfId="19649" hidden="1"/>
    <cellStyle name="Akzent6 2" xfId="19655" hidden="1"/>
    <cellStyle name="Akzent6 2" xfId="19669" hidden="1"/>
    <cellStyle name="Akzent6 2" xfId="19675" hidden="1"/>
    <cellStyle name="Akzent6 2" xfId="19689" hidden="1"/>
    <cellStyle name="Akzent6 2" xfId="19695" hidden="1"/>
    <cellStyle name="Akzent6 2" xfId="19709" hidden="1"/>
    <cellStyle name="Akzent6 2" xfId="19715" hidden="1"/>
    <cellStyle name="Akzent6 2" xfId="19729" hidden="1"/>
    <cellStyle name="Akzent6 2" xfId="19735" hidden="1"/>
    <cellStyle name="Akzent6 2" xfId="19749" hidden="1"/>
    <cellStyle name="Akzent6 2" xfId="19755" hidden="1"/>
    <cellStyle name="Akzent6 2" xfId="19769" hidden="1"/>
    <cellStyle name="Akzent6 2" xfId="19790" hidden="1"/>
    <cellStyle name="Akzent6 2" xfId="19780" hidden="1"/>
    <cellStyle name="Akzent6 2" xfId="19822" hidden="1"/>
    <cellStyle name="Akzent6 2" xfId="19838" hidden="1"/>
    <cellStyle name="Akzent6 2" xfId="19844" hidden="1"/>
    <cellStyle name="Akzent6 2" xfId="19858" hidden="1"/>
    <cellStyle name="Akzent6 2" xfId="19864" hidden="1"/>
    <cellStyle name="Akzent6 2" xfId="19878" hidden="1"/>
    <cellStyle name="Akzent6 2" xfId="19884" hidden="1"/>
    <cellStyle name="Akzent6 2" xfId="19898" hidden="1"/>
    <cellStyle name="Akzent6 2" xfId="19904" hidden="1"/>
    <cellStyle name="Akzent6 2" xfId="19918" hidden="1"/>
    <cellStyle name="Akzent6 2" xfId="19820" hidden="1"/>
    <cellStyle name="Akzent6 2" xfId="19934" hidden="1"/>
    <cellStyle name="Akzent6 2" xfId="19940" hidden="1"/>
    <cellStyle name="Akzent6 2" xfId="19954" hidden="1"/>
    <cellStyle name="Akzent6 2" xfId="19960" hidden="1"/>
    <cellStyle name="Akzent6 2" xfId="19974" hidden="1"/>
    <cellStyle name="Akzent6 2" xfId="19980" hidden="1"/>
    <cellStyle name="Akzent6 2" xfId="19994" hidden="1"/>
    <cellStyle name="Akzent6 2" xfId="20000" hidden="1"/>
    <cellStyle name="Akzent6 2" xfId="20014" hidden="1"/>
    <cellStyle name="Akzent6 2" xfId="20033" hidden="1"/>
    <cellStyle name="Akzent6 2" xfId="20068" hidden="1"/>
    <cellStyle name="Akzent6 2" xfId="20091" hidden="1"/>
    <cellStyle name="Akzent6 2" xfId="20105" hidden="1"/>
    <cellStyle name="Akzent6 2" xfId="20119" hidden="1"/>
    <cellStyle name="Akzent6 2" xfId="20125" hidden="1"/>
    <cellStyle name="Akzent6 2" xfId="20139" hidden="1"/>
    <cellStyle name="Akzent6 2" xfId="20145" hidden="1"/>
    <cellStyle name="Akzent6 2" xfId="20159" hidden="1"/>
    <cellStyle name="Akzent6 2" xfId="20165" hidden="1"/>
    <cellStyle name="Akzent6 2" xfId="20179" hidden="1"/>
    <cellStyle name="Akzent6 2" xfId="20187" hidden="1"/>
    <cellStyle name="Akzent6 2" xfId="20205" hidden="1"/>
    <cellStyle name="Akzent6 2" xfId="20212" hidden="1"/>
    <cellStyle name="Akzent6 2" xfId="20226" hidden="1"/>
    <cellStyle name="Akzent6 2" xfId="20232" hidden="1"/>
    <cellStyle name="Akzent6 2" xfId="20246" hidden="1"/>
    <cellStyle name="Akzent6 2" xfId="20252" hidden="1"/>
    <cellStyle name="Akzent6 2" xfId="20266" hidden="1"/>
    <cellStyle name="Akzent6 2" xfId="20272" hidden="1"/>
    <cellStyle name="Akzent6 2" xfId="20286" hidden="1"/>
    <cellStyle name="Akzent6 2" xfId="20211" hidden="1"/>
    <cellStyle name="Akzent6 2" xfId="20300" hidden="1"/>
    <cellStyle name="Akzent6 2" xfId="20307" hidden="1"/>
    <cellStyle name="Akzent6 2" xfId="20321" hidden="1"/>
    <cellStyle name="Akzent6 2" xfId="20327" hidden="1"/>
    <cellStyle name="Akzent6 2" xfId="20341" hidden="1"/>
    <cellStyle name="Akzent6 2" xfId="20347" hidden="1"/>
    <cellStyle name="Akzent6 2" xfId="20361" hidden="1"/>
    <cellStyle name="Akzent6 2" xfId="20367" hidden="1"/>
    <cellStyle name="Akzent6 2" xfId="20381" hidden="1"/>
    <cellStyle name="Akzent6 2" xfId="20306" hidden="1"/>
    <cellStyle name="Akzent6 2" xfId="20394" hidden="1"/>
    <cellStyle name="Akzent6 2" xfId="20400" hidden="1"/>
    <cellStyle name="Akzent6 2" xfId="20414" hidden="1"/>
    <cellStyle name="Akzent6 2" xfId="20420" hidden="1"/>
    <cellStyle name="Akzent6 2" xfId="20434" hidden="1"/>
    <cellStyle name="Akzent6 2" xfId="20440" hidden="1"/>
    <cellStyle name="Akzent6 2" xfId="20454" hidden="1"/>
    <cellStyle name="Akzent6 2" xfId="20460" hidden="1"/>
    <cellStyle name="Akzent6 2" xfId="20474" hidden="1"/>
    <cellStyle name="Akzent6 2" xfId="20485" hidden="1"/>
    <cellStyle name="Akzent6 2" xfId="20505" hidden="1"/>
    <cellStyle name="Akzent6 2" xfId="20511" hidden="1"/>
    <cellStyle name="Akzent6 2" xfId="20525" hidden="1"/>
    <cellStyle name="Akzent6 2" xfId="20531" hidden="1"/>
    <cellStyle name="Akzent6 2" xfId="20545" hidden="1"/>
    <cellStyle name="Akzent6 2" xfId="20551" hidden="1"/>
    <cellStyle name="Akzent6 2" xfId="20565" hidden="1"/>
    <cellStyle name="Akzent6 2" xfId="20571" hidden="1"/>
    <cellStyle name="Akzent6 2" xfId="20585" hidden="1"/>
    <cellStyle name="Akzent6 2" xfId="20593" hidden="1"/>
    <cellStyle name="Akzent6 2" xfId="20611" hidden="1"/>
    <cellStyle name="Akzent6 2" xfId="20618" hidden="1"/>
    <cellStyle name="Akzent6 2" xfId="20632" hidden="1"/>
    <cellStyle name="Akzent6 2" xfId="20638" hidden="1"/>
    <cellStyle name="Akzent6 2" xfId="20652" hidden="1"/>
    <cellStyle name="Akzent6 2" xfId="20658" hidden="1"/>
    <cellStyle name="Akzent6 2" xfId="20672" hidden="1"/>
    <cellStyle name="Akzent6 2" xfId="20678" hidden="1"/>
    <cellStyle name="Akzent6 2" xfId="20692" hidden="1"/>
    <cellStyle name="Akzent6 2" xfId="20617" hidden="1"/>
    <cellStyle name="Akzent6 2" xfId="20706" hidden="1"/>
    <cellStyle name="Akzent6 2" xfId="20713" hidden="1"/>
    <cellStyle name="Akzent6 2" xfId="20727" hidden="1"/>
    <cellStyle name="Akzent6 2" xfId="20733" hidden="1"/>
    <cellStyle name="Akzent6 2" xfId="20747" hidden="1"/>
    <cellStyle name="Akzent6 2" xfId="20753" hidden="1"/>
    <cellStyle name="Akzent6 2" xfId="20767" hidden="1"/>
    <cellStyle name="Akzent6 2" xfId="20773" hidden="1"/>
    <cellStyle name="Akzent6 2" xfId="20787" hidden="1"/>
    <cellStyle name="Akzent6 2" xfId="20712" hidden="1"/>
    <cellStyle name="Akzent6 2" xfId="20800" hidden="1"/>
    <cellStyle name="Akzent6 2" xfId="20806" hidden="1"/>
    <cellStyle name="Akzent6 2" xfId="20820" hidden="1"/>
    <cellStyle name="Akzent6 2" xfId="20826" hidden="1"/>
    <cellStyle name="Akzent6 2" xfId="20840" hidden="1"/>
    <cellStyle name="Akzent6 2" xfId="20846" hidden="1"/>
    <cellStyle name="Akzent6 2" xfId="20860" hidden="1"/>
    <cellStyle name="Akzent6 2" xfId="20866" hidden="1"/>
    <cellStyle name="Akzent6 2" xfId="20880" hidden="1"/>
    <cellStyle name="Akzent6 2" xfId="20886" hidden="1"/>
    <cellStyle name="Akzent6 2" xfId="20900" hidden="1"/>
    <cellStyle name="Akzent6 2" xfId="20906" hidden="1"/>
    <cellStyle name="Akzent6 2" xfId="20920" hidden="1"/>
    <cellStyle name="Akzent6 2" xfId="20926" hidden="1"/>
    <cellStyle name="Akzent6 2" xfId="20940" hidden="1"/>
    <cellStyle name="Akzent6 2" xfId="20946" hidden="1"/>
    <cellStyle name="Akzent6 2" xfId="20960" hidden="1"/>
    <cellStyle name="Akzent6 2" xfId="20966" hidden="1"/>
    <cellStyle name="Akzent6 2" xfId="20980" hidden="1"/>
    <cellStyle name="Akzent6 2" xfId="21001" hidden="1"/>
    <cellStyle name="Akzent6 2" xfId="20991" hidden="1"/>
    <cellStyle name="Akzent6 2" xfId="21033" hidden="1"/>
    <cellStyle name="Akzent6 2" xfId="21049" hidden="1"/>
    <cellStyle name="Akzent6 2" xfId="21055" hidden="1"/>
    <cellStyle name="Akzent6 2" xfId="21069" hidden="1"/>
    <cellStyle name="Akzent6 2" xfId="21075" hidden="1"/>
    <cellStyle name="Akzent6 2" xfId="21089" hidden="1"/>
    <cellStyle name="Akzent6 2" xfId="21095" hidden="1"/>
    <cellStyle name="Akzent6 2" xfId="21109" hidden="1"/>
    <cellStyle name="Akzent6 2" xfId="21115" hidden="1"/>
    <cellStyle name="Akzent6 2" xfId="21129" hidden="1"/>
    <cellStyle name="Akzent6 2" xfId="21031" hidden="1"/>
    <cellStyle name="Akzent6 2" xfId="21145" hidden="1"/>
    <cellStyle name="Akzent6 2" xfId="21151" hidden="1"/>
    <cellStyle name="Akzent6 2" xfId="21165" hidden="1"/>
    <cellStyle name="Akzent6 2" xfId="21171" hidden="1"/>
    <cellStyle name="Akzent6 2" xfId="21185" hidden="1"/>
    <cellStyle name="Akzent6 2" xfId="21191" hidden="1"/>
    <cellStyle name="Akzent6 2" xfId="21205" hidden="1"/>
    <cellStyle name="Akzent6 2" xfId="21211" hidden="1"/>
    <cellStyle name="Akzent6 2" xfId="21225" hidden="1"/>
    <cellStyle name="Akzent6 2" xfId="21403" hidden="1"/>
    <cellStyle name="Akzent6 2" xfId="21414" hidden="1"/>
    <cellStyle name="Akzent6 2" xfId="21428" hidden="1"/>
    <cellStyle name="Akzent6 2" xfId="21434" hidden="1"/>
    <cellStyle name="Akzent6 2" xfId="21448" hidden="1"/>
    <cellStyle name="Akzent6 2" xfId="21454" hidden="1"/>
    <cellStyle name="Akzent6 2" xfId="21468" hidden="1"/>
    <cellStyle name="Akzent6 2" xfId="21474" hidden="1"/>
    <cellStyle name="Akzent6 2" xfId="21488" hidden="1"/>
    <cellStyle name="Akzent6 2" xfId="21496" hidden="1"/>
    <cellStyle name="Akzent6 2" xfId="21514" hidden="1"/>
    <cellStyle name="Akzent6 2" xfId="21521" hidden="1"/>
    <cellStyle name="Akzent6 2" xfId="21535" hidden="1"/>
    <cellStyle name="Akzent6 2" xfId="21541" hidden="1"/>
    <cellStyle name="Akzent6 2" xfId="21555" hidden="1"/>
    <cellStyle name="Akzent6 2" xfId="21561" hidden="1"/>
    <cellStyle name="Akzent6 2" xfId="21575" hidden="1"/>
    <cellStyle name="Akzent6 2" xfId="21581" hidden="1"/>
    <cellStyle name="Akzent6 2" xfId="21595" hidden="1"/>
    <cellStyle name="Akzent6 2" xfId="21520" hidden="1"/>
    <cellStyle name="Akzent6 2" xfId="21609" hidden="1"/>
    <cellStyle name="Akzent6 2" xfId="21616" hidden="1"/>
    <cellStyle name="Akzent6 2" xfId="21630" hidden="1"/>
    <cellStyle name="Akzent6 2" xfId="21636" hidden="1"/>
    <cellStyle name="Akzent6 2" xfId="21650" hidden="1"/>
    <cellStyle name="Akzent6 2" xfId="21656" hidden="1"/>
    <cellStyle name="Akzent6 2" xfId="21670" hidden="1"/>
    <cellStyle name="Akzent6 2" xfId="21676" hidden="1"/>
    <cellStyle name="Akzent6 2" xfId="21690" hidden="1"/>
    <cellStyle name="Akzent6 2" xfId="21615" hidden="1"/>
    <cellStyle name="Akzent6 2" xfId="21703" hidden="1"/>
    <cellStyle name="Akzent6 2" xfId="21709" hidden="1"/>
    <cellStyle name="Akzent6 2" xfId="21723" hidden="1"/>
    <cellStyle name="Akzent6 2" xfId="21729" hidden="1"/>
    <cellStyle name="Akzent6 2" xfId="21743" hidden="1"/>
    <cellStyle name="Akzent6 2" xfId="21749" hidden="1"/>
    <cellStyle name="Akzent6 2" xfId="21763" hidden="1"/>
    <cellStyle name="Akzent6 2" xfId="21769" hidden="1"/>
    <cellStyle name="Akzent6 2" xfId="21783" hidden="1"/>
    <cellStyle name="Akzent6 2" xfId="21795" hidden="1"/>
    <cellStyle name="Akzent6 2" xfId="21815" hidden="1"/>
    <cellStyle name="Akzent6 2" xfId="21821" hidden="1"/>
    <cellStyle name="Akzent6 2" xfId="21835" hidden="1"/>
    <cellStyle name="Akzent6 2" xfId="21841" hidden="1"/>
    <cellStyle name="Akzent6 2" xfId="21855" hidden="1"/>
    <cellStyle name="Akzent6 2" xfId="21861" hidden="1"/>
    <cellStyle name="Akzent6 2" xfId="21875" hidden="1"/>
    <cellStyle name="Akzent6 2" xfId="21881" hidden="1"/>
    <cellStyle name="Akzent6 2" xfId="21895" hidden="1"/>
    <cellStyle name="Akzent6 2" xfId="21903" hidden="1"/>
    <cellStyle name="Akzent6 2" xfId="21921" hidden="1"/>
    <cellStyle name="Akzent6 2" xfId="21928" hidden="1"/>
    <cellStyle name="Akzent6 2" xfId="21942" hidden="1"/>
    <cellStyle name="Akzent6 2" xfId="21948" hidden="1"/>
    <cellStyle name="Akzent6 2" xfId="21962" hidden="1"/>
    <cellStyle name="Akzent6 2" xfId="21968" hidden="1"/>
    <cellStyle name="Akzent6 2" xfId="21982" hidden="1"/>
    <cellStyle name="Akzent6 2" xfId="21988" hidden="1"/>
    <cellStyle name="Akzent6 2" xfId="22002" hidden="1"/>
    <cellStyle name="Akzent6 2" xfId="21927" hidden="1"/>
    <cellStyle name="Akzent6 2" xfId="22016" hidden="1"/>
    <cellStyle name="Akzent6 2" xfId="22023" hidden="1"/>
    <cellStyle name="Akzent6 2" xfId="22037" hidden="1"/>
    <cellStyle name="Akzent6 2" xfId="22043" hidden="1"/>
    <cellStyle name="Akzent6 2" xfId="22057" hidden="1"/>
    <cellStyle name="Akzent6 2" xfId="22063" hidden="1"/>
    <cellStyle name="Akzent6 2" xfId="22077" hidden="1"/>
    <cellStyle name="Akzent6 2" xfId="22083" hidden="1"/>
    <cellStyle name="Akzent6 2" xfId="22097" hidden="1"/>
    <cellStyle name="Akzent6 2" xfId="22022" hidden="1"/>
    <cellStyle name="Akzent6 2" xfId="22110" hidden="1"/>
    <cellStyle name="Akzent6 2" xfId="22116" hidden="1"/>
    <cellStyle name="Akzent6 2" xfId="22130" hidden="1"/>
    <cellStyle name="Akzent6 2" xfId="22136" hidden="1"/>
    <cellStyle name="Akzent6 2" xfId="22150" hidden="1"/>
    <cellStyle name="Akzent6 2" xfId="22156" hidden="1"/>
    <cellStyle name="Akzent6 2" xfId="22170" hidden="1"/>
    <cellStyle name="Akzent6 2" xfId="22176" hidden="1"/>
    <cellStyle name="Akzent6 2" xfId="22190" hidden="1"/>
    <cellStyle name="Akzent6 2" xfId="22196" hidden="1"/>
    <cellStyle name="Akzent6 2" xfId="22210" hidden="1"/>
    <cellStyle name="Akzent6 2" xfId="22216" hidden="1"/>
    <cellStyle name="Akzent6 2" xfId="22230" hidden="1"/>
    <cellStyle name="Akzent6 2" xfId="22236" hidden="1"/>
    <cellStyle name="Akzent6 2" xfId="22250" hidden="1"/>
    <cellStyle name="Akzent6 2" xfId="22256" hidden="1"/>
    <cellStyle name="Akzent6 2" xfId="22270" hidden="1"/>
    <cellStyle name="Akzent6 2" xfId="22276" hidden="1"/>
    <cellStyle name="Akzent6 2" xfId="22290" hidden="1"/>
    <cellStyle name="Akzent6 2" xfId="22312" hidden="1"/>
    <cellStyle name="Akzent6 2" xfId="22301" hidden="1"/>
    <cellStyle name="Akzent6 2" xfId="22346" hidden="1"/>
    <cellStyle name="Akzent6 2" xfId="22362" hidden="1"/>
    <cellStyle name="Akzent6 2" xfId="22368" hidden="1"/>
    <cellStyle name="Akzent6 2" xfId="22382" hidden="1"/>
    <cellStyle name="Akzent6 2" xfId="22388" hidden="1"/>
    <cellStyle name="Akzent6 2" xfId="22402" hidden="1"/>
    <cellStyle name="Akzent6 2" xfId="22408" hidden="1"/>
    <cellStyle name="Akzent6 2" xfId="22422" hidden="1"/>
    <cellStyle name="Akzent6 2" xfId="22428" hidden="1"/>
    <cellStyle name="Akzent6 2" xfId="22442" hidden="1"/>
    <cellStyle name="Akzent6 2" xfId="22344" hidden="1"/>
    <cellStyle name="Akzent6 2" xfId="22458" hidden="1"/>
    <cellStyle name="Akzent6 2" xfId="22464" hidden="1"/>
    <cellStyle name="Akzent6 2" xfId="22478" hidden="1"/>
    <cellStyle name="Akzent6 2" xfId="22484" hidden="1"/>
    <cellStyle name="Akzent6 2" xfId="22498" hidden="1"/>
    <cellStyle name="Akzent6 2" xfId="22504" hidden="1"/>
    <cellStyle name="Akzent6 2" xfId="22518" hidden="1"/>
    <cellStyle name="Akzent6 2" xfId="22524" hidden="1"/>
    <cellStyle name="Akzent6 2" xfId="22538" hidden="1"/>
    <cellStyle name="Akzent6 2" xfId="22558" hidden="1"/>
    <cellStyle name="Akzent6 2" xfId="22593" hidden="1"/>
    <cellStyle name="Akzent6 2" xfId="22616" hidden="1"/>
    <cellStyle name="Akzent6 2" xfId="22630" hidden="1"/>
    <cellStyle name="Akzent6 2" xfId="22644" hidden="1"/>
    <cellStyle name="Akzent6 2" xfId="22650" hidden="1"/>
    <cellStyle name="Akzent6 2" xfId="22664" hidden="1"/>
    <cellStyle name="Akzent6 2" xfId="22670" hidden="1"/>
    <cellStyle name="Akzent6 2" xfId="22684" hidden="1"/>
    <cellStyle name="Akzent6 2" xfId="22690" hidden="1"/>
    <cellStyle name="Akzent6 2" xfId="22704" hidden="1"/>
    <cellStyle name="Akzent6 2" xfId="22712" hidden="1"/>
    <cellStyle name="Akzent6 2" xfId="22730" hidden="1"/>
    <cellStyle name="Akzent6 2" xfId="22737" hidden="1"/>
    <cellStyle name="Akzent6 2" xfId="22751" hidden="1"/>
    <cellStyle name="Akzent6 2" xfId="22757" hidden="1"/>
    <cellStyle name="Akzent6 2" xfId="22771" hidden="1"/>
    <cellStyle name="Akzent6 2" xfId="22777" hidden="1"/>
    <cellStyle name="Akzent6 2" xfId="22791" hidden="1"/>
    <cellStyle name="Akzent6 2" xfId="22797" hidden="1"/>
    <cellStyle name="Akzent6 2" xfId="22811" hidden="1"/>
    <cellStyle name="Akzent6 2" xfId="22736" hidden="1"/>
    <cellStyle name="Akzent6 2" xfId="22825" hidden="1"/>
    <cellStyle name="Akzent6 2" xfId="22832" hidden="1"/>
    <cellStyle name="Akzent6 2" xfId="22846" hidden="1"/>
    <cellStyle name="Akzent6 2" xfId="22852" hidden="1"/>
    <cellStyle name="Akzent6 2" xfId="22866" hidden="1"/>
    <cellStyle name="Akzent6 2" xfId="22872" hidden="1"/>
    <cellStyle name="Akzent6 2" xfId="22886" hidden="1"/>
    <cellStyle name="Akzent6 2" xfId="22892" hidden="1"/>
    <cellStyle name="Akzent6 2" xfId="22906" hidden="1"/>
    <cellStyle name="Akzent6 2" xfId="22831" hidden="1"/>
    <cellStyle name="Akzent6 2" xfId="22919" hidden="1"/>
    <cellStyle name="Akzent6 2" xfId="22925" hidden="1"/>
    <cellStyle name="Akzent6 2" xfId="22939" hidden="1"/>
    <cellStyle name="Akzent6 2" xfId="22945" hidden="1"/>
    <cellStyle name="Akzent6 2" xfId="22959" hidden="1"/>
    <cellStyle name="Akzent6 2" xfId="22965" hidden="1"/>
    <cellStyle name="Akzent6 2" xfId="22979" hidden="1"/>
    <cellStyle name="Akzent6 2" xfId="22985" hidden="1"/>
    <cellStyle name="Akzent6 2" xfId="22999" hidden="1"/>
    <cellStyle name="Akzent6 2" xfId="23010" hidden="1"/>
    <cellStyle name="Akzent6 2" xfId="23030" hidden="1"/>
    <cellStyle name="Akzent6 2" xfId="23036" hidden="1"/>
    <cellStyle name="Akzent6 2" xfId="23050" hidden="1"/>
    <cellStyle name="Akzent6 2" xfId="23056" hidden="1"/>
    <cellStyle name="Akzent6 2" xfId="23070" hidden="1"/>
    <cellStyle name="Akzent6 2" xfId="23076" hidden="1"/>
    <cellStyle name="Akzent6 2" xfId="23090" hidden="1"/>
    <cellStyle name="Akzent6 2" xfId="23096" hidden="1"/>
    <cellStyle name="Akzent6 2" xfId="23110" hidden="1"/>
    <cellStyle name="Akzent6 2" xfId="23118" hidden="1"/>
    <cellStyle name="Akzent6 2" xfId="23136" hidden="1"/>
    <cellStyle name="Akzent6 2" xfId="23143" hidden="1"/>
    <cellStyle name="Akzent6 2" xfId="23157" hidden="1"/>
    <cellStyle name="Akzent6 2" xfId="23163" hidden="1"/>
    <cellStyle name="Akzent6 2" xfId="23177" hidden="1"/>
    <cellStyle name="Akzent6 2" xfId="23183" hidden="1"/>
    <cellStyle name="Akzent6 2" xfId="23197" hidden="1"/>
    <cellStyle name="Akzent6 2" xfId="23203" hidden="1"/>
    <cellStyle name="Akzent6 2" xfId="23217" hidden="1"/>
    <cellStyle name="Akzent6 2" xfId="23142" hidden="1"/>
    <cellStyle name="Akzent6 2" xfId="23231" hidden="1"/>
    <cellStyle name="Akzent6 2" xfId="23238" hidden="1"/>
    <cellStyle name="Akzent6 2" xfId="23252" hidden="1"/>
    <cellStyle name="Akzent6 2" xfId="23258" hidden="1"/>
    <cellStyle name="Akzent6 2" xfId="23272" hidden="1"/>
    <cellStyle name="Akzent6 2" xfId="23278" hidden="1"/>
    <cellStyle name="Akzent6 2" xfId="23292" hidden="1"/>
    <cellStyle name="Akzent6 2" xfId="23298" hidden="1"/>
    <cellStyle name="Akzent6 2" xfId="23312" hidden="1"/>
    <cellStyle name="Akzent6 2" xfId="23237" hidden="1"/>
    <cellStyle name="Akzent6 2" xfId="23325" hidden="1"/>
    <cellStyle name="Akzent6 2" xfId="23331" hidden="1"/>
    <cellStyle name="Akzent6 2" xfId="23345" hidden="1"/>
    <cellStyle name="Akzent6 2" xfId="23351" hidden="1"/>
    <cellStyle name="Akzent6 2" xfId="23365" hidden="1"/>
    <cellStyle name="Akzent6 2" xfId="23371" hidden="1"/>
    <cellStyle name="Akzent6 2" xfId="23385" hidden="1"/>
    <cellStyle name="Akzent6 2" xfId="23391" hidden="1"/>
    <cellStyle name="Akzent6 2" xfId="23405" hidden="1"/>
    <cellStyle name="Akzent6 2" xfId="23411" hidden="1"/>
    <cellStyle name="Akzent6 2" xfId="23425" hidden="1"/>
    <cellStyle name="Akzent6 2" xfId="23431" hidden="1"/>
    <cellStyle name="Akzent6 2" xfId="23445" hidden="1"/>
    <cellStyle name="Akzent6 2" xfId="23451" hidden="1"/>
    <cellStyle name="Akzent6 2" xfId="23465" hidden="1"/>
    <cellStyle name="Akzent6 2" xfId="23471" hidden="1"/>
    <cellStyle name="Akzent6 2" xfId="23485" hidden="1"/>
    <cellStyle name="Akzent6 2" xfId="23491" hidden="1"/>
    <cellStyle name="Akzent6 2" xfId="23505" hidden="1"/>
    <cellStyle name="Akzent6 2" xfId="23526" hidden="1"/>
    <cellStyle name="Akzent6 2" xfId="23516" hidden="1"/>
    <cellStyle name="Akzent6 2" xfId="23559" hidden="1"/>
    <cellStyle name="Akzent6 2" xfId="23575" hidden="1"/>
    <cellStyle name="Akzent6 2" xfId="23581" hidden="1"/>
    <cellStyle name="Akzent6 2" xfId="23595" hidden="1"/>
    <cellStyle name="Akzent6 2" xfId="23601" hidden="1"/>
    <cellStyle name="Akzent6 2" xfId="23615" hidden="1"/>
    <cellStyle name="Akzent6 2" xfId="23621" hidden="1"/>
    <cellStyle name="Akzent6 2" xfId="23635" hidden="1"/>
    <cellStyle name="Akzent6 2" xfId="23641" hidden="1"/>
    <cellStyle name="Akzent6 2" xfId="23655" hidden="1"/>
    <cellStyle name="Akzent6 2" xfId="23557" hidden="1"/>
    <cellStyle name="Akzent6 2" xfId="23671" hidden="1"/>
    <cellStyle name="Akzent6 2" xfId="23677" hidden="1"/>
    <cellStyle name="Akzent6 2" xfId="23691" hidden="1"/>
    <cellStyle name="Akzent6 2" xfId="23697" hidden="1"/>
    <cellStyle name="Akzent6 2" xfId="23711" hidden="1"/>
    <cellStyle name="Akzent6 2" xfId="23717" hidden="1"/>
    <cellStyle name="Akzent6 2" xfId="23731" hidden="1"/>
    <cellStyle name="Akzent6 2" xfId="23737" hidden="1"/>
    <cellStyle name="Akzent6 2" xfId="23751" hidden="1"/>
    <cellStyle name="Akzent6 2" xfId="23796" hidden="1"/>
    <cellStyle name="Akzent6 2" xfId="23809" hidden="1"/>
    <cellStyle name="Akzent6 2" xfId="23823" hidden="1"/>
    <cellStyle name="Akzent6 2" xfId="23829" hidden="1"/>
    <cellStyle name="Akzent6 2" xfId="23843" hidden="1"/>
    <cellStyle name="Akzent6 2" xfId="23849" hidden="1"/>
    <cellStyle name="Akzent6 2" xfId="23863" hidden="1"/>
    <cellStyle name="Akzent6 2" xfId="23869" hidden="1"/>
    <cellStyle name="Akzent6 2" xfId="23883" hidden="1"/>
    <cellStyle name="Akzent6 2" xfId="23891" hidden="1"/>
    <cellStyle name="Akzent6 2" xfId="23909" hidden="1"/>
    <cellStyle name="Akzent6 2" xfId="23916" hidden="1"/>
    <cellStyle name="Akzent6 2" xfId="23930" hidden="1"/>
    <cellStyle name="Akzent6 2" xfId="23936" hidden="1"/>
    <cellStyle name="Akzent6 2" xfId="23950" hidden="1"/>
    <cellStyle name="Akzent6 2" xfId="23956" hidden="1"/>
    <cellStyle name="Akzent6 2" xfId="23970" hidden="1"/>
    <cellStyle name="Akzent6 2" xfId="23976" hidden="1"/>
    <cellStyle name="Akzent6 2" xfId="23990" hidden="1"/>
    <cellStyle name="Akzent6 2" xfId="23915" hidden="1"/>
    <cellStyle name="Akzent6 2" xfId="24004" hidden="1"/>
    <cellStyle name="Akzent6 2" xfId="24011" hidden="1"/>
    <cellStyle name="Akzent6 2" xfId="24025" hidden="1"/>
    <cellStyle name="Akzent6 2" xfId="24031" hidden="1"/>
    <cellStyle name="Akzent6 2" xfId="24045" hidden="1"/>
    <cellStyle name="Akzent6 2" xfId="24051" hidden="1"/>
    <cellStyle name="Akzent6 2" xfId="24065" hidden="1"/>
    <cellStyle name="Akzent6 2" xfId="24071" hidden="1"/>
    <cellStyle name="Akzent6 2" xfId="24085" hidden="1"/>
    <cellStyle name="Akzent6 2" xfId="24010" hidden="1"/>
    <cellStyle name="Akzent6 2" xfId="24098" hidden="1"/>
    <cellStyle name="Akzent6 2" xfId="24104" hidden="1"/>
    <cellStyle name="Akzent6 2" xfId="24118" hidden="1"/>
    <cellStyle name="Akzent6 2" xfId="24124" hidden="1"/>
    <cellStyle name="Akzent6 2" xfId="24138" hidden="1"/>
    <cellStyle name="Akzent6 2" xfId="24144" hidden="1"/>
    <cellStyle name="Akzent6 2" xfId="24158" hidden="1"/>
    <cellStyle name="Akzent6 2" xfId="24164" hidden="1"/>
    <cellStyle name="Akzent6 2" xfId="24178" hidden="1"/>
    <cellStyle name="Akzent6 2" xfId="24189" hidden="1"/>
    <cellStyle name="Akzent6 2" xfId="24209" hidden="1"/>
    <cellStyle name="Akzent6 2" xfId="24215" hidden="1"/>
    <cellStyle name="Akzent6 2" xfId="24229" hidden="1"/>
    <cellStyle name="Akzent6 2" xfId="24235" hidden="1"/>
    <cellStyle name="Akzent6 2" xfId="24249" hidden="1"/>
    <cellStyle name="Akzent6 2" xfId="24255" hidden="1"/>
    <cellStyle name="Akzent6 2" xfId="24269" hidden="1"/>
    <cellStyle name="Akzent6 2" xfId="24275" hidden="1"/>
    <cellStyle name="Akzent6 2" xfId="24289" hidden="1"/>
    <cellStyle name="Akzent6 2" xfId="24297" hidden="1"/>
    <cellStyle name="Akzent6 2" xfId="24315" hidden="1"/>
    <cellStyle name="Akzent6 2" xfId="24322" hidden="1"/>
    <cellStyle name="Akzent6 2" xfId="24336" hidden="1"/>
    <cellStyle name="Akzent6 2" xfId="24342" hidden="1"/>
    <cellStyle name="Akzent6 2" xfId="24356" hidden="1"/>
    <cellStyle name="Akzent6 2" xfId="24362" hidden="1"/>
    <cellStyle name="Akzent6 2" xfId="24376" hidden="1"/>
    <cellStyle name="Akzent6 2" xfId="24382" hidden="1"/>
    <cellStyle name="Akzent6 2" xfId="24396" hidden="1"/>
    <cellStyle name="Akzent6 2" xfId="24321" hidden="1"/>
    <cellStyle name="Akzent6 2" xfId="24410" hidden="1"/>
    <cellStyle name="Akzent6 2" xfId="24417" hidden="1"/>
    <cellStyle name="Akzent6 2" xfId="24431" hidden="1"/>
    <cellStyle name="Akzent6 2" xfId="24437" hidden="1"/>
    <cellStyle name="Akzent6 2" xfId="24451" hidden="1"/>
    <cellStyle name="Akzent6 2" xfId="24457" hidden="1"/>
    <cellStyle name="Akzent6 2" xfId="24471" hidden="1"/>
    <cellStyle name="Akzent6 2" xfId="24477" hidden="1"/>
    <cellStyle name="Akzent6 2" xfId="24491" hidden="1"/>
    <cellStyle name="Akzent6 2" xfId="24416" hidden="1"/>
    <cellStyle name="Akzent6 2" xfId="24504" hidden="1"/>
    <cellStyle name="Akzent6 2" xfId="24510" hidden="1"/>
    <cellStyle name="Akzent6 2" xfId="24524" hidden="1"/>
    <cellStyle name="Akzent6 2" xfId="24530" hidden="1"/>
    <cellStyle name="Akzent6 2" xfId="24544" hidden="1"/>
    <cellStyle name="Akzent6 2" xfId="24550" hidden="1"/>
    <cellStyle name="Akzent6 2" xfId="24564" hidden="1"/>
    <cellStyle name="Akzent6 2" xfId="24570" hidden="1"/>
    <cellStyle name="Akzent6 2" xfId="24584" hidden="1"/>
    <cellStyle name="Akzent6 2" xfId="24590" hidden="1"/>
    <cellStyle name="Akzent6 2" xfId="24604" hidden="1"/>
    <cellStyle name="Akzent6 2" xfId="24610" hidden="1"/>
    <cellStyle name="Akzent6 2" xfId="24624" hidden="1"/>
    <cellStyle name="Akzent6 2" xfId="24630" hidden="1"/>
    <cellStyle name="Akzent6 2" xfId="24644" hidden="1"/>
    <cellStyle name="Akzent6 2" xfId="24650" hidden="1"/>
    <cellStyle name="Akzent6 2" xfId="24664" hidden="1"/>
    <cellStyle name="Akzent6 2" xfId="24670" hidden="1"/>
    <cellStyle name="Akzent6 2" xfId="24684" hidden="1"/>
    <cellStyle name="Akzent6 2" xfId="24706" hidden="1"/>
    <cellStyle name="Akzent6 2" xfId="24695" hidden="1"/>
    <cellStyle name="Akzent6 2" xfId="24740" hidden="1"/>
    <cellStyle name="Akzent6 2" xfId="24756" hidden="1"/>
    <cellStyle name="Akzent6 2" xfId="24762" hidden="1"/>
    <cellStyle name="Akzent6 2" xfId="24776" hidden="1"/>
    <cellStyle name="Akzent6 2" xfId="24782" hidden="1"/>
    <cellStyle name="Akzent6 2" xfId="24796" hidden="1"/>
    <cellStyle name="Akzent6 2" xfId="24802" hidden="1"/>
    <cellStyle name="Akzent6 2" xfId="24816" hidden="1"/>
    <cellStyle name="Akzent6 2" xfId="24822" hidden="1"/>
    <cellStyle name="Akzent6 2" xfId="24836" hidden="1"/>
    <cellStyle name="Akzent6 2" xfId="24738" hidden="1"/>
    <cellStyle name="Akzent6 2" xfId="24852" hidden="1"/>
    <cellStyle name="Akzent6 2" xfId="24858" hidden="1"/>
    <cellStyle name="Akzent6 2" xfId="24872" hidden="1"/>
    <cellStyle name="Akzent6 2" xfId="24878" hidden="1"/>
    <cellStyle name="Akzent6 2" xfId="24892" hidden="1"/>
    <cellStyle name="Akzent6 2" xfId="24898" hidden="1"/>
    <cellStyle name="Akzent6 2" xfId="24912" hidden="1"/>
    <cellStyle name="Akzent6 2" xfId="24918" hidden="1"/>
    <cellStyle name="Akzent6 2" xfId="24932" hidden="1"/>
    <cellStyle name="Akzent6 2" xfId="24951" hidden="1"/>
    <cellStyle name="Akzent6 2" xfId="24986" hidden="1"/>
    <cellStyle name="Akzent6 2" xfId="25009" hidden="1"/>
    <cellStyle name="Akzent6 2" xfId="25023" hidden="1"/>
    <cellStyle name="Akzent6 2" xfId="25037" hidden="1"/>
    <cellStyle name="Akzent6 2" xfId="25043" hidden="1"/>
    <cellStyle name="Akzent6 2" xfId="25057" hidden="1"/>
    <cellStyle name="Akzent6 2" xfId="25063" hidden="1"/>
    <cellStyle name="Akzent6 2" xfId="25077" hidden="1"/>
    <cellStyle name="Akzent6 2" xfId="25083" hidden="1"/>
    <cellStyle name="Akzent6 2" xfId="25097" hidden="1"/>
    <cellStyle name="Akzent6 2" xfId="25104" hidden="1"/>
    <cellStyle name="Akzent6 2" xfId="25122" hidden="1"/>
    <cellStyle name="Akzent6 2" xfId="25129" hidden="1"/>
    <cellStyle name="Akzent6 2" xfId="25143" hidden="1"/>
    <cellStyle name="Akzent6 2" xfId="25149" hidden="1"/>
    <cellStyle name="Akzent6 2" xfId="25163" hidden="1"/>
    <cellStyle name="Akzent6 2" xfId="25169" hidden="1"/>
    <cellStyle name="Akzent6 2" xfId="25183" hidden="1"/>
    <cellStyle name="Akzent6 2" xfId="25189" hidden="1"/>
    <cellStyle name="Akzent6 2" xfId="25203" hidden="1"/>
    <cellStyle name="Akzent6 2" xfId="25128" hidden="1"/>
    <cellStyle name="Akzent6 2" xfId="25217" hidden="1"/>
    <cellStyle name="Akzent6 2" xfId="25224" hidden="1"/>
    <cellStyle name="Akzent6 2" xfId="25238" hidden="1"/>
    <cellStyle name="Akzent6 2" xfId="25244" hidden="1"/>
    <cellStyle name="Akzent6 2" xfId="25258" hidden="1"/>
    <cellStyle name="Akzent6 2" xfId="25264" hidden="1"/>
    <cellStyle name="Akzent6 2" xfId="25278" hidden="1"/>
    <cellStyle name="Akzent6 2" xfId="25284" hidden="1"/>
    <cellStyle name="Akzent6 2" xfId="25298" hidden="1"/>
    <cellStyle name="Akzent6 2" xfId="25223" hidden="1"/>
    <cellStyle name="Akzent6 2" xfId="25311" hidden="1"/>
    <cellStyle name="Akzent6 2" xfId="25317" hidden="1"/>
    <cellStyle name="Akzent6 2" xfId="25331" hidden="1"/>
    <cellStyle name="Akzent6 2" xfId="25337" hidden="1"/>
    <cellStyle name="Akzent6 2" xfId="25351" hidden="1"/>
    <cellStyle name="Akzent6 2" xfId="25357" hidden="1"/>
    <cellStyle name="Akzent6 2" xfId="25371" hidden="1"/>
    <cellStyle name="Akzent6 2" xfId="25377" hidden="1"/>
    <cellStyle name="Akzent6 2" xfId="25391" hidden="1"/>
    <cellStyle name="Akzent6 2" xfId="25401" hidden="1"/>
    <cellStyle name="Akzent6 2" xfId="25421" hidden="1"/>
    <cellStyle name="Akzent6 2" xfId="25427" hidden="1"/>
    <cellStyle name="Akzent6 2" xfId="25441" hidden="1"/>
    <cellStyle name="Akzent6 2" xfId="25447" hidden="1"/>
    <cellStyle name="Akzent6 2" xfId="25461" hidden="1"/>
    <cellStyle name="Akzent6 2" xfId="25467" hidden="1"/>
    <cellStyle name="Akzent6 2" xfId="25481" hidden="1"/>
    <cellStyle name="Akzent6 2" xfId="25487" hidden="1"/>
    <cellStyle name="Akzent6 2" xfId="25501" hidden="1"/>
    <cellStyle name="Akzent6 2" xfId="25508" hidden="1"/>
    <cellStyle name="Akzent6 2" xfId="25526" hidden="1"/>
    <cellStyle name="Akzent6 2" xfId="25533" hidden="1"/>
    <cellStyle name="Akzent6 2" xfId="25547" hidden="1"/>
    <cellStyle name="Akzent6 2" xfId="25553" hidden="1"/>
    <cellStyle name="Akzent6 2" xfId="25567" hidden="1"/>
    <cellStyle name="Akzent6 2" xfId="25573" hidden="1"/>
    <cellStyle name="Akzent6 2" xfId="25587" hidden="1"/>
    <cellStyle name="Akzent6 2" xfId="25593" hidden="1"/>
    <cellStyle name="Akzent6 2" xfId="25607" hidden="1"/>
    <cellStyle name="Akzent6 2" xfId="25532" hidden="1"/>
    <cellStyle name="Akzent6 2" xfId="25621" hidden="1"/>
    <cellStyle name="Akzent6 2" xfId="25628" hidden="1"/>
    <cellStyle name="Akzent6 2" xfId="25642" hidden="1"/>
    <cellStyle name="Akzent6 2" xfId="25648" hidden="1"/>
    <cellStyle name="Akzent6 2" xfId="25662" hidden="1"/>
    <cellStyle name="Akzent6 2" xfId="25668" hidden="1"/>
    <cellStyle name="Akzent6 2" xfId="25682" hidden="1"/>
    <cellStyle name="Akzent6 2" xfId="25688" hidden="1"/>
    <cellStyle name="Akzent6 2" xfId="25702" hidden="1"/>
    <cellStyle name="Akzent6 2" xfId="25627" hidden="1"/>
    <cellStyle name="Akzent6 2" xfId="25715" hidden="1"/>
    <cellStyle name="Akzent6 2" xfId="25721" hidden="1"/>
    <cellStyle name="Akzent6 2" xfId="25735" hidden="1"/>
    <cellStyle name="Akzent6 2" xfId="25741" hidden="1"/>
    <cellStyle name="Akzent6 2" xfId="25755" hidden="1"/>
    <cellStyle name="Akzent6 2" xfId="25761" hidden="1"/>
    <cellStyle name="Akzent6 2" xfId="25775" hidden="1"/>
    <cellStyle name="Akzent6 2" xfId="25781" hidden="1"/>
    <cellStyle name="Akzent6 2" xfId="25795" hidden="1"/>
    <cellStyle name="Akzent6 2" xfId="25801" hidden="1"/>
    <cellStyle name="Akzent6 2" xfId="25815" hidden="1"/>
    <cellStyle name="Akzent6 2" xfId="25821" hidden="1"/>
    <cellStyle name="Akzent6 2" xfId="25835" hidden="1"/>
    <cellStyle name="Akzent6 2" xfId="25841" hidden="1"/>
    <cellStyle name="Akzent6 2" xfId="25855" hidden="1"/>
    <cellStyle name="Akzent6 2" xfId="25861" hidden="1"/>
    <cellStyle name="Akzent6 2" xfId="25875" hidden="1"/>
    <cellStyle name="Akzent6 2" xfId="25881" hidden="1"/>
    <cellStyle name="Akzent6 2" xfId="25895" hidden="1"/>
    <cellStyle name="Akzent6 2" xfId="25916" hidden="1"/>
    <cellStyle name="Akzent6 2" xfId="25906" hidden="1"/>
    <cellStyle name="Akzent6 2" xfId="25949" hidden="1"/>
    <cellStyle name="Akzent6 2" xfId="25965" hidden="1"/>
    <cellStyle name="Akzent6 2" xfId="25971" hidden="1"/>
    <cellStyle name="Akzent6 2" xfId="25985" hidden="1"/>
    <cellStyle name="Akzent6 2" xfId="25991" hidden="1"/>
    <cellStyle name="Akzent6 2" xfId="26005" hidden="1"/>
    <cellStyle name="Akzent6 2" xfId="26011" hidden="1"/>
    <cellStyle name="Akzent6 2" xfId="26025" hidden="1"/>
    <cellStyle name="Akzent6 2" xfId="26031" hidden="1"/>
    <cellStyle name="Akzent6 2" xfId="26045" hidden="1"/>
    <cellStyle name="Akzent6 2" xfId="25947" hidden="1"/>
    <cellStyle name="Akzent6 2" xfId="26060" hidden="1"/>
    <cellStyle name="Akzent6 2" xfId="26066" hidden="1"/>
    <cellStyle name="Akzent6 2" xfId="26080" hidden="1"/>
    <cellStyle name="Akzent6 2" xfId="26086" hidden="1"/>
    <cellStyle name="Akzent6 2" xfId="26100" hidden="1"/>
    <cellStyle name="Akzent6 2" xfId="26106" hidden="1"/>
    <cellStyle name="Akzent6 2" xfId="26120" hidden="1"/>
    <cellStyle name="Akzent6 2" xfId="26126" hidden="1"/>
    <cellStyle name="Akzent6 2" xfId="26140" hidden="1"/>
    <cellStyle name="Akzent6 2" xfId="21256" hidden="1"/>
    <cellStyle name="Akzent6 2" xfId="21264" hidden="1"/>
    <cellStyle name="Akzent6 2" xfId="21399" hidden="1"/>
    <cellStyle name="Akzent6 2" xfId="21261" hidden="1"/>
    <cellStyle name="Akzent6 2" xfId="21345" hidden="1"/>
    <cellStyle name="Akzent6 2" xfId="21793" hidden="1"/>
    <cellStyle name="Akzent6 2" xfId="21359" hidden="1"/>
    <cellStyle name="Akzent6 2" xfId="26163" hidden="1"/>
    <cellStyle name="Akzent6 2" xfId="26177" hidden="1"/>
    <cellStyle name="Akzent6 2" xfId="26185" hidden="1"/>
    <cellStyle name="Akzent6 2" xfId="26203" hidden="1"/>
    <cellStyle name="Akzent6 2" xfId="26210" hidden="1"/>
    <cellStyle name="Akzent6 2" xfId="26224" hidden="1"/>
    <cellStyle name="Akzent6 2" xfId="26230" hidden="1"/>
    <cellStyle name="Akzent6 2" xfId="26244" hidden="1"/>
    <cellStyle name="Akzent6 2" xfId="26250" hidden="1"/>
    <cellStyle name="Akzent6 2" xfId="26264" hidden="1"/>
    <cellStyle name="Akzent6 2" xfId="26270" hidden="1"/>
    <cellStyle name="Akzent6 2" xfId="26284" hidden="1"/>
    <cellStyle name="Akzent6 2" xfId="26209" hidden="1"/>
    <cellStyle name="Akzent6 2" xfId="26298" hidden="1"/>
    <cellStyle name="Akzent6 2" xfId="26305" hidden="1"/>
    <cellStyle name="Akzent6 2" xfId="26319" hidden="1"/>
    <cellStyle name="Akzent6 2" xfId="26325" hidden="1"/>
    <cellStyle name="Akzent6 2" xfId="26339" hidden="1"/>
    <cellStyle name="Akzent6 2" xfId="26345" hidden="1"/>
    <cellStyle name="Akzent6 2" xfId="26359" hidden="1"/>
    <cellStyle name="Akzent6 2" xfId="26365" hidden="1"/>
    <cellStyle name="Akzent6 2" xfId="26379" hidden="1"/>
    <cellStyle name="Akzent6 2" xfId="26304" hidden="1"/>
    <cellStyle name="Akzent6 2" xfId="26392" hidden="1"/>
    <cellStyle name="Akzent6 2" xfId="26398" hidden="1"/>
    <cellStyle name="Akzent6 2" xfId="26412" hidden="1"/>
    <cellStyle name="Akzent6 2" xfId="26418" hidden="1"/>
    <cellStyle name="Akzent6 2" xfId="26432" hidden="1"/>
    <cellStyle name="Akzent6 2" xfId="26438" hidden="1"/>
    <cellStyle name="Akzent6 2" xfId="26452" hidden="1"/>
    <cellStyle name="Akzent6 2" xfId="26458" hidden="1"/>
    <cellStyle name="Akzent6 2" xfId="26472" hidden="1"/>
    <cellStyle name="Akzent6 2" xfId="26483" hidden="1"/>
    <cellStyle name="Akzent6 2" xfId="26502" hidden="1"/>
    <cellStyle name="Akzent6 2" xfId="26508" hidden="1"/>
    <cellStyle name="Akzent6 2" xfId="26522" hidden="1"/>
    <cellStyle name="Akzent6 2" xfId="26528" hidden="1"/>
    <cellStyle name="Akzent6 2" xfId="26542" hidden="1"/>
    <cellStyle name="Akzent6 2" xfId="26548" hidden="1"/>
    <cellStyle name="Akzent6 2" xfId="26562" hidden="1"/>
    <cellStyle name="Akzent6 2" xfId="26568" hidden="1"/>
    <cellStyle name="Akzent6 2" xfId="26582" hidden="1"/>
    <cellStyle name="Akzent6 2" xfId="26589" hidden="1"/>
    <cellStyle name="Akzent6 2" xfId="26607" hidden="1"/>
    <cellStyle name="Akzent6 2" xfId="26614" hidden="1"/>
    <cellStyle name="Akzent6 2" xfId="26628" hidden="1"/>
    <cellStyle name="Akzent6 2" xfId="26634" hidden="1"/>
    <cellStyle name="Akzent6 2" xfId="26648" hidden="1"/>
    <cellStyle name="Akzent6 2" xfId="26654" hidden="1"/>
    <cellStyle name="Akzent6 2" xfId="26668" hidden="1"/>
    <cellStyle name="Akzent6 2" xfId="26674" hidden="1"/>
    <cellStyle name="Akzent6 2" xfId="26688" hidden="1"/>
    <cellStyle name="Akzent6 2" xfId="26613" hidden="1"/>
    <cellStyle name="Akzent6 2" xfId="26702" hidden="1"/>
    <cellStyle name="Akzent6 2" xfId="26709" hidden="1"/>
    <cellStyle name="Akzent6 2" xfId="26723" hidden="1"/>
    <cellStyle name="Akzent6 2" xfId="26729" hidden="1"/>
    <cellStyle name="Akzent6 2" xfId="26743" hidden="1"/>
    <cellStyle name="Akzent6 2" xfId="26749" hidden="1"/>
    <cellStyle name="Akzent6 2" xfId="26763" hidden="1"/>
    <cellStyle name="Akzent6 2" xfId="26769" hidden="1"/>
    <cellStyle name="Akzent6 2" xfId="26783" hidden="1"/>
    <cellStyle name="Akzent6 2" xfId="26708" hidden="1"/>
    <cellStyle name="Akzent6 2" xfId="26796" hidden="1"/>
    <cellStyle name="Akzent6 2" xfId="26802" hidden="1"/>
    <cellStyle name="Akzent6 2" xfId="26816" hidden="1"/>
    <cellStyle name="Akzent6 2" xfId="26822" hidden="1"/>
    <cellStyle name="Akzent6 2" xfId="26836" hidden="1"/>
    <cellStyle name="Akzent6 2" xfId="26842" hidden="1"/>
    <cellStyle name="Akzent6 2" xfId="26856" hidden="1"/>
    <cellStyle name="Akzent6 2" xfId="26862" hidden="1"/>
    <cellStyle name="Akzent6 2" xfId="26876" hidden="1"/>
    <cellStyle name="Akzent6 2" xfId="26882" hidden="1"/>
    <cellStyle name="Akzent6 2" xfId="26896" hidden="1"/>
    <cellStyle name="Akzent6 2" xfId="26902" hidden="1"/>
    <cellStyle name="Akzent6 2" xfId="26916" hidden="1"/>
    <cellStyle name="Akzent6 2" xfId="26922" hidden="1"/>
    <cellStyle name="Akzent6 2" xfId="26936" hidden="1"/>
    <cellStyle name="Akzent6 2" xfId="26942" hidden="1"/>
    <cellStyle name="Akzent6 2" xfId="26956" hidden="1"/>
    <cellStyle name="Akzent6 2" xfId="26962" hidden="1"/>
    <cellStyle name="Akzent6 2" xfId="26976" hidden="1"/>
    <cellStyle name="Akzent6 2" xfId="26996" hidden="1"/>
    <cellStyle name="Akzent6 2" xfId="26986" hidden="1"/>
    <cellStyle name="Akzent6 2" xfId="27030" hidden="1"/>
    <cellStyle name="Akzent6 2" xfId="27046" hidden="1"/>
    <cellStyle name="Akzent6 2" xfId="27052" hidden="1"/>
    <cellStyle name="Akzent6 2" xfId="27066" hidden="1"/>
    <cellStyle name="Akzent6 2" xfId="27072" hidden="1"/>
    <cellStyle name="Akzent6 2" xfId="27086" hidden="1"/>
    <cellStyle name="Akzent6 2" xfId="27092" hidden="1"/>
    <cellStyle name="Akzent6 2" xfId="27106" hidden="1"/>
    <cellStyle name="Akzent6 2" xfId="27112" hidden="1"/>
    <cellStyle name="Akzent6 2" xfId="27126" hidden="1"/>
    <cellStyle name="Akzent6 2" xfId="27028" hidden="1"/>
    <cellStyle name="Akzent6 2" xfId="27140" hidden="1"/>
    <cellStyle name="Akzent6 2" xfId="27146" hidden="1"/>
    <cellStyle name="Akzent6 2" xfId="27160" hidden="1"/>
    <cellStyle name="Akzent6 2" xfId="27166" hidden="1"/>
    <cellStyle name="Akzent6 2" xfId="27180" hidden="1"/>
    <cellStyle name="Akzent6 2" xfId="27186" hidden="1"/>
    <cellStyle name="Akzent6 2" xfId="27200" hidden="1"/>
    <cellStyle name="Akzent6 2" xfId="27206" hidden="1"/>
    <cellStyle name="Akzent6 2" xfId="27220" hidden="1"/>
    <cellStyle name="Akzent6 2" xfId="27239" hidden="1"/>
    <cellStyle name="Akzent6 2" xfId="27273" hidden="1"/>
    <cellStyle name="Akzent6 2" xfId="27296" hidden="1"/>
    <cellStyle name="Akzent6 2" xfId="27310" hidden="1"/>
    <cellStyle name="Akzent6 2" xfId="27324" hidden="1"/>
    <cellStyle name="Akzent6 2" xfId="27330" hidden="1"/>
    <cellStyle name="Akzent6 2" xfId="27344" hidden="1"/>
    <cellStyle name="Akzent6 2" xfId="27350" hidden="1"/>
    <cellStyle name="Akzent6 2" xfId="27364" hidden="1"/>
    <cellStyle name="Akzent6 2" xfId="27370" hidden="1"/>
    <cellStyle name="Akzent6 2" xfId="27384" hidden="1"/>
    <cellStyle name="Akzent6 2" xfId="27392" hidden="1"/>
    <cellStyle name="Akzent6 2" xfId="27410" hidden="1"/>
    <cellStyle name="Akzent6 2" xfId="27417" hidden="1"/>
    <cellStyle name="Akzent6 2" xfId="27431" hidden="1"/>
    <cellStyle name="Akzent6 2" xfId="27437" hidden="1"/>
    <cellStyle name="Akzent6 2" xfId="27451" hidden="1"/>
    <cellStyle name="Akzent6 2" xfId="27457" hidden="1"/>
    <cellStyle name="Akzent6 2" xfId="27471" hidden="1"/>
    <cellStyle name="Akzent6 2" xfId="27477" hidden="1"/>
    <cellStyle name="Akzent6 2" xfId="27491" hidden="1"/>
    <cellStyle name="Akzent6 2" xfId="27416" hidden="1"/>
    <cellStyle name="Akzent6 2" xfId="27505" hidden="1"/>
    <cellStyle name="Akzent6 2" xfId="27512" hidden="1"/>
    <cellStyle name="Akzent6 2" xfId="27526" hidden="1"/>
    <cellStyle name="Akzent6 2" xfId="27532" hidden="1"/>
    <cellStyle name="Akzent6 2" xfId="27546" hidden="1"/>
    <cellStyle name="Akzent6 2" xfId="27552" hidden="1"/>
    <cellStyle name="Akzent6 2" xfId="27566" hidden="1"/>
    <cellStyle name="Akzent6 2" xfId="27572" hidden="1"/>
    <cellStyle name="Akzent6 2" xfId="27586" hidden="1"/>
    <cellStyle name="Akzent6 2" xfId="27511" hidden="1"/>
    <cellStyle name="Akzent6 2" xfId="27599" hidden="1"/>
    <cellStyle name="Akzent6 2" xfId="27605" hidden="1"/>
    <cellStyle name="Akzent6 2" xfId="27619" hidden="1"/>
    <cellStyle name="Akzent6 2" xfId="27625" hidden="1"/>
    <cellStyle name="Akzent6 2" xfId="27639" hidden="1"/>
    <cellStyle name="Akzent6 2" xfId="27645" hidden="1"/>
    <cellStyle name="Akzent6 2" xfId="27659" hidden="1"/>
    <cellStyle name="Akzent6 2" xfId="27665" hidden="1"/>
    <cellStyle name="Akzent6 2" xfId="27679" hidden="1"/>
    <cellStyle name="Akzent6 2" xfId="27689" hidden="1"/>
    <cellStyle name="Akzent6 2" xfId="27709" hidden="1"/>
    <cellStyle name="Akzent6 2" xfId="27715" hidden="1"/>
    <cellStyle name="Akzent6 2" xfId="27729" hidden="1"/>
    <cellStyle name="Akzent6 2" xfId="27735" hidden="1"/>
    <cellStyle name="Akzent6 2" xfId="27749" hidden="1"/>
    <cellStyle name="Akzent6 2" xfId="27755" hidden="1"/>
    <cellStyle name="Akzent6 2" xfId="27769" hidden="1"/>
    <cellStyle name="Akzent6 2" xfId="27775" hidden="1"/>
    <cellStyle name="Akzent6 2" xfId="27789" hidden="1"/>
    <cellStyle name="Akzent6 2" xfId="27796" hidden="1"/>
    <cellStyle name="Akzent6 2" xfId="27814" hidden="1"/>
    <cellStyle name="Akzent6 2" xfId="27821" hidden="1"/>
    <cellStyle name="Akzent6 2" xfId="27835" hidden="1"/>
    <cellStyle name="Akzent6 2" xfId="27841" hidden="1"/>
    <cellStyle name="Akzent6 2" xfId="27855" hidden="1"/>
    <cellStyle name="Akzent6 2" xfId="27861" hidden="1"/>
    <cellStyle name="Akzent6 2" xfId="27875" hidden="1"/>
    <cellStyle name="Akzent6 2" xfId="27881" hidden="1"/>
    <cellStyle name="Akzent6 2" xfId="27895" hidden="1"/>
    <cellStyle name="Akzent6 2" xfId="27820" hidden="1"/>
    <cellStyle name="Akzent6 2" xfId="27909" hidden="1"/>
    <cellStyle name="Akzent6 2" xfId="27916" hidden="1"/>
    <cellStyle name="Akzent6 2" xfId="27930" hidden="1"/>
    <cellStyle name="Akzent6 2" xfId="27936" hidden="1"/>
    <cellStyle name="Akzent6 2" xfId="27950" hidden="1"/>
    <cellStyle name="Akzent6 2" xfId="27956" hidden="1"/>
    <cellStyle name="Akzent6 2" xfId="27970" hidden="1"/>
    <cellStyle name="Akzent6 2" xfId="27976" hidden="1"/>
    <cellStyle name="Akzent6 2" xfId="27990" hidden="1"/>
    <cellStyle name="Akzent6 2" xfId="27915" hidden="1"/>
    <cellStyle name="Akzent6 2" xfId="28003" hidden="1"/>
    <cellStyle name="Akzent6 2" xfId="28009" hidden="1"/>
    <cellStyle name="Akzent6 2" xfId="28023" hidden="1"/>
    <cellStyle name="Akzent6 2" xfId="28029" hidden="1"/>
    <cellStyle name="Akzent6 2" xfId="28043" hidden="1"/>
    <cellStyle name="Akzent6 2" xfId="28049" hidden="1"/>
    <cellStyle name="Akzent6 2" xfId="28063" hidden="1"/>
    <cellStyle name="Akzent6 2" xfId="28069" hidden="1"/>
    <cellStyle name="Akzent6 2" xfId="28083" hidden="1"/>
    <cellStyle name="Akzent6 2" xfId="28089" hidden="1"/>
    <cellStyle name="Akzent6 2" xfId="28103" hidden="1"/>
    <cellStyle name="Akzent6 2" xfId="28109" hidden="1"/>
    <cellStyle name="Akzent6 2" xfId="28123" hidden="1"/>
    <cellStyle name="Akzent6 2" xfId="28129" hidden="1"/>
    <cellStyle name="Akzent6 2" xfId="28143" hidden="1"/>
    <cellStyle name="Akzent6 2" xfId="28149" hidden="1"/>
    <cellStyle name="Akzent6 2" xfId="28163" hidden="1"/>
    <cellStyle name="Akzent6 2" xfId="28169" hidden="1"/>
    <cellStyle name="Akzent6 2" xfId="28183" hidden="1"/>
    <cellStyle name="Akzent6 2" xfId="28202" hidden="1"/>
    <cellStyle name="Akzent6 2" xfId="28193" hidden="1"/>
    <cellStyle name="Akzent6 2" xfId="28235" hidden="1"/>
    <cellStyle name="Akzent6 2" xfId="28251" hidden="1"/>
    <cellStyle name="Akzent6 2" xfId="28257" hidden="1"/>
    <cellStyle name="Akzent6 2" xfId="28271" hidden="1"/>
    <cellStyle name="Akzent6 2" xfId="28277" hidden="1"/>
    <cellStyle name="Akzent6 2" xfId="28291" hidden="1"/>
    <cellStyle name="Akzent6 2" xfId="28297" hidden="1"/>
    <cellStyle name="Akzent6 2" xfId="28311" hidden="1"/>
    <cellStyle name="Akzent6 2" xfId="28317" hidden="1"/>
    <cellStyle name="Akzent6 2" xfId="28331" hidden="1"/>
    <cellStyle name="Akzent6 2" xfId="28233" hidden="1"/>
    <cellStyle name="Akzent6 2" xfId="28346" hidden="1"/>
    <cellStyle name="Akzent6 2" xfId="28352" hidden="1"/>
    <cellStyle name="Akzent6 2" xfId="28366" hidden="1"/>
    <cellStyle name="Akzent6 2" xfId="28372" hidden="1"/>
    <cellStyle name="Akzent6 2" xfId="28386" hidden="1"/>
    <cellStyle name="Akzent6 2" xfId="28392" hidden="1"/>
    <cellStyle name="Akzent6 2" xfId="28406" hidden="1"/>
    <cellStyle name="Akzent6 2" xfId="28412" hidden="1"/>
    <cellStyle name="Akzent6 2" xfId="28426" hidden="1"/>
    <cellStyle name="Akzent6 2" xfId="23792" hidden="1"/>
    <cellStyle name="Akzent6 2" xfId="26158" hidden="1"/>
    <cellStyle name="Akzent6 2" xfId="24295" hidden="1"/>
    <cellStyle name="Akzent6 2" xfId="26159" hidden="1"/>
    <cellStyle name="Akzent6 2" xfId="24187" hidden="1"/>
    <cellStyle name="Akzent6 2" xfId="21377" hidden="1"/>
    <cellStyle name="Akzent6 2" xfId="21283" hidden="1"/>
    <cellStyle name="Akzent6 2" xfId="28451" hidden="1"/>
    <cellStyle name="Akzent6 2" xfId="28465" hidden="1"/>
    <cellStyle name="Akzent6 2" xfId="28472" hidden="1"/>
    <cellStyle name="Akzent6 2" xfId="28490" hidden="1"/>
    <cellStyle name="Akzent6 2" xfId="28497" hidden="1"/>
    <cellStyle name="Akzent6 2" xfId="28511" hidden="1"/>
    <cellStyle name="Akzent6 2" xfId="28517" hidden="1"/>
    <cellStyle name="Akzent6 2" xfId="28531" hidden="1"/>
    <cellStyle name="Akzent6 2" xfId="28537" hidden="1"/>
    <cellStyle name="Akzent6 2" xfId="28551" hidden="1"/>
    <cellStyle name="Akzent6 2" xfId="28557" hidden="1"/>
    <cellStyle name="Akzent6 2" xfId="28571" hidden="1"/>
    <cellStyle name="Akzent6 2" xfId="28496" hidden="1"/>
    <cellStyle name="Akzent6 2" xfId="28585" hidden="1"/>
    <cellStyle name="Akzent6 2" xfId="28592" hidden="1"/>
    <cellStyle name="Akzent6 2" xfId="28606" hidden="1"/>
    <cellStyle name="Akzent6 2" xfId="28612" hidden="1"/>
    <cellStyle name="Akzent6 2" xfId="28626" hidden="1"/>
    <cellStyle name="Akzent6 2" xfId="28632" hidden="1"/>
    <cellStyle name="Akzent6 2" xfId="28646" hidden="1"/>
    <cellStyle name="Akzent6 2" xfId="28652" hidden="1"/>
    <cellStyle name="Akzent6 2" xfId="28666" hidden="1"/>
    <cellStyle name="Akzent6 2" xfId="28591" hidden="1"/>
    <cellStyle name="Akzent6 2" xfId="28679" hidden="1"/>
    <cellStyle name="Akzent6 2" xfId="28685" hidden="1"/>
    <cellStyle name="Akzent6 2" xfId="28699" hidden="1"/>
    <cellStyle name="Akzent6 2" xfId="28705" hidden="1"/>
    <cellStyle name="Akzent6 2" xfId="28719" hidden="1"/>
    <cellStyle name="Akzent6 2" xfId="28725" hidden="1"/>
    <cellStyle name="Akzent6 2" xfId="28739" hidden="1"/>
    <cellStyle name="Akzent6 2" xfId="28745" hidden="1"/>
    <cellStyle name="Akzent6 2" xfId="28759" hidden="1"/>
    <cellStyle name="Akzent6 2" xfId="28770" hidden="1"/>
    <cellStyle name="Akzent6 2" xfId="28788" hidden="1"/>
    <cellStyle name="Akzent6 2" xfId="28794" hidden="1"/>
    <cellStyle name="Akzent6 2" xfId="28808" hidden="1"/>
    <cellStyle name="Akzent6 2" xfId="28814" hidden="1"/>
    <cellStyle name="Akzent6 2" xfId="28828" hidden="1"/>
    <cellStyle name="Akzent6 2" xfId="28834" hidden="1"/>
    <cellStyle name="Akzent6 2" xfId="28848" hidden="1"/>
    <cellStyle name="Akzent6 2" xfId="28854" hidden="1"/>
    <cellStyle name="Akzent6 2" xfId="28868" hidden="1"/>
    <cellStyle name="Akzent6 2" xfId="28874" hidden="1"/>
    <cellStyle name="Akzent6 2" xfId="28892" hidden="1"/>
    <cellStyle name="Akzent6 2" xfId="28899" hidden="1"/>
    <cellStyle name="Akzent6 2" xfId="28913" hidden="1"/>
    <cellStyle name="Akzent6 2" xfId="28919" hidden="1"/>
    <cellStyle name="Akzent6 2" xfId="28933" hidden="1"/>
    <cellStyle name="Akzent6 2" xfId="28939" hidden="1"/>
    <cellStyle name="Akzent6 2" xfId="28953" hidden="1"/>
    <cellStyle name="Akzent6 2" xfId="28959" hidden="1"/>
    <cellStyle name="Akzent6 2" xfId="28973" hidden="1"/>
    <cellStyle name="Akzent6 2" xfId="28898" hidden="1"/>
    <cellStyle name="Akzent6 2" xfId="28987" hidden="1"/>
    <cellStyle name="Akzent6 2" xfId="28994" hidden="1"/>
    <cellStyle name="Akzent6 2" xfId="29008" hidden="1"/>
    <cellStyle name="Akzent6 2" xfId="29014" hidden="1"/>
    <cellStyle name="Akzent6 2" xfId="29028" hidden="1"/>
    <cellStyle name="Akzent6 2" xfId="29034" hidden="1"/>
    <cellStyle name="Akzent6 2" xfId="29048" hidden="1"/>
    <cellStyle name="Akzent6 2" xfId="29054" hidden="1"/>
    <cellStyle name="Akzent6 2" xfId="29068" hidden="1"/>
    <cellStyle name="Akzent6 2" xfId="28993" hidden="1"/>
    <cellStyle name="Akzent6 2" xfId="29081" hidden="1"/>
    <cellStyle name="Akzent6 2" xfId="29087" hidden="1"/>
    <cellStyle name="Akzent6 2" xfId="29101" hidden="1"/>
    <cellStyle name="Akzent6 2" xfId="29107" hidden="1"/>
    <cellStyle name="Akzent6 2" xfId="29121" hidden="1"/>
    <cellStyle name="Akzent6 2" xfId="29127" hidden="1"/>
    <cellStyle name="Akzent6 2" xfId="29141" hidden="1"/>
    <cellStyle name="Akzent6 2" xfId="29147" hidden="1"/>
    <cellStyle name="Akzent6 2" xfId="29161" hidden="1"/>
    <cellStyle name="Akzent6 2" xfId="29167" hidden="1"/>
    <cellStyle name="Akzent6 2" xfId="29181" hidden="1"/>
    <cellStyle name="Akzent6 2" xfId="29187" hidden="1"/>
    <cellStyle name="Akzent6 2" xfId="29201" hidden="1"/>
    <cellStyle name="Akzent6 2" xfId="29207" hidden="1"/>
    <cellStyle name="Akzent6 2" xfId="29221" hidden="1"/>
    <cellStyle name="Akzent6 2" xfId="29227" hidden="1"/>
    <cellStyle name="Akzent6 2" xfId="29241" hidden="1"/>
    <cellStyle name="Akzent6 2" xfId="29247" hidden="1"/>
    <cellStyle name="Akzent6 2" xfId="29261" hidden="1"/>
    <cellStyle name="Akzent6 2" xfId="29281" hidden="1"/>
    <cellStyle name="Akzent6 2" xfId="29271" hidden="1"/>
    <cellStyle name="Akzent6 2" xfId="29315" hidden="1"/>
    <cellStyle name="Akzent6 2" xfId="29330" hidden="1"/>
    <cellStyle name="Akzent6 2" xfId="29336" hidden="1"/>
    <cellStyle name="Akzent6 2" xfId="29350" hidden="1"/>
    <cellStyle name="Akzent6 2" xfId="29356" hidden="1"/>
    <cellStyle name="Akzent6 2" xfId="29370" hidden="1"/>
    <cellStyle name="Akzent6 2" xfId="29376" hidden="1"/>
    <cellStyle name="Akzent6 2" xfId="29390" hidden="1"/>
    <cellStyle name="Akzent6 2" xfId="29396" hidden="1"/>
    <cellStyle name="Akzent6 2" xfId="29410" hidden="1"/>
    <cellStyle name="Akzent6 2" xfId="29313" hidden="1"/>
    <cellStyle name="Akzent6 2" xfId="29425" hidden="1"/>
    <cellStyle name="Akzent6 2" xfId="29431" hidden="1"/>
    <cellStyle name="Akzent6 2" xfId="29445" hidden="1"/>
    <cellStyle name="Akzent6 2" xfId="29451" hidden="1"/>
    <cellStyle name="Akzent6 2" xfId="29465" hidden="1"/>
    <cellStyle name="Akzent6 2" xfId="29471" hidden="1"/>
    <cellStyle name="Akzent6 2" xfId="29485" hidden="1"/>
    <cellStyle name="Akzent6 2" xfId="29491" hidden="1"/>
    <cellStyle name="Akzent6 2" xfId="29505" hidden="1"/>
    <cellStyle name="Akzent6 2" xfId="29523" hidden="1"/>
    <cellStyle name="Akzent6 2" xfId="29556" hidden="1"/>
    <cellStyle name="Akzent6 2" xfId="29578" hidden="1"/>
    <cellStyle name="Akzent6 2" xfId="29592" hidden="1"/>
    <cellStyle name="Akzent6 2" xfId="29606" hidden="1"/>
    <cellStyle name="Akzent6 2" xfId="29612" hidden="1"/>
    <cellStyle name="Akzent6 2" xfId="29626" hidden="1"/>
    <cellStyle name="Akzent6 2" xfId="29632" hidden="1"/>
    <cellStyle name="Akzent6 2" xfId="29646" hidden="1"/>
    <cellStyle name="Akzent6 2" xfId="29652" hidden="1"/>
    <cellStyle name="Akzent6 2" xfId="29666" hidden="1"/>
    <cellStyle name="Akzent6 2" xfId="29673" hidden="1"/>
    <cellStyle name="Akzent6 2" xfId="29691" hidden="1"/>
    <cellStyle name="Akzent6 2" xfId="29698" hidden="1"/>
    <cellStyle name="Akzent6 2" xfId="29712" hidden="1"/>
    <cellStyle name="Akzent6 2" xfId="29718" hidden="1"/>
    <cellStyle name="Akzent6 2" xfId="29732" hidden="1"/>
    <cellStyle name="Akzent6 2" xfId="29738" hidden="1"/>
    <cellStyle name="Akzent6 2" xfId="29752" hidden="1"/>
    <cellStyle name="Akzent6 2" xfId="29758" hidden="1"/>
    <cellStyle name="Akzent6 2" xfId="29772" hidden="1"/>
    <cellStyle name="Akzent6 2" xfId="29697" hidden="1"/>
    <cellStyle name="Akzent6 2" xfId="29786" hidden="1"/>
    <cellStyle name="Akzent6 2" xfId="29793" hidden="1"/>
    <cellStyle name="Akzent6 2" xfId="29807" hidden="1"/>
    <cellStyle name="Akzent6 2" xfId="29813" hidden="1"/>
    <cellStyle name="Akzent6 2" xfId="29827" hidden="1"/>
    <cellStyle name="Akzent6 2" xfId="29833" hidden="1"/>
    <cellStyle name="Akzent6 2" xfId="29847" hidden="1"/>
    <cellStyle name="Akzent6 2" xfId="29853" hidden="1"/>
    <cellStyle name="Akzent6 2" xfId="29867" hidden="1"/>
    <cellStyle name="Akzent6 2" xfId="29792" hidden="1"/>
    <cellStyle name="Akzent6 2" xfId="29880" hidden="1"/>
    <cellStyle name="Akzent6 2" xfId="29886" hidden="1"/>
    <cellStyle name="Akzent6 2" xfId="29900" hidden="1"/>
    <cellStyle name="Akzent6 2" xfId="29906" hidden="1"/>
    <cellStyle name="Akzent6 2" xfId="29920" hidden="1"/>
    <cellStyle name="Akzent6 2" xfId="29926" hidden="1"/>
    <cellStyle name="Akzent6 2" xfId="29940" hidden="1"/>
    <cellStyle name="Akzent6 2" xfId="29946" hidden="1"/>
    <cellStyle name="Akzent6 2" xfId="29960" hidden="1"/>
    <cellStyle name="Akzent6 2" xfId="29969" hidden="1"/>
    <cellStyle name="Akzent6 2" xfId="29988" hidden="1"/>
    <cellStyle name="Akzent6 2" xfId="29994" hidden="1"/>
    <cellStyle name="Akzent6 2" xfId="30008" hidden="1"/>
    <cellStyle name="Akzent6 2" xfId="30014" hidden="1"/>
    <cellStyle name="Akzent6 2" xfId="30028" hidden="1"/>
    <cellStyle name="Akzent6 2" xfId="30034" hidden="1"/>
    <cellStyle name="Akzent6 2" xfId="30048" hidden="1"/>
    <cellStyle name="Akzent6 2" xfId="30054" hidden="1"/>
    <cellStyle name="Akzent6 2" xfId="30068" hidden="1"/>
    <cellStyle name="Akzent6 2" xfId="30074" hidden="1"/>
    <cellStyle name="Akzent6 2" xfId="30092" hidden="1"/>
    <cellStyle name="Akzent6 2" xfId="30099" hidden="1"/>
    <cellStyle name="Akzent6 2" xfId="30113" hidden="1"/>
    <cellStyle name="Akzent6 2" xfId="30119" hidden="1"/>
    <cellStyle name="Akzent6 2" xfId="30133" hidden="1"/>
    <cellStyle name="Akzent6 2" xfId="30139" hidden="1"/>
    <cellStyle name="Akzent6 2" xfId="30153" hidden="1"/>
    <cellStyle name="Akzent6 2" xfId="30159" hidden="1"/>
    <cellStyle name="Akzent6 2" xfId="30173" hidden="1"/>
    <cellStyle name="Akzent6 2" xfId="30098" hidden="1"/>
    <cellStyle name="Akzent6 2" xfId="30187" hidden="1"/>
    <cellStyle name="Akzent6 2" xfId="30194" hidden="1"/>
    <cellStyle name="Akzent6 2" xfId="30208" hidden="1"/>
    <cellStyle name="Akzent6 2" xfId="30214" hidden="1"/>
    <cellStyle name="Akzent6 2" xfId="30228" hidden="1"/>
    <cellStyle name="Akzent6 2" xfId="30234" hidden="1"/>
    <cellStyle name="Akzent6 2" xfId="30248" hidden="1"/>
    <cellStyle name="Akzent6 2" xfId="30254" hidden="1"/>
    <cellStyle name="Akzent6 2" xfId="30268" hidden="1"/>
    <cellStyle name="Akzent6 2" xfId="30193" hidden="1"/>
    <cellStyle name="Akzent6 2" xfId="30281" hidden="1"/>
    <cellStyle name="Akzent6 2" xfId="30287" hidden="1"/>
    <cellStyle name="Akzent6 2" xfId="30301" hidden="1"/>
    <cellStyle name="Akzent6 2" xfId="30307" hidden="1"/>
    <cellStyle name="Akzent6 2" xfId="30321" hidden="1"/>
    <cellStyle name="Akzent6 2" xfId="30327" hidden="1"/>
    <cellStyle name="Akzent6 2" xfId="30341" hidden="1"/>
    <cellStyle name="Akzent6 2" xfId="30347" hidden="1"/>
    <cellStyle name="Akzent6 2" xfId="30361" hidden="1"/>
    <cellStyle name="Akzent6 2" xfId="30367" hidden="1"/>
    <cellStyle name="Akzent6 2" xfId="30381" hidden="1"/>
    <cellStyle name="Akzent6 2" xfId="30387" hidden="1"/>
    <cellStyle name="Akzent6 2" xfId="30401" hidden="1"/>
    <cellStyle name="Akzent6 2" xfId="30407" hidden="1"/>
    <cellStyle name="Akzent6 2" xfId="30421" hidden="1"/>
    <cellStyle name="Akzent6 2" xfId="30427" hidden="1"/>
    <cellStyle name="Akzent6 2" xfId="30441" hidden="1"/>
    <cellStyle name="Akzent6 2" xfId="30447" hidden="1"/>
    <cellStyle name="Akzent6 2" xfId="30461" hidden="1"/>
    <cellStyle name="Akzent6 2" xfId="30479" hidden="1"/>
    <cellStyle name="Akzent6 2" xfId="30470" hidden="1"/>
    <cellStyle name="Akzent6 2" xfId="30512" hidden="1"/>
    <cellStyle name="Akzent6 2" xfId="30527" hidden="1"/>
    <cellStyle name="Akzent6 2" xfId="30533" hidden="1"/>
    <cellStyle name="Akzent6 2" xfId="30547" hidden="1"/>
    <cellStyle name="Akzent6 2" xfId="30553" hidden="1"/>
    <cellStyle name="Akzent6 2" xfId="30567" hidden="1"/>
    <cellStyle name="Akzent6 2" xfId="30573" hidden="1"/>
    <cellStyle name="Akzent6 2" xfId="30587" hidden="1"/>
    <cellStyle name="Akzent6 2" xfId="30593" hidden="1"/>
    <cellStyle name="Akzent6 2" xfId="30607" hidden="1"/>
    <cellStyle name="Akzent6 2" xfId="30510" hidden="1"/>
    <cellStyle name="Akzent6 2" xfId="30621" hidden="1"/>
    <cellStyle name="Akzent6 2" xfId="30627" hidden="1"/>
    <cellStyle name="Akzent6 2" xfId="30641" hidden="1"/>
    <cellStyle name="Akzent6 2" xfId="30647" hidden="1"/>
    <cellStyle name="Akzent6 2" xfId="30661" hidden="1"/>
    <cellStyle name="Akzent6 2" xfId="30667" hidden="1"/>
    <cellStyle name="Akzent6 2" xfId="30681" hidden="1"/>
    <cellStyle name="Akzent6 2" xfId="30687" hidden="1"/>
    <cellStyle name="Akzent6 2" xfId="30701" hidden="1"/>
    <cellStyle name="Akzent6 2" xfId="21297" hidden="1"/>
    <cellStyle name="Akzent6 2" xfId="26993" hidden="1"/>
    <cellStyle name="Akzent6 2" xfId="26183" hidden="1"/>
    <cellStyle name="Akzent6 2" xfId="27029" hidden="1"/>
    <cellStyle name="Akzent6 2" xfId="26149" hidden="1"/>
    <cellStyle name="Akzent6 2" xfId="21258" hidden="1"/>
    <cellStyle name="Akzent6 2" xfId="21271" hidden="1"/>
    <cellStyle name="Akzent6 2" xfId="30718" hidden="1"/>
    <cellStyle name="Akzent6 2" xfId="30732" hidden="1"/>
    <cellStyle name="Akzent6 2" xfId="30738" hidden="1"/>
    <cellStyle name="Akzent6 2" xfId="30756" hidden="1"/>
    <cellStyle name="Akzent6 2" xfId="30763" hidden="1"/>
    <cellStyle name="Akzent6 2" xfId="30777" hidden="1"/>
    <cellStyle name="Akzent6 2" xfId="30783" hidden="1"/>
    <cellStyle name="Akzent6 2" xfId="30797" hidden="1"/>
    <cellStyle name="Akzent6 2" xfId="30803" hidden="1"/>
    <cellStyle name="Akzent6 2" xfId="30817" hidden="1"/>
    <cellStyle name="Akzent6 2" xfId="30823" hidden="1"/>
    <cellStyle name="Akzent6 2" xfId="30837" hidden="1"/>
    <cellStyle name="Akzent6 2" xfId="30762" hidden="1"/>
    <cellStyle name="Akzent6 2" xfId="30851" hidden="1"/>
    <cellStyle name="Akzent6 2" xfId="30858" hidden="1"/>
    <cellStyle name="Akzent6 2" xfId="30872" hidden="1"/>
    <cellStyle name="Akzent6 2" xfId="30878" hidden="1"/>
    <cellStyle name="Akzent6 2" xfId="30892" hidden="1"/>
    <cellStyle name="Akzent6 2" xfId="30898" hidden="1"/>
    <cellStyle name="Akzent6 2" xfId="30912" hidden="1"/>
    <cellStyle name="Akzent6 2" xfId="30918" hidden="1"/>
    <cellStyle name="Akzent6 2" xfId="30932" hidden="1"/>
    <cellStyle name="Akzent6 2" xfId="30857" hidden="1"/>
    <cellStyle name="Akzent6 2" xfId="30945" hidden="1"/>
    <cellStyle name="Akzent6 2" xfId="30951" hidden="1"/>
    <cellStyle name="Akzent6 2" xfId="30965" hidden="1"/>
    <cellStyle name="Akzent6 2" xfId="30971" hidden="1"/>
    <cellStyle name="Akzent6 2" xfId="30985" hidden="1"/>
    <cellStyle name="Akzent6 2" xfId="30991" hidden="1"/>
    <cellStyle name="Akzent6 2" xfId="31005" hidden="1"/>
    <cellStyle name="Akzent6 2" xfId="31011" hidden="1"/>
    <cellStyle name="Akzent6 2" xfId="31025" hidden="1"/>
    <cellStyle name="Akzent6 2" xfId="31034" hidden="1"/>
    <cellStyle name="Akzent6 2" xfId="31052" hidden="1"/>
    <cellStyle name="Akzent6 2" xfId="31058" hidden="1"/>
    <cellStyle name="Akzent6 2" xfId="31072" hidden="1"/>
    <cellStyle name="Akzent6 2" xfId="31078" hidden="1"/>
    <cellStyle name="Akzent6 2" xfId="31092" hidden="1"/>
    <cellStyle name="Akzent6 2" xfId="31098" hidden="1"/>
    <cellStyle name="Akzent6 2" xfId="31112" hidden="1"/>
    <cellStyle name="Akzent6 2" xfId="31118" hidden="1"/>
    <cellStyle name="Akzent6 2" xfId="31132" hidden="1"/>
    <cellStyle name="Akzent6 2" xfId="31138" hidden="1"/>
    <cellStyle name="Akzent6 2" xfId="31156" hidden="1"/>
    <cellStyle name="Akzent6 2" xfId="31163" hidden="1"/>
    <cellStyle name="Akzent6 2" xfId="31177" hidden="1"/>
    <cellStyle name="Akzent6 2" xfId="31183" hidden="1"/>
    <cellStyle name="Akzent6 2" xfId="31197" hidden="1"/>
    <cellStyle name="Akzent6 2" xfId="31203" hidden="1"/>
    <cellStyle name="Akzent6 2" xfId="31217" hidden="1"/>
    <cellStyle name="Akzent6 2" xfId="31223" hidden="1"/>
    <cellStyle name="Akzent6 2" xfId="31237" hidden="1"/>
    <cellStyle name="Akzent6 2" xfId="31162" hidden="1"/>
    <cellStyle name="Akzent6 2" xfId="31251" hidden="1"/>
    <cellStyle name="Akzent6 2" xfId="31258" hidden="1"/>
    <cellStyle name="Akzent6 2" xfId="31272" hidden="1"/>
    <cellStyle name="Akzent6 2" xfId="31278" hidden="1"/>
    <cellStyle name="Akzent6 2" xfId="31292" hidden="1"/>
    <cellStyle name="Akzent6 2" xfId="31298" hidden="1"/>
    <cellStyle name="Akzent6 2" xfId="31312" hidden="1"/>
    <cellStyle name="Akzent6 2" xfId="31318" hidden="1"/>
    <cellStyle name="Akzent6 2" xfId="31332" hidden="1"/>
    <cellStyle name="Akzent6 2" xfId="31257" hidden="1"/>
    <cellStyle name="Akzent6 2" xfId="31345" hidden="1"/>
    <cellStyle name="Akzent6 2" xfId="31351" hidden="1"/>
    <cellStyle name="Akzent6 2" xfId="31365" hidden="1"/>
    <cellStyle name="Akzent6 2" xfId="31371" hidden="1"/>
    <cellStyle name="Akzent6 2" xfId="31385" hidden="1"/>
    <cellStyle name="Akzent6 2" xfId="31391" hidden="1"/>
    <cellStyle name="Akzent6 2" xfId="31405" hidden="1"/>
    <cellStyle name="Akzent6 2" xfId="31411" hidden="1"/>
    <cellStyle name="Akzent6 2" xfId="31425" hidden="1"/>
    <cellStyle name="Akzent6 2" xfId="31431" hidden="1"/>
    <cellStyle name="Akzent6 2" xfId="31445" hidden="1"/>
    <cellStyle name="Akzent6 2" xfId="31451" hidden="1"/>
    <cellStyle name="Akzent6 2" xfId="31465" hidden="1"/>
    <cellStyle name="Akzent6 2" xfId="31471" hidden="1"/>
    <cellStyle name="Akzent6 2" xfId="31485" hidden="1"/>
    <cellStyle name="Akzent6 2" xfId="31491" hidden="1"/>
    <cellStyle name="Akzent6 2" xfId="31505" hidden="1"/>
    <cellStyle name="Akzent6 2" xfId="31511" hidden="1"/>
    <cellStyle name="Akzent6 2" xfId="31525" hidden="1"/>
    <cellStyle name="Akzent6 2" xfId="31542" hidden="1"/>
    <cellStyle name="Akzent6 2" xfId="31534" hidden="1"/>
    <cellStyle name="Akzent6 2" xfId="31573" hidden="1"/>
    <cellStyle name="Akzent6 2" xfId="31587" hidden="1"/>
    <cellStyle name="Akzent6 2" xfId="31593" hidden="1"/>
    <cellStyle name="Akzent6 2" xfId="31607" hidden="1"/>
    <cellStyle name="Akzent6 2" xfId="31613" hidden="1"/>
    <cellStyle name="Akzent6 2" xfId="31627" hidden="1"/>
    <cellStyle name="Akzent6 2" xfId="31633" hidden="1"/>
    <cellStyle name="Akzent6 2" xfId="31647" hidden="1"/>
    <cellStyle name="Akzent6 2" xfId="31653" hidden="1"/>
    <cellStyle name="Akzent6 2" xfId="31667" hidden="1"/>
    <cellStyle name="Akzent6 2" xfId="31572" hidden="1"/>
    <cellStyle name="Akzent6 2" xfId="31681" hidden="1"/>
    <cellStyle name="Akzent6 2" xfId="31687" hidden="1"/>
    <cellStyle name="Akzent6 2" xfId="31701" hidden="1"/>
    <cellStyle name="Akzent6 2" xfId="31707" hidden="1"/>
    <cellStyle name="Akzent6 2" xfId="31721" hidden="1"/>
    <cellStyle name="Akzent6 2" xfId="31727" hidden="1"/>
    <cellStyle name="Akzent6 2" xfId="31741" hidden="1"/>
    <cellStyle name="Akzent6 2" xfId="31747" hidden="1"/>
    <cellStyle name="Akzent6 2" xfId="31761" hidden="1"/>
    <cellStyle name="Akzent6 2" xfId="31776" hidden="1"/>
    <cellStyle name="Akzent6 2" xfId="31808" hidden="1"/>
    <cellStyle name="Akzent6 2" xfId="31829" hidden="1"/>
    <cellStyle name="Akzent6 2" xfId="31843" hidden="1"/>
    <cellStyle name="Akzent6 2" xfId="31857" hidden="1"/>
    <cellStyle name="Akzent6 2" xfId="31863" hidden="1"/>
    <cellStyle name="Akzent6 2" xfId="31877" hidden="1"/>
    <cellStyle name="Akzent6 2" xfId="31883" hidden="1"/>
    <cellStyle name="Akzent6 2" xfId="31897" hidden="1"/>
    <cellStyle name="Akzent6 2" xfId="31903" hidden="1"/>
    <cellStyle name="Akzent6 2" xfId="31917" hidden="1"/>
    <cellStyle name="Akzent6 2" xfId="31923" hidden="1"/>
    <cellStyle name="Akzent6 2" xfId="31941" hidden="1"/>
    <cellStyle name="Akzent6 2" xfId="31948" hidden="1"/>
    <cellStyle name="Akzent6 2" xfId="31962" hidden="1"/>
    <cellStyle name="Akzent6 2" xfId="31968" hidden="1"/>
    <cellStyle name="Akzent6 2" xfId="31982" hidden="1"/>
    <cellStyle name="Akzent6 2" xfId="31988" hidden="1"/>
    <cellStyle name="Akzent6 2" xfId="32002" hidden="1"/>
    <cellStyle name="Akzent6 2" xfId="32008" hidden="1"/>
    <cellStyle name="Akzent6 2" xfId="32022" hidden="1"/>
    <cellStyle name="Akzent6 2" xfId="31947" hidden="1"/>
    <cellStyle name="Akzent6 2" xfId="32036" hidden="1"/>
    <cellStyle name="Akzent6 2" xfId="32043" hidden="1"/>
    <cellStyle name="Akzent6 2" xfId="32057" hidden="1"/>
    <cellStyle name="Akzent6 2" xfId="32063" hidden="1"/>
    <cellStyle name="Akzent6 2" xfId="32077" hidden="1"/>
    <cellStyle name="Akzent6 2" xfId="32083" hidden="1"/>
    <cellStyle name="Akzent6 2" xfId="32097" hidden="1"/>
    <cellStyle name="Akzent6 2" xfId="32103" hidden="1"/>
    <cellStyle name="Akzent6 2" xfId="32117" hidden="1"/>
    <cellStyle name="Akzent6 2" xfId="32042" hidden="1"/>
    <cellStyle name="Akzent6 2" xfId="32130" hidden="1"/>
    <cellStyle name="Akzent6 2" xfId="32136" hidden="1"/>
    <cellStyle name="Akzent6 2" xfId="32150" hidden="1"/>
    <cellStyle name="Akzent6 2" xfId="32156" hidden="1"/>
    <cellStyle name="Akzent6 2" xfId="32170" hidden="1"/>
    <cellStyle name="Akzent6 2" xfId="32176" hidden="1"/>
    <cellStyle name="Akzent6 2" xfId="32190" hidden="1"/>
    <cellStyle name="Akzent6 2" xfId="32196" hidden="1"/>
    <cellStyle name="Akzent6 2" xfId="32210" hidden="1"/>
    <cellStyle name="Akzent6 2" xfId="32219" hidden="1"/>
    <cellStyle name="Akzent6 2" xfId="32237" hidden="1"/>
    <cellStyle name="Akzent6 2" xfId="32243" hidden="1"/>
    <cellStyle name="Akzent6 2" xfId="32257" hidden="1"/>
    <cellStyle name="Akzent6 2" xfId="32263" hidden="1"/>
    <cellStyle name="Akzent6 2" xfId="32277" hidden="1"/>
    <cellStyle name="Akzent6 2" xfId="32283" hidden="1"/>
    <cellStyle name="Akzent6 2" xfId="32297" hidden="1"/>
    <cellStyle name="Akzent6 2" xfId="32303" hidden="1"/>
    <cellStyle name="Akzent6 2" xfId="32317" hidden="1"/>
    <cellStyle name="Akzent6 2" xfId="32323" hidden="1"/>
    <cellStyle name="Akzent6 2" xfId="32341" hidden="1"/>
    <cellStyle name="Akzent6 2" xfId="32348" hidden="1"/>
    <cellStyle name="Akzent6 2" xfId="32362" hidden="1"/>
    <cellStyle name="Akzent6 2" xfId="32368" hidden="1"/>
    <cellStyle name="Akzent6 2" xfId="32382" hidden="1"/>
    <cellStyle name="Akzent6 2" xfId="32388" hidden="1"/>
    <cellStyle name="Akzent6 2" xfId="32402" hidden="1"/>
    <cellStyle name="Akzent6 2" xfId="32408" hidden="1"/>
    <cellStyle name="Akzent6 2" xfId="32422" hidden="1"/>
    <cellStyle name="Akzent6 2" xfId="32347" hidden="1"/>
    <cellStyle name="Akzent6 2" xfId="32436" hidden="1"/>
    <cellStyle name="Akzent6 2" xfId="32443" hidden="1"/>
    <cellStyle name="Akzent6 2" xfId="32457" hidden="1"/>
    <cellStyle name="Akzent6 2" xfId="32463" hidden="1"/>
    <cellStyle name="Akzent6 2" xfId="32477" hidden="1"/>
    <cellStyle name="Akzent6 2" xfId="32483" hidden="1"/>
    <cellStyle name="Akzent6 2" xfId="32497" hidden="1"/>
    <cellStyle name="Akzent6 2" xfId="32503" hidden="1"/>
    <cellStyle name="Akzent6 2" xfId="32517" hidden="1"/>
    <cellStyle name="Akzent6 2" xfId="32442" hidden="1"/>
    <cellStyle name="Akzent6 2" xfId="32530" hidden="1"/>
    <cellStyle name="Akzent6 2" xfId="32536" hidden="1"/>
    <cellStyle name="Akzent6 2" xfId="32550" hidden="1"/>
    <cellStyle name="Akzent6 2" xfId="32556" hidden="1"/>
    <cellStyle name="Akzent6 2" xfId="32570" hidden="1"/>
    <cellStyle name="Akzent6 2" xfId="32576" hidden="1"/>
    <cellStyle name="Akzent6 2" xfId="32590" hidden="1"/>
    <cellStyle name="Akzent6 2" xfId="32596" hidden="1"/>
    <cellStyle name="Akzent6 2" xfId="32610" hidden="1"/>
    <cellStyle name="Akzent6 2" xfId="32616" hidden="1"/>
    <cellStyle name="Akzent6 2" xfId="32630" hidden="1"/>
    <cellStyle name="Akzent6 2" xfId="32636" hidden="1"/>
    <cellStyle name="Akzent6 2" xfId="32650" hidden="1"/>
    <cellStyle name="Akzent6 2" xfId="32656" hidden="1"/>
    <cellStyle name="Akzent6 2" xfId="32670" hidden="1"/>
    <cellStyle name="Akzent6 2" xfId="32676" hidden="1"/>
    <cellStyle name="Akzent6 2" xfId="32690" hidden="1"/>
    <cellStyle name="Akzent6 2" xfId="32696" hidden="1"/>
    <cellStyle name="Akzent6 2" xfId="32710" hidden="1"/>
    <cellStyle name="Akzent6 2" xfId="32727" hidden="1"/>
    <cellStyle name="Akzent6 2" xfId="32719" hidden="1"/>
    <cellStyle name="Akzent6 2" xfId="32758" hidden="1"/>
    <cellStyle name="Akzent6 2" xfId="32772" hidden="1"/>
    <cellStyle name="Akzent6 2" xfId="32778" hidden="1"/>
    <cellStyle name="Akzent6 2" xfId="32792" hidden="1"/>
    <cellStyle name="Akzent6 2" xfId="32798" hidden="1"/>
    <cellStyle name="Akzent6 2" xfId="32812" hidden="1"/>
    <cellStyle name="Akzent6 2" xfId="32818" hidden="1"/>
    <cellStyle name="Akzent6 2" xfId="32832" hidden="1"/>
    <cellStyle name="Akzent6 2" xfId="32838" hidden="1"/>
    <cellStyle name="Akzent6 2" xfId="32852" hidden="1"/>
    <cellStyle name="Akzent6 2" xfId="32757" hidden="1"/>
    <cellStyle name="Akzent6 2" xfId="32866" hidden="1"/>
    <cellStyle name="Akzent6 2" xfId="32872" hidden="1"/>
    <cellStyle name="Akzent6 2" xfId="32886" hidden="1"/>
    <cellStyle name="Akzent6 2" xfId="32892" hidden="1"/>
    <cellStyle name="Akzent6 2" xfId="32906" hidden="1"/>
    <cellStyle name="Akzent6 2" xfId="32912" hidden="1"/>
    <cellStyle name="Akzent6 2" xfId="32926" hidden="1"/>
    <cellStyle name="Akzent6 2" xfId="32932" hidden="1"/>
    <cellStyle name="Akzent6 2" xfId="32946" hidden="1"/>
    <cellStyle name="Akzent6 2" xfId="28337" hidden="1"/>
    <cellStyle name="Akzent6 2" xfId="25507" hidden="1"/>
    <cellStyle name="Akzent6 2" xfId="29568" hidden="1"/>
    <cellStyle name="Akzent6 2" xfId="26588" hidden="1"/>
    <cellStyle name="Akzent6 2" xfId="29287" hidden="1"/>
    <cellStyle name="Akzent6 2" xfId="21362" hidden="1"/>
    <cellStyle name="Akzent6 2" xfId="27686" hidden="1"/>
    <cellStyle name="Akzent6 2" xfId="32955" hidden="1"/>
    <cellStyle name="Akzent6 2" xfId="32969" hidden="1"/>
    <cellStyle name="Akzent6 2" xfId="32975" hidden="1"/>
    <cellStyle name="Akzent6 2" xfId="32993" hidden="1"/>
    <cellStyle name="Akzent6 2" xfId="33000" hidden="1"/>
    <cellStyle name="Akzent6 2" xfId="33014" hidden="1"/>
    <cellStyle name="Akzent6 2" xfId="33020" hidden="1"/>
    <cellStyle name="Akzent6 2" xfId="33034" hidden="1"/>
    <cellStyle name="Akzent6 2" xfId="33040" hidden="1"/>
    <cellStyle name="Akzent6 2" xfId="33054" hidden="1"/>
    <cellStyle name="Akzent6 2" xfId="33060" hidden="1"/>
    <cellStyle name="Akzent6 2" xfId="33074" hidden="1"/>
    <cellStyle name="Akzent6 2" xfId="32999" hidden="1"/>
    <cellStyle name="Akzent6 2" xfId="33088" hidden="1"/>
    <cellStyle name="Akzent6 2" xfId="33095" hidden="1"/>
    <cellStyle name="Akzent6 2" xfId="33109" hidden="1"/>
    <cellStyle name="Akzent6 2" xfId="33115" hidden="1"/>
    <cellStyle name="Akzent6 2" xfId="33129" hidden="1"/>
    <cellStyle name="Akzent6 2" xfId="33135" hidden="1"/>
    <cellStyle name="Akzent6 2" xfId="33149" hidden="1"/>
    <cellStyle name="Akzent6 2" xfId="33155" hidden="1"/>
    <cellStyle name="Akzent6 2" xfId="33169" hidden="1"/>
    <cellStyle name="Akzent6 2" xfId="33094" hidden="1"/>
    <cellStyle name="Akzent6 2" xfId="33182" hidden="1"/>
    <cellStyle name="Akzent6 2" xfId="33188" hidden="1"/>
    <cellStyle name="Akzent6 2" xfId="33202" hidden="1"/>
    <cellStyle name="Akzent6 2" xfId="33208" hidden="1"/>
    <cellStyle name="Akzent6 2" xfId="33222" hidden="1"/>
    <cellStyle name="Akzent6 2" xfId="33228" hidden="1"/>
    <cellStyle name="Akzent6 2" xfId="33242" hidden="1"/>
    <cellStyle name="Akzent6 2" xfId="33248" hidden="1"/>
    <cellStyle name="Akzent6 2" xfId="33262" hidden="1"/>
    <cellStyle name="Akzent6 2" xfId="33271" hidden="1"/>
    <cellStyle name="Akzent6 2" xfId="33289" hidden="1"/>
    <cellStyle name="Akzent6 2" xfId="33295" hidden="1"/>
    <cellStyle name="Akzent6 2" xfId="33309" hidden="1"/>
    <cellStyle name="Akzent6 2" xfId="33315" hidden="1"/>
    <cellStyle name="Akzent6 2" xfId="33329" hidden="1"/>
    <cellStyle name="Akzent6 2" xfId="33335" hidden="1"/>
    <cellStyle name="Akzent6 2" xfId="33349" hidden="1"/>
    <cellStyle name="Akzent6 2" xfId="33355" hidden="1"/>
    <cellStyle name="Akzent6 2" xfId="33369" hidden="1"/>
    <cellStyle name="Akzent6 2" xfId="33375" hidden="1"/>
    <cellStyle name="Akzent6 2" xfId="33393" hidden="1"/>
    <cellStyle name="Akzent6 2" xfId="33400" hidden="1"/>
    <cellStyle name="Akzent6 2" xfId="33414" hidden="1"/>
    <cellStyle name="Akzent6 2" xfId="33420" hidden="1"/>
    <cellStyle name="Akzent6 2" xfId="33434" hidden="1"/>
    <cellStyle name="Akzent6 2" xfId="33440" hidden="1"/>
    <cellStyle name="Akzent6 2" xfId="33454" hidden="1"/>
    <cellStyle name="Akzent6 2" xfId="33460" hidden="1"/>
    <cellStyle name="Akzent6 2" xfId="33474" hidden="1"/>
    <cellStyle name="Akzent6 2" xfId="33399" hidden="1"/>
    <cellStyle name="Akzent6 2" xfId="33488" hidden="1"/>
    <cellStyle name="Akzent6 2" xfId="33495" hidden="1"/>
    <cellStyle name="Akzent6 2" xfId="33509" hidden="1"/>
    <cellStyle name="Akzent6 2" xfId="33515" hidden="1"/>
    <cellStyle name="Akzent6 2" xfId="33529" hidden="1"/>
    <cellStyle name="Akzent6 2" xfId="33535" hidden="1"/>
    <cellStyle name="Akzent6 2" xfId="33549" hidden="1"/>
    <cellStyle name="Akzent6 2" xfId="33555" hidden="1"/>
    <cellStyle name="Akzent6 2" xfId="33569" hidden="1"/>
    <cellStyle name="Akzent6 2" xfId="33494" hidden="1"/>
    <cellStyle name="Akzent6 2" xfId="33582" hidden="1"/>
    <cellStyle name="Akzent6 2" xfId="33588" hidden="1"/>
    <cellStyle name="Akzent6 2" xfId="33602" hidden="1"/>
    <cellStyle name="Akzent6 2" xfId="33608" hidden="1"/>
    <cellStyle name="Akzent6 2" xfId="33622" hidden="1"/>
    <cellStyle name="Akzent6 2" xfId="33628" hidden="1"/>
    <cellStyle name="Akzent6 2" xfId="33642" hidden="1"/>
    <cellStyle name="Akzent6 2" xfId="33648" hidden="1"/>
    <cellStyle name="Akzent6 2" xfId="33662" hidden="1"/>
    <cellStyle name="Akzent6 2" xfId="33668" hidden="1"/>
    <cellStyle name="Akzent6 2" xfId="33682" hidden="1"/>
    <cellStyle name="Akzent6 2" xfId="33688" hidden="1"/>
    <cellStyle name="Akzent6 2" xfId="33702" hidden="1"/>
    <cellStyle name="Akzent6 2" xfId="33708" hidden="1"/>
    <cellStyle name="Akzent6 2" xfId="33722" hidden="1"/>
    <cellStyle name="Akzent6 2" xfId="33728" hidden="1"/>
    <cellStyle name="Akzent6 2" xfId="33742" hidden="1"/>
    <cellStyle name="Akzent6 2" xfId="33748" hidden="1"/>
    <cellStyle name="Akzent6 2" xfId="33762" hidden="1"/>
    <cellStyle name="Akzent6 2" xfId="33779" hidden="1"/>
    <cellStyle name="Akzent6 2" xfId="33771" hidden="1"/>
    <cellStyle name="Akzent6 2" xfId="33810" hidden="1"/>
    <cellStyle name="Akzent6 2" xfId="33824" hidden="1"/>
    <cellStyle name="Akzent6 2" xfId="33830" hidden="1"/>
    <cellStyle name="Akzent6 2" xfId="33844" hidden="1"/>
    <cellStyle name="Akzent6 2" xfId="33850" hidden="1"/>
    <cellStyle name="Akzent6 2" xfId="33864" hidden="1"/>
    <cellStyle name="Akzent6 2" xfId="33870" hidden="1"/>
    <cellStyle name="Akzent6 2" xfId="33884" hidden="1"/>
    <cellStyle name="Akzent6 2" xfId="33890" hidden="1"/>
    <cellStyle name="Akzent6 2" xfId="33904" hidden="1"/>
    <cellStyle name="Akzent6 2" xfId="33809" hidden="1"/>
    <cellStyle name="Akzent6 2" xfId="33918" hidden="1"/>
    <cellStyle name="Akzent6 2" xfId="33924" hidden="1"/>
    <cellStyle name="Akzent6 2" xfId="33938" hidden="1"/>
    <cellStyle name="Akzent6 2" xfId="33944" hidden="1"/>
    <cellStyle name="Akzent6 2" xfId="33958" hidden="1"/>
    <cellStyle name="Akzent6 2" xfId="33964" hidden="1"/>
    <cellStyle name="Akzent6 2" xfId="33978" hidden="1"/>
    <cellStyle name="Akzent6 2" xfId="33984" hidden="1"/>
    <cellStyle name="Akzent6 2" xfId="33998" hidden="1"/>
    <cellStyle name="Akzent6 2" xfId="34013" hidden="1"/>
    <cellStyle name="Akzent6 2" xfId="34044" hidden="1"/>
    <cellStyle name="Akzent6 2" xfId="34065" hidden="1"/>
    <cellStyle name="Akzent6 2" xfId="34079" hidden="1"/>
    <cellStyle name="Akzent6 2" xfId="34093" hidden="1"/>
    <cellStyle name="Akzent6 2" xfId="34099" hidden="1"/>
    <cellStyle name="Akzent6 2" xfId="34113" hidden="1"/>
    <cellStyle name="Akzent6 2" xfId="34119" hidden="1"/>
    <cellStyle name="Akzent6 2" xfId="34133" hidden="1"/>
    <cellStyle name="Akzent6 2" xfId="34139" hidden="1"/>
    <cellStyle name="Akzent6 2" xfId="34153" hidden="1"/>
    <cellStyle name="Akzent6 2" xfId="34159" hidden="1"/>
    <cellStyle name="Akzent6 2" xfId="34177" hidden="1"/>
    <cellStyle name="Akzent6 2" xfId="34184" hidden="1"/>
    <cellStyle name="Akzent6 2" xfId="34198" hidden="1"/>
    <cellStyle name="Akzent6 2" xfId="34204" hidden="1"/>
    <cellStyle name="Akzent6 2" xfId="34218" hidden="1"/>
    <cellStyle name="Akzent6 2" xfId="34224" hidden="1"/>
    <cellStyle name="Akzent6 2" xfId="34238" hidden="1"/>
    <cellStyle name="Akzent6 2" xfId="34244" hidden="1"/>
    <cellStyle name="Akzent6 2" xfId="34258" hidden="1"/>
    <cellStyle name="Akzent6 2" xfId="34183" hidden="1"/>
    <cellStyle name="Akzent6 2" xfId="34272" hidden="1"/>
    <cellStyle name="Akzent6 2" xfId="34279" hidden="1"/>
    <cellStyle name="Akzent6 2" xfId="34293" hidden="1"/>
    <cellStyle name="Akzent6 2" xfId="34299" hidden="1"/>
    <cellStyle name="Akzent6 2" xfId="34313" hidden="1"/>
    <cellStyle name="Akzent6 2" xfId="34319" hidden="1"/>
    <cellStyle name="Akzent6 2" xfId="34333" hidden="1"/>
    <cellStyle name="Akzent6 2" xfId="34339" hidden="1"/>
    <cellStyle name="Akzent6 2" xfId="34353" hidden="1"/>
    <cellStyle name="Akzent6 2" xfId="34278" hidden="1"/>
    <cellStyle name="Akzent6 2" xfId="34366" hidden="1"/>
    <cellStyle name="Akzent6 2" xfId="34372" hidden="1"/>
    <cellStyle name="Akzent6 2" xfId="34386" hidden="1"/>
    <cellStyle name="Akzent6 2" xfId="34392" hidden="1"/>
    <cellStyle name="Akzent6 2" xfId="34406" hidden="1"/>
    <cellStyle name="Akzent6 2" xfId="34412" hidden="1"/>
    <cellStyle name="Akzent6 2" xfId="34426" hidden="1"/>
    <cellStyle name="Akzent6 2" xfId="34432" hidden="1"/>
    <cellStyle name="Akzent6 2" xfId="34446" hidden="1"/>
    <cellStyle name="Akzent6 2" xfId="34455" hidden="1"/>
    <cellStyle name="Akzent6 2" xfId="34473" hidden="1"/>
    <cellStyle name="Akzent6 2" xfId="34479" hidden="1"/>
    <cellStyle name="Akzent6 2" xfId="34493" hidden="1"/>
    <cellStyle name="Akzent6 2" xfId="34499" hidden="1"/>
    <cellStyle name="Akzent6 2" xfId="34513" hidden="1"/>
    <cellStyle name="Akzent6 2" xfId="34519" hidden="1"/>
    <cellStyle name="Akzent6 2" xfId="34533" hidden="1"/>
    <cellStyle name="Akzent6 2" xfId="34539" hidden="1"/>
    <cellStyle name="Akzent6 2" xfId="34553" hidden="1"/>
    <cellStyle name="Akzent6 2" xfId="34559" hidden="1"/>
    <cellStyle name="Akzent6 2" xfId="34577" hidden="1"/>
    <cellStyle name="Akzent6 2" xfId="34584" hidden="1"/>
    <cellStyle name="Akzent6 2" xfId="34598" hidden="1"/>
    <cellStyle name="Akzent6 2" xfId="34604" hidden="1"/>
    <cellStyle name="Akzent6 2" xfId="34618" hidden="1"/>
    <cellStyle name="Akzent6 2" xfId="34624" hidden="1"/>
    <cellStyle name="Akzent6 2" xfId="34638" hidden="1"/>
    <cellStyle name="Akzent6 2" xfId="34644" hidden="1"/>
    <cellStyle name="Akzent6 2" xfId="34658" hidden="1"/>
    <cellStyle name="Akzent6 2" xfId="34583" hidden="1"/>
    <cellStyle name="Akzent6 2" xfId="34672" hidden="1"/>
    <cellStyle name="Akzent6 2" xfId="34679" hidden="1"/>
    <cellStyle name="Akzent6 2" xfId="34693" hidden="1"/>
    <cellStyle name="Akzent6 2" xfId="34699" hidden="1"/>
    <cellStyle name="Akzent6 2" xfId="34713" hidden="1"/>
    <cellStyle name="Akzent6 2" xfId="34719" hidden="1"/>
    <cellStyle name="Akzent6 2" xfId="34733" hidden="1"/>
    <cellStyle name="Akzent6 2" xfId="34739" hidden="1"/>
    <cellStyle name="Akzent6 2" xfId="34753" hidden="1"/>
    <cellStyle name="Akzent6 2" xfId="34678" hidden="1"/>
    <cellStyle name="Akzent6 2" xfId="34766" hidden="1"/>
    <cellStyle name="Akzent6 2" xfId="34772" hidden="1"/>
    <cellStyle name="Akzent6 2" xfId="34786" hidden="1"/>
    <cellStyle name="Akzent6 2" xfId="34792" hidden="1"/>
    <cellStyle name="Akzent6 2" xfId="34806" hidden="1"/>
    <cellStyle name="Akzent6 2" xfId="34812" hidden="1"/>
    <cellStyle name="Akzent6 2" xfId="34826" hidden="1"/>
    <cellStyle name="Akzent6 2" xfId="34832" hidden="1"/>
    <cellStyle name="Akzent6 2" xfId="34846" hidden="1"/>
    <cellStyle name="Akzent6 2" xfId="34852" hidden="1"/>
    <cellStyle name="Akzent6 2" xfId="34866" hidden="1"/>
    <cellStyle name="Akzent6 2" xfId="34872" hidden="1"/>
    <cellStyle name="Akzent6 2" xfId="34886" hidden="1"/>
    <cellStyle name="Akzent6 2" xfId="34892" hidden="1"/>
    <cellStyle name="Akzent6 2" xfId="34906" hidden="1"/>
    <cellStyle name="Akzent6 2" xfId="34912" hidden="1"/>
    <cellStyle name="Akzent6 2" xfId="34926" hidden="1"/>
    <cellStyle name="Akzent6 2" xfId="34932" hidden="1"/>
    <cellStyle name="Akzent6 2" xfId="34946" hidden="1"/>
    <cellStyle name="Akzent6 2" xfId="34963" hidden="1"/>
    <cellStyle name="Akzent6 2" xfId="34955" hidden="1"/>
    <cellStyle name="Akzent6 2" xfId="34994" hidden="1"/>
    <cellStyle name="Akzent6 2" xfId="35008" hidden="1"/>
    <cellStyle name="Akzent6 2" xfId="35014" hidden="1"/>
    <cellStyle name="Akzent6 2" xfId="35028" hidden="1"/>
    <cellStyle name="Akzent6 2" xfId="35034" hidden="1"/>
    <cellStyle name="Akzent6 2" xfId="35048" hidden="1"/>
    <cellStyle name="Akzent6 2" xfId="35054" hidden="1"/>
    <cellStyle name="Akzent6 2" xfId="35068" hidden="1"/>
    <cellStyle name="Akzent6 2" xfId="35074" hidden="1"/>
    <cellStyle name="Akzent6 2" xfId="35088" hidden="1"/>
    <cellStyle name="Akzent6 2" xfId="34993" hidden="1"/>
    <cellStyle name="Akzent6 2" xfId="35102" hidden="1"/>
    <cellStyle name="Akzent6 2" xfId="35108" hidden="1"/>
    <cellStyle name="Akzent6 2" xfId="35122" hidden="1"/>
    <cellStyle name="Akzent6 2" xfId="35128" hidden="1"/>
    <cellStyle name="Akzent6 2" xfId="35142" hidden="1"/>
    <cellStyle name="Akzent6 2" xfId="35148" hidden="1"/>
    <cellStyle name="Akzent6 2" xfId="35162" hidden="1"/>
    <cellStyle name="Akzent6 2" xfId="35168" hidden="1"/>
    <cellStyle name="Akzent6 2" xfId="35182"/>
    <cellStyle name="Akzent6 3" xfId="351" hidden="1"/>
    <cellStyle name="Akzent6 3" xfId="5132" hidden="1"/>
    <cellStyle name="Akzent6 3" xfId="6509" hidden="1"/>
    <cellStyle name="Akzent6 3" xfId="11405" hidden="1"/>
    <cellStyle name="Akzent6 3" xfId="7166" hidden="1"/>
    <cellStyle name="Akzent6 3" xfId="5630" hidden="1"/>
    <cellStyle name="Akzent6 3" xfId="574" hidden="1"/>
    <cellStyle name="Akzent6 3" xfId="7609" hidden="1"/>
    <cellStyle name="Akzent6 3" xfId="5964" hidden="1"/>
    <cellStyle name="Akzent6 3" xfId="587" hidden="1"/>
    <cellStyle name="Akzent6 3" xfId="8042" hidden="1"/>
    <cellStyle name="Akzent6 3" xfId="6375" hidden="1"/>
    <cellStyle name="Akzent6 3" xfId="650" hidden="1"/>
    <cellStyle name="Akzent6 3" xfId="8496" hidden="1"/>
    <cellStyle name="Akzent6 3" xfId="6776" hidden="1"/>
    <cellStyle name="Akzent6 3" xfId="720" hidden="1"/>
    <cellStyle name="Akzent6 3" xfId="8982" hidden="1"/>
    <cellStyle name="Akzent6 3" xfId="7223" hidden="1"/>
    <cellStyle name="Akzent6 3" xfId="766" hidden="1"/>
    <cellStyle name="Akzent6 3" xfId="15998" hidden="1"/>
    <cellStyle name="Akzent6 3" xfId="16556" hidden="1"/>
    <cellStyle name="Akzent6 3" xfId="18327" hidden="1"/>
    <cellStyle name="Akzent6 3" xfId="16789" hidden="1"/>
    <cellStyle name="Akzent6 3" xfId="16196" hidden="1"/>
    <cellStyle name="Akzent6 3" xfId="14312" hidden="1"/>
    <cellStyle name="Akzent6 3" xfId="19808" hidden="1"/>
    <cellStyle name="Akzent6 3" xfId="20104" hidden="1"/>
    <cellStyle name="Akzent6 3" xfId="21019" hidden="1"/>
    <cellStyle name="Akzent6 3" xfId="22332" hidden="1"/>
    <cellStyle name="Akzent6 3" xfId="22629" hidden="1"/>
    <cellStyle name="Akzent6 3" xfId="23545" hidden="1"/>
    <cellStyle name="Akzent6 3" xfId="24726" hidden="1"/>
    <cellStyle name="Akzent6 3" xfId="25022" hidden="1"/>
    <cellStyle name="Akzent6 3" xfId="25935" hidden="1"/>
    <cellStyle name="Akzent6 3" xfId="27016" hidden="1"/>
    <cellStyle name="Akzent6 3" xfId="27309" hidden="1"/>
    <cellStyle name="Akzent6 3" xfId="28221" hidden="1"/>
    <cellStyle name="Akzent6 3" xfId="29301" hidden="1"/>
    <cellStyle name="Akzent6 3" xfId="29591" hidden="1"/>
    <cellStyle name="Akzent6 3" xfId="30498" hidden="1"/>
    <cellStyle name="Akzent6 3" xfId="31560" hidden="1"/>
    <cellStyle name="Akzent6 3" xfId="31842" hidden="1"/>
    <cellStyle name="Akzent6 3" xfId="32745" hidden="1"/>
    <cellStyle name="Akzent6 3" xfId="33797" hidden="1"/>
    <cellStyle name="Akzent6 3" xfId="34078" hidden="1"/>
    <cellStyle name="Akzent6 3" xfId="34981"/>
    <cellStyle name="Akzent6 4" xfId="186" hidden="1"/>
    <cellStyle name="Akzent6 4" xfId="6366" hidden="1"/>
    <cellStyle name="Akzent6 4" xfId="6320" hidden="1"/>
    <cellStyle name="Akzent6 4" xfId="5791" hidden="1"/>
    <cellStyle name="Akzent6 4" xfId="5818" hidden="1"/>
    <cellStyle name="Akzent6 4" xfId="6133" hidden="1"/>
    <cellStyle name="Akzent6 4" xfId="6168" hidden="1"/>
    <cellStyle name="Akzent6 4" xfId="6560" hidden="1"/>
    <cellStyle name="Akzent6 4" xfId="6601" hidden="1"/>
    <cellStyle name="Akzent6 4" xfId="6952" hidden="1"/>
    <cellStyle name="Akzent6 4" xfId="7005" hidden="1"/>
    <cellStyle name="Akzent6 4" xfId="7405" hidden="1"/>
    <cellStyle name="Akzent6 4" xfId="7456" hidden="1"/>
    <cellStyle name="Akzent6 4" xfId="16497" hidden="1"/>
    <cellStyle name="Akzent6 4" xfId="16474" hidden="1"/>
    <cellStyle name="Akzent6 4" xfId="16261" hidden="1"/>
    <cellStyle name="Akzent6 4" xfId="16274" hidden="1"/>
    <cellStyle name="Akzent6 4" xfId="20064" hidden="1"/>
    <cellStyle name="Akzent6 4" xfId="20049" hidden="1"/>
    <cellStyle name="Akzent6 4" xfId="22589" hidden="1"/>
    <cellStyle name="Akzent6 4" xfId="22574" hidden="1"/>
    <cellStyle name="Akzent6 4" xfId="24982" hidden="1"/>
    <cellStyle name="Akzent6 4" xfId="24967" hidden="1"/>
    <cellStyle name="Akzent6 4" xfId="27269" hidden="1"/>
    <cellStyle name="Akzent6 4" xfId="27254" hidden="1"/>
    <cellStyle name="Akzent6 4" xfId="29552" hidden="1"/>
    <cellStyle name="Akzent6 4" xfId="29538" hidden="1"/>
    <cellStyle name="Akzent6 4" xfId="31804" hidden="1"/>
    <cellStyle name="Akzent6 4" xfId="31790" hidden="1"/>
    <cellStyle name="Akzent6 4" xfId="34040" hidden="1"/>
    <cellStyle name="Akzent6 4" xfId="34027"/>
    <cellStyle name="Akzent6 5" xfId="21295"/>
    <cellStyle name="Ausgabe" xfId="64" hidden="1"/>
    <cellStyle name="Ausgabe" xfId="129" hidden="1"/>
    <cellStyle name="Ausgabe" xfId="145"/>
    <cellStyle name="Ausgabe 2" xfId="271" hidden="1"/>
    <cellStyle name="Ausgabe 2" xfId="389" hidden="1"/>
    <cellStyle name="Ausgabe 2" xfId="489" hidden="1"/>
    <cellStyle name="Ausgabe 2" xfId="659" hidden="1"/>
    <cellStyle name="Ausgabe 2" xfId="819" hidden="1"/>
    <cellStyle name="Ausgabe 2" xfId="928" hidden="1"/>
    <cellStyle name="Ausgabe 2" xfId="1041" hidden="1"/>
    <cellStyle name="Ausgabe 2" xfId="1158" hidden="1"/>
    <cellStyle name="Ausgabe 2" xfId="1257" hidden="1"/>
    <cellStyle name="Ausgabe 2" xfId="1358" hidden="1"/>
    <cellStyle name="Ausgabe 2" xfId="1438" hidden="1"/>
    <cellStyle name="Ausgabe 2" xfId="1556" hidden="1"/>
    <cellStyle name="Ausgabe 2" xfId="1659" hidden="1"/>
    <cellStyle name="Ausgabe 2" xfId="1763" hidden="1"/>
    <cellStyle name="Ausgabe 2" xfId="1860" hidden="1"/>
    <cellStyle name="Ausgabe 2" xfId="1943" hidden="1"/>
    <cellStyle name="Ausgabe 2" xfId="2047" hidden="1"/>
    <cellStyle name="Ausgabe 2" xfId="2150" hidden="1"/>
    <cellStyle name="Ausgabe 2" xfId="2251" hidden="1"/>
    <cellStyle name="Ausgabe 2" xfId="2364" hidden="1"/>
    <cellStyle name="Ausgabe 2" xfId="2501" hidden="1"/>
    <cellStyle name="Ausgabe 2" xfId="2611" hidden="1"/>
    <cellStyle name="Ausgabe 2" xfId="2709" hidden="1"/>
    <cellStyle name="Ausgabe 2" xfId="2810" hidden="1"/>
    <cellStyle name="Ausgabe 2" xfId="2896" hidden="1"/>
    <cellStyle name="Ausgabe 2" xfId="3019" hidden="1"/>
    <cellStyle name="Ausgabe 2" xfId="3140" hidden="1"/>
    <cellStyle name="Ausgabe 2" xfId="3254" hidden="1"/>
    <cellStyle name="Ausgabe 2" xfId="3346" hidden="1"/>
    <cellStyle name="Ausgabe 2" xfId="3451" hidden="1"/>
    <cellStyle name="Ausgabe 2" xfId="3550" hidden="1"/>
    <cellStyle name="Ausgabe 2" xfId="3655" hidden="1"/>
    <cellStyle name="Ausgabe 2" xfId="3764" hidden="1"/>
    <cellStyle name="Ausgabe 2" xfId="3873" hidden="1"/>
    <cellStyle name="Ausgabe 2" xfId="3970" hidden="1"/>
    <cellStyle name="Ausgabe 2" xfId="4046" hidden="1"/>
    <cellStyle name="Ausgabe 2" xfId="4163" hidden="1"/>
    <cellStyle name="Ausgabe 2" xfId="4265" hidden="1"/>
    <cellStyle name="Ausgabe 2" xfId="4376" hidden="1"/>
    <cellStyle name="Ausgabe 2" xfId="4474" hidden="1"/>
    <cellStyle name="Ausgabe 2" xfId="4581" hidden="1"/>
    <cellStyle name="Ausgabe 2" xfId="4686" hidden="1"/>
    <cellStyle name="Ausgabe 2" xfId="4785" hidden="1"/>
    <cellStyle name="Ausgabe 2" xfId="4881" hidden="1"/>
    <cellStyle name="Ausgabe 2" xfId="4990" hidden="1"/>
    <cellStyle name="Ausgabe 2" xfId="5093" hidden="1"/>
    <cellStyle name="Ausgabe 2" xfId="5073" hidden="1"/>
    <cellStyle name="Ausgabe 2" xfId="5195" hidden="1"/>
    <cellStyle name="Ausgabe 2" xfId="5312" hidden="1"/>
    <cellStyle name="Ausgabe 2" xfId="5422" hidden="1"/>
    <cellStyle name="Ausgabe 2" xfId="5527" hidden="1"/>
    <cellStyle name="Ausgabe 2" xfId="5633" hidden="1"/>
    <cellStyle name="Ausgabe 2" xfId="5714" hidden="1"/>
    <cellStyle name="Ausgabe 2" xfId="5863" hidden="1"/>
    <cellStyle name="Ausgabe 2" xfId="5984" hidden="1"/>
    <cellStyle name="Ausgabe 2" xfId="6078" hidden="1"/>
    <cellStyle name="Ausgabe 2" xfId="6211" hidden="1"/>
    <cellStyle name="Ausgabe 2" xfId="6287" hidden="1"/>
    <cellStyle name="Ausgabe 2" xfId="6418" hidden="1"/>
    <cellStyle name="Ausgabe 2" xfId="6547" hidden="1"/>
    <cellStyle name="Ausgabe 2" xfId="6672" hidden="1"/>
    <cellStyle name="Ausgabe 2" xfId="6795" hidden="1"/>
    <cellStyle name="Ausgabe 2" xfId="6894" hidden="1"/>
    <cellStyle name="Ausgabe 2" xfId="7040" hidden="1"/>
    <cellStyle name="Ausgabe 2" xfId="7150" hidden="1"/>
    <cellStyle name="Ausgabe 2" xfId="7276" hidden="1"/>
    <cellStyle name="Ausgabe 2" xfId="7387" hidden="1"/>
    <cellStyle name="Ausgabe 2" xfId="7516" hidden="1"/>
    <cellStyle name="Ausgabe 2" xfId="7625" hidden="1"/>
    <cellStyle name="Ausgabe 2" xfId="7740" hidden="1"/>
    <cellStyle name="Ausgabe 2" xfId="7838" hidden="1"/>
    <cellStyle name="Ausgabe 2" xfId="7939" hidden="1"/>
    <cellStyle name="Ausgabe 2" xfId="8069" hidden="1"/>
    <cellStyle name="Ausgabe 2" xfId="8154" hidden="1"/>
    <cellStyle name="Ausgabe 2" xfId="8255" hidden="1"/>
    <cellStyle name="Ausgabe 2" xfId="8368" hidden="1"/>
    <cellStyle name="Ausgabe 2" xfId="8470" hidden="1"/>
    <cellStyle name="Ausgabe 2" xfId="8596" hidden="1"/>
    <cellStyle name="Ausgabe 2" xfId="8731" hidden="1"/>
    <cellStyle name="Ausgabe 2" xfId="8842" hidden="1"/>
    <cellStyle name="Ausgabe 2" xfId="8951" hidden="1"/>
    <cellStyle name="Ausgabe 2" xfId="9079" hidden="1"/>
    <cellStyle name="Ausgabe 2" xfId="9173" hidden="1"/>
    <cellStyle name="Ausgabe 2" xfId="9291" hidden="1"/>
    <cellStyle name="Ausgabe 2" xfId="9401" hidden="1"/>
    <cellStyle name="Ausgabe 2" xfId="9510" hidden="1"/>
    <cellStyle name="Ausgabe 2" xfId="9616" hidden="1"/>
    <cellStyle name="Ausgabe 2" xfId="9710" hidden="1"/>
    <cellStyle name="Ausgabe 2" xfId="9794" hidden="1"/>
    <cellStyle name="Ausgabe 2" xfId="9908" hidden="1"/>
    <cellStyle name="Ausgabe 2" xfId="10014" hidden="1"/>
    <cellStyle name="Ausgabe 2" xfId="10117" hidden="1"/>
    <cellStyle name="Ausgabe 2" xfId="10218" hidden="1"/>
    <cellStyle name="Ausgabe 2" xfId="10311" hidden="1"/>
    <cellStyle name="Ausgabe 2" xfId="10422" hidden="1"/>
    <cellStyle name="Ausgabe 2" xfId="10517" hidden="1"/>
    <cellStyle name="Ausgabe 2" xfId="10617" hidden="1"/>
    <cellStyle name="Ausgabe 2" xfId="10718" hidden="1"/>
    <cellStyle name="Ausgabe 2" xfId="10835" hidden="1"/>
    <cellStyle name="Ausgabe 2" xfId="10942" hidden="1"/>
    <cellStyle name="Ausgabe 2" xfId="11047" hidden="1"/>
    <cellStyle name="Ausgabe 2" xfId="11144" hidden="1"/>
    <cellStyle name="Ausgabe 2" xfId="11253" hidden="1"/>
    <cellStyle name="Ausgabe 2" xfId="11358" hidden="1"/>
    <cellStyle name="Ausgabe 2" xfId="11333" hidden="1"/>
    <cellStyle name="Ausgabe 2" xfId="11459" hidden="1"/>
    <cellStyle name="Ausgabe 2" xfId="11576" hidden="1"/>
    <cellStyle name="Ausgabe 2" xfId="11685" hidden="1"/>
    <cellStyle name="Ausgabe 2" xfId="11784" hidden="1"/>
    <cellStyle name="Ausgabe 2" xfId="11888" hidden="1"/>
    <cellStyle name="Ausgabe 2" xfId="11974" hidden="1"/>
    <cellStyle name="Ausgabe 2" xfId="12085" hidden="1"/>
    <cellStyle name="Ausgabe 2" xfId="12194" hidden="1"/>
    <cellStyle name="Ausgabe 2" xfId="12294" hidden="1"/>
    <cellStyle name="Ausgabe 2" xfId="12403" hidden="1"/>
    <cellStyle name="Ausgabe 2" xfId="12336" hidden="1"/>
    <cellStyle name="Ausgabe 2" xfId="12212" hidden="1"/>
    <cellStyle name="Ausgabe 2" xfId="12102" hidden="1"/>
    <cellStyle name="Ausgabe 2" xfId="11991" hidden="1"/>
    <cellStyle name="Ausgabe 2" xfId="11892" hidden="1"/>
    <cellStyle name="Ausgabe 2" xfId="11773" hidden="1"/>
    <cellStyle name="Ausgabe 2" xfId="11650" hidden="1"/>
    <cellStyle name="Ausgabe 2" xfId="11544" hidden="1"/>
    <cellStyle name="Ausgabe 2" xfId="11428" hidden="1"/>
    <cellStyle name="Ausgabe 2" xfId="11285" hidden="1"/>
    <cellStyle name="Ausgabe 2" xfId="11196" hidden="1"/>
    <cellStyle name="Ausgabe 2" xfId="11084" hidden="1"/>
    <cellStyle name="Ausgabe 2" xfId="10973" hidden="1"/>
    <cellStyle name="Ausgabe 2" xfId="10858" hidden="1"/>
    <cellStyle name="Ausgabe 2" xfId="10752" hidden="1"/>
    <cellStyle name="Ausgabe 2" xfId="10666" hidden="1"/>
    <cellStyle name="Ausgabe 2" xfId="10541" hidden="1"/>
    <cellStyle name="Ausgabe 2" xfId="10433" hidden="1"/>
    <cellStyle name="Ausgabe 2" xfId="10323" hidden="1"/>
    <cellStyle name="Ausgabe 2" xfId="10223" hidden="1"/>
    <cellStyle name="Ausgabe 2" xfId="10071" hidden="1"/>
    <cellStyle name="Ausgabe 2" xfId="9954" hidden="1"/>
    <cellStyle name="Ausgabe 2" xfId="9844" hidden="1"/>
    <cellStyle name="Ausgabe 2" xfId="9750" hidden="1"/>
    <cellStyle name="Ausgabe 2" xfId="9647" hidden="1"/>
    <cellStyle name="Ausgabe 2" xfId="9517" hidden="1"/>
    <cellStyle name="Ausgabe 2" xfId="9404" hidden="1"/>
    <cellStyle name="Ausgabe 2" xfId="9288" hidden="1"/>
    <cellStyle name="Ausgabe 2" xfId="9171" hidden="1"/>
    <cellStyle name="Ausgabe 2" xfId="9069" hidden="1"/>
    <cellStyle name="Ausgabe 2" xfId="8956" hidden="1"/>
    <cellStyle name="Ausgabe 2" xfId="8838" hidden="1"/>
    <cellStyle name="Ausgabe 2" xfId="8723" hidden="1"/>
    <cellStyle name="Ausgabe 2" xfId="8614" hidden="1"/>
    <cellStyle name="Ausgabe 2" xfId="8504" hidden="1"/>
    <cellStyle name="Ausgabe 2" xfId="8386" hidden="1"/>
    <cellStyle name="Ausgabe 2" xfId="8268" hidden="1"/>
    <cellStyle name="Ausgabe 2" xfId="8164" hidden="1"/>
    <cellStyle name="Ausgabe 2" xfId="8057" hidden="1"/>
    <cellStyle name="Ausgabe 2" xfId="7928" hidden="1"/>
    <cellStyle name="Ausgabe 2" xfId="7806" hidden="1"/>
    <cellStyle name="Ausgabe 2" xfId="7691" hidden="1"/>
    <cellStyle name="Ausgabe 2" xfId="7560" hidden="1"/>
    <cellStyle name="Ausgabe 2" xfId="7438" hidden="1"/>
    <cellStyle name="Ausgabe 2" xfId="7317" hidden="1"/>
    <cellStyle name="Ausgabe 2" xfId="7218" hidden="1"/>
    <cellStyle name="Ausgabe 2" xfId="7233" hidden="1"/>
    <cellStyle name="Ausgabe 2" xfId="7082" hidden="1"/>
    <cellStyle name="Ausgabe 2" xfId="6945" hidden="1"/>
    <cellStyle name="Ausgabe 2" xfId="6828" hidden="1"/>
    <cellStyle name="Ausgabe 2" xfId="6718" hidden="1"/>
    <cellStyle name="Ausgabe 2" xfId="6590" hidden="1"/>
    <cellStyle name="Ausgabe 2" xfId="6471" hidden="1"/>
    <cellStyle name="Ausgabe 2" xfId="6329" hidden="1"/>
    <cellStyle name="Ausgabe 2" xfId="6190" hidden="1"/>
    <cellStyle name="Ausgabe 2" xfId="6041" hidden="1"/>
    <cellStyle name="Ausgabe 2" xfId="5929" hidden="1"/>
    <cellStyle name="Ausgabe 2" xfId="5858" hidden="1"/>
    <cellStyle name="Ausgabe 2" xfId="5719" hidden="1"/>
    <cellStyle name="Ausgabe 2" xfId="5592" hidden="1"/>
    <cellStyle name="Ausgabe 2" xfId="5478" hidden="1"/>
    <cellStyle name="Ausgabe 2" xfId="5372" hidden="1"/>
    <cellStyle name="Ausgabe 2" xfId="5271" hidden="1"/>
    <cellStyle name="Ausgabe 2" xfId="5143" hidden="1"/>
    <cellStyle name="Ausgabe 2" xfId="4997" hidden="1"/>
    <cellStyle name="Ausgabe 2" xfId="4878" hidden="1"/>
    <cellStyle name="Ausgabe 2" xfId="4780" hidden="1"/>
    <cellStyle name="Ausgabe 2" xfId="4673" hidden="1"/>
    <cellStyle name="Ausgabe 2" xfId="4591" hidden="1"/>
    <cellStyle name="Ausgabe 2" xfId="4483" hidden="1"/>
    <cellStyle name="Ausgabe 2" xfId="4359" hidden="1"/>
    <cellStyle name="Ausgabe 2" xfId="4257" hidden="1"/>
    <cellStyle name="Ausgabe 2" xfId="4149" hidden="1"/>
    <cellStyle name="Ausgabe 2" xfId="4051" hidden="1"/>
    <cellStyle name="Ausgabe 2" xfId="3939" hidden="1"/>
    <cellStyle name="Ausgabe 2" xfId="3827" hidden="1"/>
    <cellStyle name="Ausgabe 2" xfId="3724" hidden="1"/>
    <cellStyle name="Ausgabe 2" xfId="3610" hidden="1"/>
    <cellStyle name="Ausgabe 2" xfId="3469" hidden="1"/>
    <cellStyle name="Ausgabe 2" xfId="3342" hidden="1"/>
    <cellStyle name="Ausgabe 2" xfId="3232" hidden="1"/>
    <cellStyle name="Ausgabe 2" xfId="3122" hidden="1"/>
    <cellStyle name="Ausgabe 2" xfId="3012" hidden="1"/>
    <cellStyle name="Ausgabe 2" xfId="2883" hidden="1"/>
    <cellStyle name="Ausgabe 2" xfId="2764" hidden="1"/>
    <cellStyle name="Ausgabe 2" xfId="2649" hidden="1"/>
    <cellStyle name="Ausgabe 2" xfId="2550" hidden="1"/>
    <cellStyle name="Ausgabe 2" xfId="2439" hidden="1"/>
    <cellStyle name="Ausgabe 2" xfId="2369" hidden="1"/>
    <cellStyle name="Ausgabe 2" xfId="2245" hidden="1"/>
    <cellStyle name="Ausgabe 2" xfId="2123" hidden="1"/>
    <cellStyle name="Ausgabe 2" xfId="2016" hidden="1"/>
    <cellStyle name="Ausgabe 2" xfId="1916" hidden="1"/>
    <cellStyle name="Ausgabe 2" xfId="1831" hidden="1"/>
    <cellStyle name="Ausgabe 2" xfId="1715" hidden="1"/>
    <cellStyle name="Ausgabe 2" xfId="1602" hidden="1"/>
    <cellStyle name="Ausgabe 2" xfId="1491" hidden="1"/>
    <cellStyle name="Ausgabe 2" xfId="1392" hidden="1"/>
    <cellStyle name="Ausgabe 2" xfId="1283" hidden="1"/>
    <cellStyle name="Ausgabe 2" xfId="1165" hidden="1"/>
    <cellStyle name="Ausgabe 2" xfId="1047" hidden="1"/>
    <cellStyle name="Ausgabe 2" xfId="941" hidden="1"/>
    <cellStyle name="Ausgabe 2" xfId="825" hidden="1"/>
    <cellStyle name="Ausgabe 2" xfId="652" hidden="1"/>
    <cellStyle name="Ausgabe 2" xfId="674" hidden="1"/>
    <cellStyle name="Ausgabe 2" xfId="504" hidden="1"/>
    <cellStyle name="Ausgabe 2" xfId="394" hidden="1"/>
    <cellStyle name="Ausgabe 2" xfId="274" hidden="1"/>
    <cellStyle name="Ausgabe 2" xfId="12473" hidden="1"/>
    <cellStyle name="Ausgabe 2" xfId="12561" hidden="1"/>
    <cellStyle name="Ausgabe 2" xfId="12639" hidden="1"/>
    <cellStyle name="Ausgabe 2" xfId="12729" hidden="1"/>
    <cellStyle name="Ausgabe 2" xfId="12825" hidden="1"/>
    <cellStyle name="Ausgabe 2" xfId="12910" hidden="1"/>
    <cellStyle name="Ausgabe 2" xfId="12997" hidden="1"/>
    <cellStyle name="Ausgabe 2" xfId="12946" hidden="1"/>
    <cellStyle name="Ausgabe 2" xfId="12841" hidden="1"/>
    <cellStyle name="Ausgabe 2" xfId="12752" hidden="1"/>
    <cellStyle name="Ausgabe 2" xfId="12656" hidden="1"/>
    <cellStyle name="Ausgabe 2" xfId="12566" hidden="1"/>
    <cellStyle name="Ausgabe 2" xfId="12433" hidden="1"/>
    <cellStyle name="Ausgabe 2" xfId="12291" hidden="1"/>
    <cellStyle name="Ausgabe 2" xfId="12162" hidden="1"/>
    <cellStyle name="Ausgabe 2" xfId="12046" hidden="1"/>
    <cellStyle name="Ausgabe 2" xfId="11935" hidden="1"/>
    <cellStyle name="Ausgabe 2" xfId="11840" hidden="1"/>
    <cellStyle name="Ausgabe 2" xfId="11712" hidden="1"/>
    <cellStyle name="Ausgabe 2" xfId="11594" hidden="1"/>
    <cellStyle name="Ausgabe 2" xfId="11484" hidden="1"/>
    <cellStyle name="Ausgabe 2" xfId="11327" hidden="1"/>
    <cellStyle name="Ausgabe 2" xfId="11229" hidden="1"/>
    <cellStyle name="Ausgabe 2" xfId="11112" hidden="1"/>
    <cellStyle name="Ausgabe 2" xfId="10996" hidden="1"/>
    <cellStyle name="Ausgabe 2" xfId="10874" hidden="1"/>
    <cellStyle name="Ausgabe 2" xfId="10765" hidden="1"/>
    <cellStyle name="Ausgabe 2" xfId="10610" hidden="1"/>
    <cellStyle name="Ausgabe 2" xfId="10478" hidden="1"/>
    <cellStyle name="Ausgabe 2" xfId="10370" hidden="1"/>
    <cellStyle name="Ausgabe 2" xfId="10267" hidden="1"/>
    <cellStyle name="Ausgabe 2" xfId="10155" hidden="1"/>
    <cellStyle name="Ausgabe 2" xfId="10025" hidden="1"/>
    <cellStyle name="Ausgabe 2" xfId="9904" hidden="1"/>
    <cellStyle name="Ausgabe 2" xfId="9789" hidden="1"/>
    <cellStyle name="Ausgabe 2" xfId="9667" hidden="1"/>
    <cellStyle name="Ausgabe 2" xfId="9551" hidden="1"/>
    <cellStyle name="Ausgabe 2" xfId="9457" hidden="1"/>
    <cellStyle name="Ausgabe 2" xfId="9341" hidden="1"/>
    <cellStyle name="Ausgabe 2" xfId="9219" hidden="1"/>
    <cellStyle name="Ausgabe 2" xfId="9099" hidden="1"/>
    <cellStyle name="Ausgabe 2" xfId="8963" hidden="1"/>
    <cellStyle name="Ausgabe 2" xfId="8863" hidden="1"/>
    <cellStyle name="Ausgabe 2" xfId="8741" hidden="1"/>
    <cellStyle name="Ausgabe 2" xfId="8619" hidden="1"/>
    <cellStyle name="Ausgabe 2" xfId="8486" hidden="1"/>
    <cellStyle name="Ausgabe 2" xfId="8365" hidden="1"/>
    <cellStyle name="Ausgabe 2" xfId="8236" hidden="1"/>
    <cellStyle name="Ausgabe 2" xfId="8128" hidden="1"/>
    <cellStyle name="Ausgabe 2" xfId="7978" hidden="1"/>
    <cellStyle name="Ausgabe 2" xfId="7877" hidden="1"/>
    <cellStyle name="Ausgabe 2" xfId="7765" hidden="1"/>
    <cellStyle name="Ausgabe 2" xfId="7656" hidden="1"/>
    <cellStyle name="Ausgabe 2" xfId="7674" hidden="1"/>
    <cellStyle name="Ausgabe 2" xfId="7541" hidden="1"/>
    <cellStyle name="Ausgabe 2" xfId="7383" hidden="1"/>
    <cellStyle name="Ausgabe 2" xfId="7251" hidden="1"/>
    <cellStyle name="Ausgabe 2" xfId="7094" hidden="1"/>
    <cellStyle name="Ausgabe 2" xfId="6970" hidden="1"/>
    <cellStyle name="Ausgabe 2" xfId="6865" hidden="1"/>
    <cellStyle name="Ausgabe 2" xfId="6730" hidden="1"/>
    <cellStyle name="Ausgabe 2" xfId="6595" hidden="1"/>
    <cellStyle name="Ausgabe 2" xfId="6460" hidden="1"/>
    <cellStyle name="Ausgabe 2" xfId="6300" hidden="1"/>
    <cellStyle name="Ausgabe 2" xfId="6204" hidden="1"/>
    <cellStyle name="Ausgabe 2" xfId="6055" hidden="1"/>
    <cellStyle name="Ausgabe 2" xfId="5921" hidden="1"/>
    <cellStyle name="Ausgabe 2" xfId="5779" hidden="1"/>
    <cellStyle name="Ausgabe 2" xfId="5661" hidden="1"/>
    <cellStyle name="Ausgabe 2" xfId="5535" hidden="1"/>
    <cellStyle name="Ausgabe 2" xfId="5417" hidden="1"/>
    <cellStyle name="Ausgabe 2" xfId="5291" hidden="1"/>
    <cellStyle name="Ausgabe 2" xfId="5152" hidden="1"/>
    <cellStyle name="Ausgabe 2" xfId="5006" hidden="1"/>
    <cellStyle name="Ausgabe 2" xfId="4899" hidden="1"/>
    <cellStyle name="Ausgabe 2" xfId="4812" hidden="1"/>
    <cellStyle name="Ausgabe 2" xfId="4680" hidden="1"/>
    <cellStyle name="Ausgabe 2" xfId="4572" hidden="1"/>
    <cellStyle name="Ausgabe 2" xfId="4460" hidden="1"/>
    <cellStyle name="Ausgabe 2" xfId="4344" hidden="1"/>
    <cellStyle name="Ausgabe 2" xfId="4247" hidden="1"/>
    <cellStyle name="Ausgabe 2" xfId="4133" hidden="1"/>
    <cellStyle name="Ausgabe 2" xfId="4018" hidden="1"/>
    <cellStyle name="Ausgabe 2" xfId="3903" hidden="1"/>
    <cellStyle name="Ausgabe 2" xfId="3784" hidden="1"/>
    <cellStyle name="Ausgabe 2" xfId="3632" hidden="1"/>
    <cellStyle name="Ausgabe 2" xfId="3513" hidden="1"/>
    <cellStyle name="Ausgabe 2" xfId="3387" hidden="1"/>
    <cellStyle name="Ausgabe 2" xfId="3276" hidden="1"/>
    <cellStyle name="Ausgabe 2" xfId="3161" hidden="1"/>
    <cellStyle name="Ausgabe 2" xfId="3028" hidden="1"/>
    <cellStyle name="Ausgabe 2" xfId="2892" hidden="1"/>
    <cellStyle name="Ausgabe 2" xfId="2768" hidden="1"/>
    <cellStyle name="Ausgabe 2" xfId="2653" hidden="1"/>
    <cellStyle name="Ausgabe 2" xfId="2546" hidden="1"/>
    <cellStyle name="Ausgabe 2" xfId="2448" hidden="1"/>
    <cellStyle name="Ausgabe 2" xfId="2326" hidden="1"/>
    <cellStyle name="Ausgabe 2" xfId="2200" hidden="1"/>
    <cellStyle name="Ausgabe 2" xfId="2098" hidden="1"/>
    <cellStyle name="Ausgabe 2" xfId="1990" hidden="1"/>
    <cellStyle name="Ausgabe 2" xfId="1905" hidden="1"/>
    <cellStyle name="Ausgabe 2" xfId="1780" hidden="1"/>
    <cellStyle name="Ausgabe 2" xfId="1664" hidden="1"/>
    <cellStyle name="Ausgabe 2" xfId="1552" hidden="1"/>
    <cellStyle name="Ausgabe 2" xfId="1435" hidden="1"/>
    <cellStyle name="Ausgabe 2" xfId="1316" hidden="1"/>
    <cellStyle name="Ausgabe 2" xfId="1197" hidden="1"/>
    <cellStyle name="Ausgabe 2" xfId="1088" hidden="1"/>
    <cellStyle name="Ausgabe 2" xfId="965" hidden="1"/>
    <cellStyle name="Ausgabe 2" xfId="843" hidden="1"/>
    <cellStyle name="Ausgabe 2" xfId="676" hidden="1"/>
    <cellStyle name="Ausgabe 2" xfId="693" hidden="1"/>
    <cellStyle name="Ausgabe 2" xfId="500" hidden="1"/>
    <cellStyle name="Ausgabe 2" xfId="378" hidden="1"/>
    <cellStyle name="Ausgabe 2" xfId="247" hidden="1"/>
    <cellStyle name="Ausgabe 2" xfId="12360" hidden="1"/>
    <cellStyle name="Ausgabe 2" xfId="13090" hidden="1"/>
    <cellStyle name="Ausgabe 2" xfId="13152" hidden="1"/>
    <cellStyle name="Ausgabe 2" xfId="13225" hidden="1"/>
    <cellStyle name="Ausgabe 2" xfId="13304" hidden="1"/>
    <cellStyle name="Ausgabe 2" xfId="13376" hidden="1"/>
    <cellStyle name="Ausgabe 2" xfId="13443" hidden="1"/>
    <cellStyle name="Ausgabe 2" xfId="13401" hidden="1"/>
    <cellStyle name="Ausgabe 2" xfId="13319" hidden="1"/>
    <cellStyle name="Ausgabe 2" xfId="13243" hidden="1"/>
    <cellStyle name="Ausgabe 2" xfId="13166" hidden="1"/>
    <cellStyle name="Ausgabe 2" xfId="13087" hidden="1"/>
    <cellStyle name="Ausgabe 2" xfId="12979" hidden="1"/>
    <cellStyle name="Ausgabe 2" xfId="12878" hidden="1"/>
    <cellStyle name="Ausgabe 2" xfId="12780" hidden="1"/>
    <cellStyle name="Ausgabe 2" xfId="12673" hidden="1"/>
    <cellStyle name="Ausgabe 2" xfId="12572" hidden="1"/>
    <cellStyle name="Ausgabe 2" xfId="12482" hidden="1"/>
    <cellStyle name="Ausgabe 2" xfId="12346" hidden="1"/>
    <cellStyle name="Ausgabe 2" xfId="12229" hidden="1"/>
    <cellStyle name="Ausgabe 2" xfId="12110" hidden="1"/>
    <cellStyle name="Ausgabe 2" xfId="11986" hidden="1"/>
    <cellStyle name="Ausgabe 2" xfId="11881" hidden="1"/>
    <cellStyle name="Ausgabe 2" xfId="11753" hidden="1"/>
    <cellStyle name="Ausgabe 2" xfId="11624" hidden="1"/>
    <cellStyle name="Ausgabe 2" xfId="11506" hidden="1"/>
    <cellStyle name="Ausgabe 2" xfId="11344" hidden="1"/>
    <cellStyle name="Ausgabe 2" xfId="11185" hidden="1"/>
    <cellStyle name="Ausgabe 2" xfId="11055" hidden="1"/>
    <cellStyle name="Ausgabe 2" xfId="10930" hidden="1"/>
    <cellStyle name="Ausgabe 2" xfId="10808" hidden="1"/>
    <cellStyle name="Ausgabe 2" xfId="10691" hidden="1"/>
    <cellStyle name="Ausgabe 2" xfId="10558" hidden="1"/>
    <cellStyle name="Ausgabe 2" xfId="10435" hidden="1"/>
    <cellStyle name="Ausgabe 2" xfId="10316" hidden="1"/>
    <cellStyle name="Ausgabe 2" xfId="10184" hidden="1"/>
    <cellStyle name="Ausgabe 2" xfId="10061" hidden="1"/>
    <cellStyle name="Ausgabe 2" xfId="9960" hidden="1"/>
    <cellStyle name="Ausgabe 2" xfId="9833" hidden="1"/>
    <cellStyle name="Ausgabe 2" xfId="9705" hidden="1"/>
    <cellStyle name="Ausgabe 2" xfId="9588" hidden="1"/>
    <cellStyle name="Ausgabe 2" xfId="9467" hidden="1"/>
    <cellStyle name="Ausgabe 2" xfId="9365" hidden="1"/>
    <cellStyle name="Ausgabe 2" xfId="9241" hidden="1"/>
    <cellStyle name="Ausgabe 2" xfId="9118" hidden="1"/>
    <cellStyle name="Ausgabe 2" xfId="8969" hidden="1"/>
    <cellStyle name="Ausgabe 2" xfId="8847" hidden="1"/>
    <cellStyle name="Ausgabe 2" xfId="8717" hidden="1"/>
    <cellStyle name="Ausgabe 2" xfId="8577" hidden="1"/>
    <cellStyle name="Ausgabe 2" xfId="8420" hidden="1"/>
    <cellStyle name="Ausgabe 2" xfId="8317" hidden="1"/>
    <cellStyle name="Ausgabe 2" xfId="8203" hidden="1"/>
    <cellStyle name="Ausgabe 2" xfId="8095" hidden="1"/>
    <cellStyle name="Ausgabe 2" xfId="8112" hidden="1"/>
    <cellStyle name="Ausgabe 2" xfId="7972" hidden="1"/>
    <cellStyle name="Ausgabe 2" xfId="7824" hidden="1"/>
    <cellStyle name="Ausgabe 2" xfId="7698" hidden="1"/>
    <cellStyle name="Ausgabe 2" xfId="7550" hidden="1"/>
    <cellStyle name="Ausgabe 2" xfId="7431" hidden="1"/>
    <cellStyle name="Ausgabe 2" xfId="7308" hidden="1"/>
    <cellStyle name="Ausgabe 2" xfId="7139" hidden="1"/>
    <cellStyle name="Ausgabe 2" xfId="6995" hidden="1"/>
    <cellStyle name="Ausgabe 2" xfId="6860" hidden="1"/>
    <cellStyle name="Ausgabe 2" xfId="6726" hidden="1"/>
    <cellStyle name="Ausgabe 2" xfId="6643" hidden="1"/>
    <cellStyle name="Ausgabe 2" xfId="6481" hidden="1"/>
    <cellStyle name="Ausgabe 2" xfId="6306" hidden="1"/>
    <cellStyle name="Ausgabe 2" xfId="6138" hidden="1"/>
    <cellStyle name="Ausgabe 2" xfId="6009" hidden="1"/>
    <cellStyle name="Ausgabe 2" xfId="5874" hidden="1"/>
    <cellStyle name="Ausgabe 2" xfId="5707" hidden="1"/>
    <cellStyle name="Ausgabe 2" xfId="5576" hidden="1"/>
    <cellStyle name="Ausgabe 2" xfId="5433" hidden="1"/>
    <cellStyle name="Ausgabe 2" xfId="5323" hidden="1"/>
    <cellStyle name="Ausgabe 2" xfId="5208" hidden="1"/>
    <cellStyle name="Ausgabe 2" xfId="5057" hidden="1"/>
    <cellStyle name="Ausgabe 2" xfId="4935" hidden="1"/>
    <cellStyle name="Ausgabe 2" xfId="4801" hidden="1"/>
    <cellStyle name="Ausgabe 2" xfId="4684" hidden="1"/>
    <cellStyle name="Ausgabe 2" xfId="4578" hidden="1"/>
    <cellStyle name="Ausgabe 2" xfId="4478" hidden="1"/>
    <cellStyle name="Ausgabe 2" xfId="4337" hidden="1"/>
    <cellStyle name="Ausgabe 2" xfId="4212" hidden="1"/>
    <cellStyle name="Ausgabe 2" xfId="4097" hidden="1"/>
    <cellStyle name="Ausgabe 2" xfId="3990" hidden="1"/>
    <cellStyle name="Ausgabe 2" xfId="3824" hidden="1"/>
    <cellStyle name="Ausgabe 2" xfId="3695" hidden="1"/>
    <cellStyle name="Ausgabe 2" xfId="3560" hidden="1"/>
    <cellStyle name="Ausgabe 2" xfId="3448" hidden="1"/>
    <cellStyle name="Ausgabe 2" xfId="3314" hidden="1"/>
    <cellStyle name="Ausgabe 2" xfId="3188" hidden="1"/>
    <cellStyle name="Ausgabe 2" xfId="3052" hidden="1"/>
    <cellStyle name="Ausgabe 2" xfId="2920" hidden="1"/>
    <cellStyle name="Ausgabe 2" xfId="2803" hidden="1"/>
    <cellStyle name="Ausgabe 2" xfId="2677" hidden="1"/>
    <cellStyle name="Ausgabe 2" xfId="2587" hidden="1"/>
    <cellStyle name="Ausgabe 2" xfId="2434" hidden="1"/>
    <cellStyle name="Ausgabe 2" xfId="2308" hidden="1"/>
    <cellStyle name="Ausgabe 2" xfId="2193" hidden="1"/>
    <cellStyle name="Ausgabe 2" xfId="2089" hidden="1"/>
    <cellStyle name="Ausgabe 2" xfId="1985" hidden="1"/>
    <cellStyle name="Ausgabe 2" xfId="1867" hidden="1"/>
    <cellStyle name="Ausgabe 2" xfId="1748" hidden="1"/>
    <cellStyle name="Ausgabe 2" xfId="1615" hidden="1"/>
    <cellStyle name="Ausgabe 2" xfId="1497" hidden="1"/>
    <cellStyle name="Ausgabe 2" xfId="1379" hidden="1"/>
    <cellStyle name="Ausgabe 2" xfId="1251" hidden="1"/>
    <cellStyle name="Ausgabe 2" xfId="1119" hidden="1"/>
    <cellStyle name="Ausgabe 2" xfId="1004" hidden="1"/>
    <cellStyle name="Ausgabe 2" xfId="878" hidden="1"/>
    <cellStyle name="Ausgabe 2" xfId="733" hidden="1"/>
    <cellStyle name="Ausgabe 2" xfId="746" hidden="1"/>
    <cellStyle name="Ausgabe 2" xfId="516" hidden="1"/>
    <cellStyle name="Ausgabe 2" xfId="386" hidden="1"/>
    <cellStyle name="Ausgabe 2" xfId="251" hidden="1"/>
    <cellStyle name="Ausgabe 2" xfId="13051" hidden="1"/>
    <cellStyle name="Ausgabe 2" xfId="13519" hidden="1"/>
    <cellStyle name="Ausgabe 2" xfId="13562" hidden="1"/>
    <cellStyle name="Ausgabe 2" xfId="13622" hidden="1"/>
    <cellStyle name="Ausgabe 2" xfId="13682" hidden="1"/>
    <cellStyle name="Ausgabe 2" xfId="13738" hidden="1"/>
    <cellStyle name="Ausgabe 2" xfId="13791" hidden="1"/>
    <cellStyle name="Ausgabe 2" xfId="13758" hidden="1"/>
    <cellStyle name="Ausgabe 2" xfId="13689" hidden="1"/>
    <cellStyle name="Ausgabe 2" xfId="13632" hidden="1"/>
    <cellStyle name="Ausgabe 2" xfId="13575" hidden="1"/>
    <cellStyle name="Ausgabe 2" xfId="13516" hidden="1"/>
    <cellStyle name="Ausgabe 2" xfId="13433" hidden="1"/>
    <cellStyle name="Ausgabe 2" xfId="13348" hidden="1"/>
    <cellStyle name="Ausgabe 2" xfId="13266" hidden="1"/>
    <cellStyle name="Ausgabe 2" xfId="13181" hidden="1"/>
    <cellStyle name="Ausgabe 2" xfId="13098" hidden="1"/>
    <cellStyle name="Ausgabe 2" xfId="13041" hidden="1"/>
    <cellStyle name="Ausgabe 2" xfId="12923" hidden="1"/>
    <cellStyle name="Ausgabe 2" xfId="12810" hidden="1"/>
    <cellStyle name="Ausgabe 2" xfId="12706" hidden="1"/>
    <cellStyle name="Ausgabe 2" xfId="12613" hidden="1"/>
    <cellStyle name="Ausgabe 2" xfId="12527" hidden="1"/>
    <cellStyle name="Ausgabe 2" xfId="12400" hidden="1"/>
    <cellStyle name="Ausgabe 2" xfId="12262" hidden="1"/>
    <cellStyle name="Ausgabe 2" xfId="12139" hidden="1"/>
    <cellStyle name="Ausgabe 2" xfId="12002" hidden="1"/>
    <cellStyle name="Ausgabe 2" xfId="11836" hidden="1"/>
    <cellStyle name="Ausgabe 2" xfId="11700" hidden="1"/>
    <cellStyle name="Ausgabe 2" xfId="11558" hidden="1"/>
    <cellStyle name="Ausgabe 2" xfId="11431" hidden="1"/>
    <cellStyle name="Ausgabe 2" xfId="11268" hidden="1"/>
    <cellStyle name="Ausgabe 2" xfId="11136" hidden="1"/>
    <cellStyle name="Ausgabe 2" xfId="11003" hidden="1"/>
    <cellStyle name="Ausgabe 2" xfId="10866" hidden="1"/>
    <cellStyle name="Ausgabe 2" xfId="10734" hidden="1"/>
    <cellStyle name="Ausgabe 2" xfId="10606" hidden="1"/>
    <cellStyle name="Ausgabe 2" xfId="10491" hidden="1"/>
    <cellStyle name="Ausgabe 2" xfId="10364" hidden="1"/>
    <cellStyle name="Ausgabe 2" xfId="10236" hidden="1"/>
    <cellStyle name="Ausgabe 2" xfId="10103" hidden="1"/>
    <cellStyle name="Ausgabe 2" xfId="9972" hidden="1"/>
    <cellStyle name="Ausgabe 2" xfId="9878" hidden="1"/>
    <cellStyle name="Ausgabe 2" xfId="9746" hidden="1"/>
    <cellStyle name="Ausgabe 2" xfId="9607" hidden="1"/>
    <cellStyle name="Ausgabe 2" xfId="9472" hidden="1"/>
    <cellStyle name="Ausgabe 2" xfId="9355" hidden="1"/>
    <cellStyle name="Ausgabe 2" xfId="9224" hidden="1"/>
    <cellStyle name="Ausgabe 2" xfId="9073" hidden="1"/>
    <cellStyle name="Ausgabe 2" xfId="8902" hidden="1"/>
    <cellStyle name="Ausgabe 2" xfId="8797" hidden="1"/>
    <cellStyle name="Ausgabe 2" xfId="8667" hidden="1"/>
    <cellStyle name="Ausgabe 2" xfId="8546" hidden="1"/>
    <cellStyle name="Ausgabe 2" xfId="8558" hidden="1"/>
    <cellStyle name="Ausgabe 2" xfId="8415" hidden="1"/>
    <cellStyle name="Ausgabe 2" xfId="8276" hidden="1"/>
    <cellStyle name="Ausgabe 2" xfId="8151" hidden="1"/>
    <cellStyle name="Ausgabe 2" xfId="7983" hidden="1"/>
    <cellStyle name="Ausgabe 2" xfId="7873" hidden="1"/>
    <cellStyle name="Ausgabe 2" xfId="7760" hidden="1"/>
    <cellStyle name="Ausgabe 2" xfId="7617" hidden="1"/>
    <cellStyle name="Ausgabe 2" xfId="7443" hidden="1"/>
    <cellStyle name="Ausgabe 2" xfId="7301" hidden="1"/>
    <cellStyle name="Ausgabe 2" xfId="7143" hidden="1"/>
    <cellStyle name="Ausgabe 2" xfId="7052" hidden="1"/>
    <cellStyle name="Ausgabe 2" xfId="6889" hidden="1"/>
    <cellStyle name="Ausgabe 2" xfId="6736" hidden="1"/>
    <cellStyle name="Ausgabe 2" xfId="6573" hidden="1"/>
    <cellStyle name="Ausgabe 2" xfId="6415" hidden="1"/>
    <cellStyle name="Ausgabe 2" xfId="6241" hidden="1"/>
    <cellStyle name="Ausgabe 2" xfId="6061" hidden="1"/>
    <cellStyle name="Ausgabe 2" xfId="5912" hidden="1"/>
    <cellStyle name="Ausgabe 2" xfId="5737" hidden="1"/>
    <cellStyle name="Ausgabe 2" xfId="5611" hidden="1"/>
    <cellStyle name="Ausgabe 2" xfId="5483" hidden="1"/>
    <cellStyle name="Ausgabe 2" xfId="5366" hidden="1"/>
    <cellStyle name="Ausgabe 2" xfId="5235" hidden="1"/>
    <cellStyle name="Ausgabe 2" xfId="5051" hidden="1"/>
    <cellStyle name="Ausgabe 2" xfId="4940" hidden="1"/>
    <cellStyle name="Ausgabe 2" xfId="4816" hidden="1"/>
    <cellStyle name="Ausgabe 2" xfId="4713" hidden="1"/>
    <cellStyle name="Ausgabe 2" xfId="4567" hidden="1"/>
    <cellStyle name="Ausgabe 2" xfId="4432" hidden="1"/>
    <cellStyle name="Ausgabe 2" xfId="4309" hidden="1"/>
    <cellStyle name="Ausgabe 2" xfId="4191" hidden="1"/>
    <cellStyle name="Ausgabe 2" xfId="4029" hidden="1"/>
    <cellStyle name="Ausgabe 2" xfId="3894" hidden="1"/>
    <cellStyle name="Ausgabe 2" xfId="3755" hidden="1"/>
    <cellStyle name="Ausgabe 2" xfId="3615" hidden="1"/>
    <cellStyle name="Ausgabe 2" xfId="3496" hidden="1"/>
    <cellStyle name="Ausgabe 2" xfId="3362" hidden="1"/>
    <cellStyle name="Ausgabe 2" xfId="3208" hidden="1"/>
    <cellStyle name="Ausgabe 2" xfId="3084" hidden="1"/>
    <cellStyle name="Ausgabe 2" xfId="2956" hidden="1"/>
    <cellStyle name="Ausgabe 2" xfId="2824" hidden="1"/>
    <cellStyle name="Ausgabe 2" xfId="2721" hidden="1"/>
    <cellStyle name="Ausgabe 2" xfId="2563" hidden="1"/>
    <cellStyle name="Ausgabe 2" xfId="2428" hidden="1"/>
    <cellStyle name="Ausgabe 2" xfId="2302" hidden="1"/>
    <cellStyle name="Ausgabe 2" xfId="2188" hidden="1"/>
    <cellStyle name="Ausgabe 2" xfId="2085" hidden="1"/>
    <cellStyle name="Ausgabe 2" xfId="1953" hidden="1"/>
    <cellStyle name="Ausgabe 2" xfId="1827" hidden="1"/>
    <cellStyle name="Ausgabe 2" xfId="1706" hidden="1"/>
    <cellStyle name="Ausgabe 2" xfId="1584" hidden="1"/>
    <cellStyle name="Ausgabe 2" xfId="1443" hidden="1"/>
    <cellStyle name="Ausgabe 2" xfId="1311" hidden="1"/>
    <cellStyle name="Ausgabe 2" xfId="1179" hidden="1"/>
    <cellStyle name="Ausgabe 2" xfId="1053" hidden="1"/>
    <cellStyle name="Ausgabe 2" xfId="919" hidden="1"/>
    <cellStyle name="Ausgabe 2" xfId="775" hidden="1"/>
    <cellStyle name="Ausgabe 2" xfId="796" hidden="1"/>
    <cellStyle name="Ausgabe 2" xfId="541" hidden="1"/>
    <cellStyle name="Ausgabe 2" xfId="401" hidden="1"/>
    <cellStyle name="Ausgabe 2" xfId="256" hidden="1"/>
    <cellStyle name="Ausgabe 2" xfId="13458" hidden="1"/>
    <cellStyle name="Ausgabe 2" xfId="13840" hidden="1"/>
    <cellStyle name="Ausgabe 2" xfId="13873" hidden="1"/>
    <cellStyle name="Ausgabe 2" xfId="13913" hidden="1"/>
    <cellStyle name="Ausgabe 2" xfId="13953" hidden="1"/>
    <cellStyle name="Ausgabe 2" xfId="13987" hidden="1"/>
    <cellStyle name="Ausgabe 2" xfId="14025" hidden="1"/>
    <cellStyle name="Ausgabe 2" xfId="14006" hidden="1"/>
    <cellStyle name="Ausgabe 2" xfId="13960" hidden="1"/>
    <cellStyle name="Ausgabe 2" xfId="13920" hidden="1"/>
    <cellStyle name="Ausgabe 2" xfId="13880" hidden="1"/>
    <cellStyle name="Ausgabe 2" xfId="13845" hidden="1"/>
    <cellStyle name="Ausgabe 2" xfId="13783" hidden="1"/>
    <cellStyle name="Ausgabe 2" xfId="13716" hidden="1"/>
    <cellStyle name="Ausgabe 2" xfId="13655" hidden="1"/>
    <cellStyle name="Ausgabe 2" xfId="13592" hidden="1"/>
    <cellStyle name="Ausgabe 2" xfId="13527" hidden="1"/>
    <cellStyle name="Ausgabe 2" xfId="13485" hidden="1"/>
    <cellStyle name="Ausgabe 2" xfId="13389" hidden="1"/>
    <cellStyle name="Ausgabe 2" xfId="13298" hidden="1"/>
    <cellStyle name="Ausgabe 2" xfId="13210" hidden="1"/>
    <cellStyle name="Ausgabe 2" xfId="13132" hidden="1"/>
    <cellStyle name="Ausgabe 2" xfId="13059" hidden="1"/>
    <cellStyle name="Ausgabe 2" xfId="12962" hidden="1"/>
    <cellStyle name="Ausgabe 2" xfId="12858" hidden="1"/>
    <cellStyle name="Ausgabe 2" xfId="12741" hidden="1"/>
    <cellStyle name="Ausgabe 2" xfId="12629" hidden="1"/>
    <cellStyle name="Ausgabe 2" xfId="12487" hidden="1"/>
    <cellStyle name="Ausgabe 2" xfId="12340" hidden="1"/>
    <cellStyle name="Ausgabe 2" xfId="12202" hidden="1"/>
    <cellStyle name="Ausgabe 2" xfId="12051" hidden="1"/>
    <cellStyle name="Ausgabe 2" xfId="11930" hidden="1"/>
    <cellStyle name="Ausgabe 2" xfId="11781" hidden="1"/>
    <cellStyle name="Ausgabe 2" xfId="11635" hidden="1"/>
    <cellStyle name="Ausgabe 2" xfId="11496" hidden="1"/>
    <cellStyle name="Ausgabe 2" xfId="11322" hidden="1"/>
    <cellStyle name="Ausgabe 2" xfId="11189" hidden="1"/>
    <cellStyle name="Ausgabe 2" xfId="11065" hidden="1"/>
    <cellStyle name="Ausgabe 2" xfId="10926" hidden="1"/>
    <cellStyle name="Ausgabe 2" xfId="10796" hidden="1"/>
    <cellStyle name="Ausgabe 2" xfId="10660" hidden="1"/>
    <cellStyle name="Ausgabe 2" xfId="10523" hidden="1"/>
    <cellStyle name="Ausgabe 2" xfId="10419" hidden="1"/>
    <cellStyle name="Ausgabe 2" xfId="10275" hidden="1"/>
    <cellStyle name="Ausgabe 2" xfId="10133" hidden="1"/>
    <cellStyle name="Ausgabe 2" xfId="9984" hidden="1"/>
    <cellStyle name="Ausgabe 2" xfId="9859" hidden="1"/>
    <cellStyle name="Ausgabe 2" xfId="9722" hidden="1"/>
    <cellStyle name="Ausgabe 2" xfId="9565" hidden="1"/>
    <cellStyle name="Ausgabe 2" xfId="9434" hidden="1"/>
    <cellStyle name="Ausgabe 2" xfId="9298" hidden="1"/>
    <cellStyle name="Ausgabe 2" xfId="9161" hidden="1"/>
    <cellStyle name="Ausgabe 2" xfId="9028" hidden="1"/>
    <cellStyle name="Ausgabe 2" xfId="9045" hidden="1"/>
    <cellStyle name="Ausgabe 2" xfId="8897" hidden="1"/>
    <cellStyle name="Ausgabe 2" xfId="8770" hidden="1"/>
    <cellStyle name="Ausgabe 2" xfId="8625" hidden="1"/>
    <cellStyle name="Ausgabe 2" xfId="8426" hidden="1"/>
    <cellStyle name="Ausgabe 2" xfId="8321" hidden="1"/>
    <cellStyle name="Ausgabe 2" xfId="8207" hidden="1"/>
    <cellStyle name="Ausgabe 2" xfId="8059" hidden="1"/>
    <cellStyle name="Ausgabe 2" xfId="7884" hidden="1"/>
    <cellStyle name="Ausgabe 2" xfId="7753" hidden="1"/>
    <cellStyle name="Ausgabe 2" xfId="7621" hidden="1"/>
    <cellStyle name="Ausgabe 2" xfId="7495" hidden="1"/>
    <cellStyle name="Ausgabe 2" xfId="7334" hidden="1"/>
    <cellStyle name="Ausgabe 2" xfId="7157" hidden="1"/>
    <cellStyle name="Ausgabe 2" xfId="6965" hidden="1"/>
    <cellStyle name="Ausgabe 2" xfId="6808" hidden="1"/>
    <cellStyle name="Ausgabe 2" xfId="6669" hidden="1"/>
    <cellStyle name="Ausgabe 2" xfId="6489" hidden="1"/>
    <cellStyle name="Ausgabe 2" xfId="6294" hidden="1"/>
    <cellStyle name="Ausgabe 2" xfId="6120" hidden="1"/>
    <cellStyle name="Ausgabe 2" xfId="5973" hidden="1"/>
    <cellStyle name="Ausgabe 2" xfId="5807" hidden="1"/>
    <cellStyle name="Ausgabe 2" xfId="5671" hidden="1"/>
    <cellStyle name="Ausgabe 2" xfId="5524" hidden="1"/>
    <cellStyle name="Ausgabe 2" xfId="5368" hidden="1"/>
    <cellStyle name="Ausgabe 2" xfId="5239" hidden="1"/>
    <cellStyle name="Ausgabe 2" xfId="5062" hidden="1"/>
    <cellStyle name="Ausgabe 2" xfId="4950" hidden="1"/>
    <cellStyle name="Ausgabe 2" xfId="4808" hidden="1"/>
    <cellStyle name="Ausgabe 2" xfId="4663" hidden="1"/>
    <cellStyle name="Ausgabe 2" xfId="4524" hidden="1"/>
    <cellStyle name="Ausgabe 2" xfId="4413" hidden="1"/>
    <cellStyle name="Ausgabe 2" xfId="4235" hidden="1"/>
    <cellStyle name="Ausgabe 2" xfId="4092" hidden="1"/>
    <cellStyle name="Ausgabe 2" xfId="3952" hidden="1"/>
    <cellStyle name="Ausgabe 2" xfId="3819" hidden="1"/>
    <cellStyle name="Ausgabe 2" xfId="3691" hidden="1"/>
    <cellStyle name="Ausgabe 2" xfId="3553" hidden="1"/>
    <cellStyle name="Ausgabe 2" xfId="3394" hidden="1"/>
    <cellStyle name="Ausgabe 2" xfId="3258" hidden="1"/>
    <cellStyle name="Ausgabe 2" xfId="3109" hidden="1"/>
    <cellStyle name="Ausgabe 2" xfId="2967" hidden="1"/>
    <cellStyle name="Ausgabe 2" xfId="2852" hidden="1"/>
    <cellStyle name="Ausgabe 2" xfId="2713" hidden="1"/>
    <cellStyle name="Ausgabe 2" xfId="2555" hidden="1"/>
    <cellStyle name="Ausgabe 2" xfId="2419" hidden="1"/>
    <cellStyle name="Ausgabe 2" xfId="2291" hidden="1"/>
    <cellStyle name="Ausgabe 2" xfId="2182" hidden="1"/>
    <cellStyle name="Ausgabe 2" xfId="2043" hidden="1"/>
    <cellStyle name="Ausgabe 2" xfId="1911" hidden="1"/>
    <cellStyle name="Ausgabe 2" xfId="1791" hidden="1"/>
    <cellStyle name="Ausgabe 2" xfId="1656" hidden="1"/>
    <cellStyle name="Ausgabe 2" xfId="1502" hidden="1"/>
    <cellStyle name="Ausgabe 2" xfId="1371" hidden="1"/>
    <cellStyle name="Ausgabe 2" xfId="1232" hidden="1"/>
    <cellStyle name="Ausgabe 2" xfId="1111" hidden="1"/>
    <cellStyle name="Ausgabe 2" xfId="975" hidden="1"/>
    <cellStyle name="Ausgabe 2" xfId="829" hidden="1"/>
    <cellStyle name="Ausgabe 2" xfId="840" hidden="1"/>
    <cellStyle name="Ausgabe 2" xfId="595" hidden="1"/>
    <cellStyle name="Ausgabe 2" xfId="433" hidden="1"/>
    <cellStyle name="Ausgabe 2" xfId="263" hidden="1"/>
    <cellStyle name="Ausgabe 2" xfId="14037" hidden="1"/>
    <cellStyle name="Ausgabe 2" xfId="14048" hidden="1"/>
    <cellStyle name="Ausgabe 2" xfId="14062" hidden="1"/>
    <cellStyle name="Ausgabe 2" xfId="14082" hidden="1"/>
    <cellStyle name="Ausgabe 2" xfId="14102" hidden="1"/>
    <cellStyle name="Ausgabe 2" xfId="14122" hidden="1"/>
    <cellStyle name="Ausgabe 2" xfId="14142" hidden="1"/>
    <cellStyle name="Ausgabe 2" xfId="14196" hidden="1"/>
    <cellStyle name="Ausgabe 2" xfId="14238" hidden="1"/>
    <cellStyle name="Ausgabe 2" xfId="14276" hidden="1"/>
    <cellStyle name="Ausgabe 2" xfId="14344" hidden="1"/>
    <cellStyle name="Ausgabe 2" xfId="14383" hidden="1"/>
    <cellStyle name="Ausgabe 2" xfId="14425" hidden="1"/>
    <cellStyle name="Ausgabe 2" xfId="14470" hidden="1"/>
    <cellStyle name="Ausgabe 2" xfId="14506" hidden="1"/>
    <cellStyle name="Ausgabe 2" xfId="14545" hidden="1"/>
    <cellStyle name="Ausgabe 2" xfId="14579" hidden="1"/>
    <cellStyle name="Ausgabe 2" xfId="14613" hidden="1"/>
    <cellStyle name="Ausgabe 2" xfId="14654" hidden="1"/>
    <cellStyle name="Ausgabe 2" xfId="14694" hidden="1"/>
    <cellStyle name="Ausgabe 2" xfId="14734" hidden="1"/>
    <cellStyle name="Ausgabe 2" xfId="14767" hidden="1"/>
    <cellStyle name="Ausgabe 2" xfId="14800" hidden="1"/>
    <cellStyle name="Ausgabe 2" xfId="14840" hidden="1"/>
    <cellStyle name="Ausgabe 2" xfId="14880" hidden="1"/>
    <cellStyle name="Ausgabe 2" xfId="14913" hidden="1"/>
    <cellStyle name="Ausgabe 2" xfId="14952" hidden="1"/>
    <cellStyle name="Ausgabe 2" xfId="15007" hidden="1"/>
    <cellStyle name="Ausgabe 2" xfId="15047" hidden="1"/>
    <cellStyle name="Ausgabe 2" xfId="15087" hidden="1"/>
    <cellStyle name="Ausgabe 2" xfId="15128" hidden="1"/>
    <cellStyle name="Ausgabe 2" xfId="15160" hidden="1"/>
    <cellStyle name="Ausgabe 2" xfId="15209" hidden="1"/>
    <cellStyle name="Ausgabe 2" xfId="15251" hidden="1"/>
    <cellStyle name="Ausgabe 2" xfId="15291" hidden="1"/>
    <cellStyle name="Ausgabe 2" xfId="15330" hidden="1"/>
    <cellStyle name="Ausgabe 2" xfId="15365" hidden="1"/>
    <cellStyle name="Ausgabe 2" xfId="15400" hidden="1"/>
    <cellStyle name="Ausgabe 2" xfId="15441" hidden="1"/>
    <cellStyle name="Ausgabe 2" xfId="15481" hidden="1"/>
    <cellStyle name="Ausgabe 2" xfId="15521" hidden="1"/>
    <cellStyle name="Ausgabe 2" xfId="15561" hidden="1"/>
    <cellStyle name="Ausgabe 2" xfId="15581" hidden="1"/>
    <cellStyle name="Ausgabe 2" xfId="15619" hidden="1"/>
    <cellStyle name="Ausgabe 2" xfId="15661" hidden="1"/>
    <cellStyle name="Ausgabe 2" xfId="15699" hidden="1"/>
    <cellStyle name="Ausgabe 2" xfId="15737" hidden="1"/>
    <cellStyle name="Ausgabe 2" xfId="15775" hidden="1"/>
    <cellStyle name="Ausgabe 2" xfId="15813" hidden="1"/>
    <cellStyle name="Ausgabe 2" xfId="15854" hidden="1"/>
    <cellStyle name="Ausgabe 2" xfId="15893" hidden="1"/>
    <cellStyle name="Ausgabe 2" xfId="15928" hidden="1"/>
    <cellStyle name="Ausgabe 2" xfId="15972" hidden="1"/>
    <cellStyle name="Ausgabe 2" xfId="15956" hidden="1"/>
    <cellStyle name="Ausgabe 2" xfId="16037" hidden="1"/>
    <cellStyle name="Ausgabe 2" xfId="16077" hidden="1"/>
    <cellStyle name="Ausgabe 2" xfId="16117" hidden="1"/>
    <cellStyle name="Ausgabe 2" xfId="16157" hidden="1"/>
    <cellStyle name="Ausgabe 2" xfId="16201" hidden="1"/>
    <cellStyle name="Ausgabe 2" xfId="16232" hidden="1"/>
    <cellStyle name="Ausgabe 2" xfId="16306" hidden="1"/>
    <cellStyle name="Ausgabe 2" xfId="16348" hidden="1"/>
    <cellStyle name="Ausgabe 2" xfId="16388" hidden="1"/>
    <cellStyle name="Ausgabe 2" xfId="16424" hidden="1"/>
    <cellStyle name="Ausgabe 2" xfId="16455" hidden="1"/>
    <cellStyle name="Ausgabe 2" xfId="16525" hidden="1"/>
    <cellStyle name="Ausgabe 2" xfId="16567" hidden="1"/>
    <cellStyle name="Ausgabe 2" xfId="16610" hidden="1"/>
    <cellStyle name="Ausgabe 2" xfId="16647" hidden="1"/>
    <cellStyle name="Ausgabe 2" xfId="16687" hidden="1"/>
    <cellStyle name="Ausgabe 2" xfId="16733" hidden="1"/>
    <cellStyle name="Ausgabe 2" xfId="16779" hidden="1"/>
    <cellStyle name="Ausgabe 2" xfId="16836" hidden="1"/>
    <cellStyle name="Ausgabe 2" xfId="16876" hidden="1"/>
    <cellStyle name="Ausgabe 2" xfId="16916" hidden="1"/>
    <cellStyle name="Ausgabe 2" xfId="16950" hidden="1"/>
    <cellStyle name="Ausgabe 2" xfId="16991" hidden="1"/>
    <cellStyle name="Ausgabe 2" xfId="17031" hidden="1"/>
    <cellStyle name="Ausgabe 2" xfId="17063" hidden="1"/>
    <cellStyle name="Ausgabe 2" xfId="17102" hidden="1"/>
    <cellStyle name="Ausgabe 2" xfId="17130" hidden="1"/>
    <cellStyle name="Ausgabe 2" xfId="17170" hidden="1"/>
    <cellStyle name="Ausgabe 2" xfId="17210" hidden="1"/>
    <cellStyle name="Ausgabe 2" xfId="17243" hidden="1"/>
    <cellStyle name="Ausgabe 2" xfId="17283" hidden="1"/>
    <cellStyle name="Ausgabe 2" xfId="17339" hidden="1"/>
    <cellStyle name="Ausgabe 2" xfId="17379" hidden="1"/>
    <cellStyle name="Ausgabe 2" xfId="17419" hidden="1"/>
    <cellStyle name="Ausgabe 2" xfId="17454" hidden="1"/>
    <cellStyle name="Ausgabe 2" xfId="17494" hidden="1"/>
    <cellStyle name="Ausgabe 2" xfId="17540" hidden="1"/>
    <cellStyle name="Ausgabe 2" xfId="17581" hidden="1"/>
    <cellStyle name="Ausgabe 2" xfId="17617" hidden="1"/>
    <cellStyle name="Ausgabe 2" xfId="17660" hidden="1"/>
    <cellStyle name="Ausgabe 2" xfId="17695" hidden="1"/>
    <cellStyle name="Ausgabe 2" xfId="17729" hidden="1"/>
    <cellStyle name="Ausgabe 2" xfId="17770" hidden="1"/>
    <cellStyle name="Ausgabe 2" xfId="17810" hidden="1"/>
    <cellStyle name="Ausgabe 2" xfId="17855" hidden="1"/>
    <cellStyle name="Ausgabe 2" xfId="17884" hidden="1"/>
    <cellStyle name="Ausgabe 2" xfId="17916" hidden="1"/>
    <cellStyle name="Ausgabe 2" xfId="17956" hidden="1"/>
    <cellStyle name="Ausgabe 2" xfId="17996" hidden="1"/>
    <cellStyle name="Ausgabe 2" xfId="18030" hidden="1"/>
    <cellStyle name="Ausgabe 2" xfId="18063" hidden="1"/>
    <cellStyle name="Ausgabe 2" xfId="18107" hidden="1"/>
    <cellStyle name="Ausgabe 2" xfId="18149" hidden="1"/>
    <cellStyle name="Ausgabe 2" xfId="18186" hidden="1"/>
    <cellStyle name="Ausgabe 2" xfId="18224" hidden="1"/>
    <cellStyle name="Ausgabe 2" xfId="18258" hidden="1"/>
    <cellStyle name="Ausgabe 2" xfId="18301" hidden="1"/>
    <cellStyle name="Ausgabe 2" xfId="18291" hidden="1"/>
    <cellStyle name="Ausgabe 2" xfId="18367" hidden="1"/>
    <cellStyle name="Ausgabe 2" xfId="18407" hidden="1"/>
    <cellStyle name="Ausgabe 2" xfId="18447" hidden="1"/>
    <cellStyle name="Ausgabe 2" xfId="18479" hidden="1"/>
    <cellStyle name="Ausgabe 2" xfId="18523" hidden="1"/>
    <cellStyle name="Ausgabe 2" xfId="18554" hidden="1"/>
    <cellStyle name="Ausgabe 2" xfId="18594" hidden="1"/>
    <cellStyle name="Ausgabe 2" xfId="18634" hidden="1"/>
    <cellStyle name="Ausgabe 2" xfId="18668" hidden="1"/>
    <cellStyle name="Ausgabe 2" xfId="18709" hidden="1"/>
    <cellStyle name="Ausgabe 2" xfId="18689" hidden="1"/>
    <cellStyle name="Ausgabe 2" xfId="18641" hidden="1"/>
    <cellStyle name="Ausgabe 2" xfId="18601" hidden="1"/>
    <cellStyle name="Ausgabe 2" xfId="18561" hidden="1"/>
    <cellStyle name="Ausgabe 2" xfId="18520" hidden="1"/>
    <cellStyle name="Ausgabe 2" xfId="18476" hidden="1"/>
    <cellStyle name="Ausgabe 2" xfId="18426" hidden="1"/>
    <cellStyle name="Ausgabe 2" xfId="18386" hidden="1"/>
    <cellStyle name="Ausgabe 2" xfId="18345" hidden="1"/>
    <cellStyle name="Ausgabe 2" xfId="18277" hidden="1"/>
    <cellStyle name="Ausgabe 2" xfId="18243" hidden="1"/>
    <cellStyle name="Ausgabe 2" xfId="18202" hidden="1"/>
    <cellStyle name="Ausgabe 2" xfId="18156" hidden="1"/>
    <cellStyle name="Ausgabe 2" xfId="18116" hidden="1"/>
    <cellStyle name="Ausgabe 2" xfId="18082" hidden="1"/>
    <cellStyle name="Ausgabe 2" xfId="18049" hidden="1"/>
    <cellStyle name="Ausgabe 2" xfId="18003" hidden="1"/>
    <cellStyle name="Ausgabe 2" xfId="17963" hidden="1"/>
    <cellStyle name="Ausgabe 2" xfId="17923" hidden="1"/>
    <cellStyle name="Ausgabe 2" xfId="17889" hidden="1"/>
    <cellStyle name="Ausgabe 2" xfId="17829" hidden="1"/>
    <cellStyle name="Ausgabe 2" xfId="17789" hidden="1"/>
    <cellStyle name="Ausgabe 2" xfId="17748" hidden="1"/>
    <cellStyle name="Ausgabe 2" xfId="17714" hidden="1"/>
    <cellStyle name="Ausgabe 2" xfId="17671" hidden="1"/>
    <cellStyle name="Ausgabe 2" xfId="17624" hidden="1"/>
    <cellStyle name="Ausgabe 2" xfId="17578" hidden="1"/>
    <cellStyle name="Ausgabe 2" xfId="17537" hidden="1"/>
    <cellStyle name="Ausgabe 2" xfId="17491" hidden="1"/>
    <cellStyle name="Ausgabe 2" xfId="17451" hidden="1"/>
    <cellStyle name="Ausgabe 2" xfId="17417" hidden="1"/>
    <cellStyle name="Ausgabe 2" xfId="17376" hidden="1"/>
    <cellStyle name="Ausgabe 2" xfId="17336" hidden="1"/>
    <cellStyle name="Ausgabe 2" xfId="17290" hidden="1"/>
    <cellStyle name="Ausgabe 2" xfId="17250" hidden="1"/>
    <cellStyle name="Ausgabe 2" xfId="17217" hidden="1"/>
    <cellStyle name="Ausgabe 2" xfId="17177" hidden="1"/>
    <cellStyle name="Ausgabe 2" xfId="17137" hidden="1"/>
    <cellStyle name="Ausgabe 2" xfId="17099" hidden="1"/>
    <cellStyle name="Ausgabe 2" xfId="17058" hidden="1"/>
    <cellStyle name="Ausgabe 2" xfId="17010" hidden="1"/>
    <cellStyle name="Ausgabe 2" xfId="16969" hidden="1"/>
    <cellStyle name="Ausgabe 2" xfId="16935" hidden="1"/>
    <cellStyle name="Ausgabe 2" xfId="16895" hidden="1"/>
    <cellStyle name="Ausgabe 2" xfId="16855" hidden="1"/>
    <cellStyle name="Ausgabe 2" xfId="16816" hidden="1"/>
    <cellStyle name="Ausgabe 2" xfId="16824" hidden="1"/>
    <cellStyle name="Ausgabe 2" xfId="16752" hidden="1"/>
    <cellStyle name="Ausgabe 2" xfId="16706" hidden="1"/>
    <cellStyle name="Ausgabe 2" xfId="16666" hidden="1"/>
    <cellStyle name="Ausgabe 2" xfId="16626" hidden="1"/>
    <cellStyle name="Ausgabe 2" xfId="16586" hidden="1"/>
    <cellStyle name="Ausgabe 2" xfId="16544" hidden="1"/>
    <cellStyle name="Ausgabe 2" xfId="16477" hidden="1"/>
    <cellStyle name="Ausgabe 2" xfId="16409" hidden="1"/>
    <cellStyle name="Ausgabe 2" xfId="16367" hidden="1"/>
    <cellStyle name="Ausgabe 2" xfId="16327" hidden="1"/>
    <cellStyle name="Ausgabe 2" xfId="16299" hidden="1"/>
    <cellStyle name="Ausgabe 2" xfId="16229" hidden="1"/>
    <cellStyle name="Ausgabe 2" xfId="16176" hidden="1"/>
    <cellStyle name="Ausgabe 2" xfId="16136" hidden="1"/>
    <cellStyle name="Ausgabe 2" xfId="16096" hidden="1"/>
    <cellStyle name="Ausgabe 2" xfId="16056" hidden="1"/>
    <cellStyle name="Ausgabe 2" xfId="15990" hidden="1"/>
    <cellStyle name="Ausgabe 2" xfId="15935" hidden="1"/>
    <cellStyle name="Ausgabe 2" xfId="15890" hidden="1"/>
    <cellStyle name="Ausgabe 2" xfId="15849" hidden="1"/>
    <cellStyle name="Ausgabe 2" xfId="15810" hidden="1"/>
    <cellStyle name="Ausgabe 2" xfId="15781" hidden="1"/>
    <cellStyle name="Ausgabe 2" xfId="15735" hidden="1"/>
    <cellStyle name="Ausgabe 2" xfId="15694" hidden="1"/>
    <cellStyle name="Ausgabe 2" xfId="15649" hidden="1"/>
    <cellStyle name="Ausgabe 2" xfId="15614" hidden="1"/>
    <cellStyle name="Ausgabe 2" xfId="15586" hidden="1"/>
    <cellStyle name="Ausgabe 2" xfId="15540" hidden="1"/>
    <cellStyle name="Ausgabe 2" xfId="15500" hidden="1"/>
    <cellStyle name="Ausgabe 2" xfId="15460" hidden="1"/>
    <cellStyle name="Ausgabe 2" xfId="15419" hidden="1"/>
    <cellStyle name="Ausgabe 2" xfId="15372" hidden="1"/>
    <cellStyle name="Ausgabe 2" xfId="15327" hidden="1"/>
    <cellStyle name="Ausgabe 2" xfId="15283" hidden="1"/>
    <cellStyle name="Ausgabe 2" xfId="15246" hidden="1"/>
    <cellStyle name="Ausgabe 2" xfId="15206" hidden="1"/>
    <cellStyle name="Ausgabe 2" xfId="15150" hidden="1"/>
    <cellStyle name="Ausgabe 2" xfId="15106" hidden="1"/>
    <cellStyle name="Ausgabe 2" xfId="15066" hidden="1"/>
    <cellStyle name="Ausgabe 2" xfId="15026" hidden="1"/>
    <cellStyle name="Ausgabe 2" xfId="14979" hidden="1"/>
    <cellStyle name="Ausgabe 2" xfId="14949" hidden="1"/>
    <cellStyle name="Ausgabe 2" xfId="14904" hidden="1"/>
    <cellStyle name="Ausgabe 2" xfId="14859" hidden="1"/>
    <cellStyle name="Ausgabe 2" xfId="14819" hidden="1"/>
    <cellStyle name="Ausgabe 2" xfId="14786" hidden="1"/>
    <cellStyle name="Ausgabe 2" xfId="14753" hidden="1"/>
    <cellStyle name="Ausgabe 2" xfId="14713" hidden="1"/>
    <cellStyle name="Ausgabe 2" xfId="14673" hidden="1"/>
    <cellStyle name="Ausgabe 2" xfId="14632" hidden="1"/>
    <cellStyle name="Ausgabe 2" xfId="14598" hidden="1"/>
    <cellStyle name="Ausgabe 2" xfId="14552" hidden="1"/>
    <cellStyle name="Ausgabe 2" xfId="14512" hidden="1"/>
    <cellStyle name="Ausgabe 2" xfId="14467" hidden="1"/>
    <cellStyle name="Ausgabe 2" xfId="14430" hidden="1"/>
    <cellStyle name="Ausgabe 2" xfId="14380" hidden="1"/>
    <cellStyle name="Ausgabe 2" xfId="14341" hidden="1"/>
    <cellStyle name="Ausgabe 2" xfId="14354" hidden="1"/>
    <cellStyle name="Ausgabe 2" xfId="14283" hidden="1"/>
    <cellStyle name="Ausgabe 2" xfId="14242" hidden="1"/>
    <cellStyle name="Ausgabe 2" xfId="14193" hidden="1"/>
    <cellStyle name="Ausgabe 2" xfId="14154" hidden="1"/>
    <cellStyle name="Ausgabe 2" xfId="18763" hidden="1"/>
    <cellStyle name="Ausgabe 2" xfId="18777" hidden="1"/>
    <cellStyle name="Ausgabe 2" xfId="18797" hidden="1"/>
    <cellStyle name="Ausgabe 2" xfId="18817" hidden="1"/>
    <cellStyle name="Ausgabe 2" xfId="18837" hidden="1"/>
    <cellStyle name="Ausgabe 2" xfId="18857" hidden="1"/>
    <cellStyle name="Ausgabe 2" xfId="18883" hidden="1"/>
    <cellStyle name="Ausgabe 2" xfId="18904" hidden="1"/>
    <cellStyle name="Ausgabe 2" xfId="18924" hidden="1"/>
    <cellStyle name="Ausgabe 2" xfId="18944" hidden="1"/>
    <cellStyle name="Ausgabe 2" xfId="18964" hidden="1"/>
    <cellStyle name="Ausgabe 2" xfId="18990" hidden="1"/>
    <cellStyle name="Ausgabe 2" xfId="19011" hidden="1"/>
    <cellStyle name="Ausgabe 2" xfId="19031" hidden="1"/>
    <cellStyle name="Ausgabe 2" xfId="19051" hidden="1"/>
    <cellStyle name="Ausgabe 2" xfId="19071" hidden="1"/>
    <cellStyle name="Ausgabe 2" xfId="19085" hidden="1"/>
    <cellStyle name="Ausgabe 2" xfId="19106" hidden="1"/>
    <cellStyle name="Ausgabe 2" xfId="19126" hidden="1"/>
    <cellStyle name="Ausgabe 2" xfId="19146" hidden="1"/>
    <cellStyle name="Ausgabe 2" xfId="19166" hidden="1"/>
    <cellStyle name="Ausgabe 2" xfId="19179" hidden="1"/>
    <cellStyle name="Ausgabe 2" xfId="19199" hidden="1"/>
    <cellStyle name="Ausgabe 2" xfId="19219" hidden="1"/>
    <cellStyle name="Ausgabe 2" xfId="19239" hidden="1"/>
    <cellStyle name="Ausgabe 2" xfId="19259" hidden="1"/>
    <cellStyle name="Ausgabe 2" xfId="19290" hidden="1"/>
    <cellStyle name="Ausgabe 2" xfId="19310" hidden="1"/>
    <cellStyle name="Ausgabe 2" xfId="19330" hidden="1"/>
    <cellStyle name="Ausgabe 2" xfId="19350" hidden="1"/>
    <cellStyle name="Ausgabe 2" xfId="19370" hidden="1"/>
    <cellStyle name="Ausgabe 2" xfId="19396" hidden="1"/>
    <cellStyle name="Ausgabe 2" xfId="19417" hidden="1"/>
    <cellStyle name="Ausgabe 2" xfId="19437" hidden="1"/>
    <cellStyle name="Ausgabe 2" xfId="19457" hidden="1"/>
    <cellStyle name="Ausgabe 2" xfId="19477" hidden="1"/>
    <cellStyle name="Ausgabe 2" xfId="19491" hidden="1"/>
    <cellStyle name="Ausgabe 2" xfId="19512" hidden="1"/>
    <cellStyle name="Ausgabe 2" xfId="19532" hidden="1"/>
    <cellStyle name="Ausgabe 2" xfId="19552" hidden="1"/>
    <cellStyle name="Ausgabe 2" xfId="19572" hidden="1"/>
    <cellStyle name="Ausgabe 2" xfId="19585" hidden="1"/>
    <cellStyle name="Ausgabe 2" xfId="19605" hidden="1"/>
    <cellStyle name="Ausgabe 2" xfId="19625" hidden="1"/>
    <cellStyle name="Ausgabe 2" xfId="19645" hidden="1"/>
    <cellStyle name="Ausgabe 2" xfId="19665" hidden="1"/>
    <cellStyle name="Ausgabe 2" xfId="19685" hidden="1"/>
    <cellStyle name="Ausgabe 2" xfId="19705" hidden="1"/>
    <cellStyle name="Ausgabe 2" xfId="19725" hidden="1"/>
    <cellStyle name="Ausgabe 2" xfId="19745" hidden="1"/>
    <cellStyle name="Ausgabe 2" xfId="19765" hidden="1"/>
    <cellStyle name="Ausgabe 2" xfId="19788" hidden="1"/>
    <cellStyle name="Ausgabe 2" xfId="19778" hidden="1"/>
    <cellStyle name="Ausgabe 2" xfId="19834" hidden="1"/>
    <cellStyle name="Ausgabe 2" xfId="19854" hidden="1"/>
    <cellStyle name="Ausgabe 2" xfId="19874" hidden="1"/>
    <cellStyle name="Ausgabe 2" xfId="19894" hidden="1"/>
    <cellStyle name="Ausgabe 2" xfId="19914" hidden="1"/>
    <cellStyle name="Ausgabe 2" xfId="19930" hidden="1"/>
    <cellStyle name="Ausgabe 2" xfId="19950" hidden="1"/>
    <cellStyle name="Ausgabe 2" xfId="19970" hidden="1"/>
    <cellStyle name="Ausgabe 2" xfId="19990" hidden="1"/>
    <cellStyle name="Ausgabe 2" xfId="20010" hidden="1"/>
    <cellStyle name="Ausgabe 2" xfId="20031" hidden="1"/>
    <cellStyle name="Ausgabe 2" xfId="20087" hidden="1"/>
    <cellStyle name="Ausgabe 2" xfId="20115" hidden="1"/>
    <cellStyle name="Ausgabe 2" xfId="20135" hidden="1"/>
    <cellStyle name="Ausgabe 2" xfId="20155" hidden="1"/>
    <cellStyle name="Ausgabe 2" xfId="20175" hidden="1"/>
    <cellStyle name="Ausgabe 2" xfId="20201" hidden="1"/>
    <cellStyle name="Ausgabe 2" xfId="20222" hidden="1"/>
    <cellStyle name="Ausgabe 2" xfId="20242" hidden="1"/>
    <cellStyle name="Ausgabe 2" xfId="20262" hidden="1"/>
    <cellStyle name="Ausgabe 2" xfId="20282" hidden="1"/>
    <cellStyle name="Ausgabe 2" xfId="20296" hidden="1"/>
    <cellStyle name="Ausgabe 2" xfId="20317" hidden="1"/>
    <cellStyle name="Ausgabe 2" xfId="20337" hidden="1"/>
    <cellStyle name="Ausgabe 2" xfId="20357" hidden="1"/>
    <cellStyle name="Ausgabe 2" xfId="20377" hidden="1"/>
    <cellStyle name="Ausgabe 2" xfId="20390" hidden="1"/>
    <cellStyle name="Ausgabe 2" xfId="20410" hidden="1"/>
    <cellStyle name="Ausgabe 2" xfId="20430" hidden="1"/>
    <cellStyle name="Ausgabe 2" xfId="20450" hidden="1"/>
    <cellStyle name="Ausgabe 2" xfId="20470" hidden="1"/>
    <cellStyle name="Ausgabe 2" xfId="20501" hidden="1"/>
    <cellStyle name="Ausgabe 2" xfId="20521" hidden="1"/>
    <cellStyle name="Ausgabe 2" xfId="20541" hidden="1"/>
    <cellStyle name="Ausgabe 2" xfId="20561" hidden="1"/>
    <cellStyle name="Ausgabe 2" xfId="20581" hidden="1"/>
    <cellStyle name="Ausgabe 2" xfId="20607" hidden="1"/>
    <cellStyle name="Ausgabe 2" xfId="20628" hidden="1"/>
    <cellStyle name="Ausgabe 2" xfId="20648" hidden="1"/>
    <cellStyle name="Ausgabe 2" xfId="20668" hidden="1"/>
    <cellStyle name="Ausgabe 2" xfId="20688" hidden="1"/>
    <cellStyle name="Ausgabe 2" xfId="20702" hidden="1"/>
    <cellStyle name="Ausgabe 2" xfId="20723" hidden="1"/>
    <cellStyle name="Ausgabe 2" xfId="20743" hidden="1"/>
    <cellStyle name="Ausgabe 2" xfId="20763" hidden="1"/>
    <cellStyle name="Ausgabe 2" xfId="20783" hidden="1"/>
    <cellStyle name="Ausgabe 2" xfId="20796" hidden="1"/>
    <cellStyle name="Ausgabe 2" xfId="20816" hidden="1"/>
    <cellStyle name="Ausgabe 2" xfId="20836" hidden="1"/>
    <cellStyle name="Ausgabe 2" xfId="20856" hidden="1"/>
    <cellStyle name="Ausgabe 2" xfId="20876" hidden="1"/>
    <cellStyle name="Ausgabe 2" xfId="20896" hidden="1"/>
    <cellStyle name="Ausgabe 2" xfId="20916" hidden="1"/>
    <cellStyle name="Ausgabe 2" xfId="20936" hidden="1"/>
    <cellStyle name="Ausgabe 2" xfId="20956" hidden="1"/>
    <cellStyle name="Ausgabe 2" xfId="20976" hidden="1"/>
    <cellStyle name="Ausgabe 2" xfId="20999" hidden="1"/>
    <cellStyle name="Ausgabe 2" xfId="20989" hidden="1"/>
    <cellStyle name="Ausgabe 2" xfId="21045" hidden="1"/>
    <cellStyle name="Ausgabe 2" xfId="21065" hidden="1"/>
    <cellStyle name="Ausgabe 2" xfId="21085" hidden="1"/>
    <cellStyle name="Ausgabe 2" xfId="21105" hidden="1"/>
    <cellStyle name="Ausgabe 2" xfId="21125" hidden="1"/>
    <cellStyle name="Ausgabe 2" xfId="21141" hidden="1"/>
    <cellStyle name="Ausgabe 2" xfId="21161" hidden="1"/>
    <cellStyle name="Ausgabe 2" xfId="21181" hidden="1"/>
    <cellStyle name="Ausgabe 2" xfId="21201" hidden="1"/>
    <cellStyle name="Ausgabe 2" xfId="21221" hidden="1"/>
    <cellStyle name="Ausgabe 2" xfId="21424" hidden="1"/>
    <cellStyle name="Ausgabe 2" xfId="21444" hidden="1"/>
    <cellStyle name="Ausgabe 2" xfId="21464" hidden="1"/>
    <cellStyle name="Ausgabe 2" xfId="21484" hidden="1"/>
    <cellStyle name="Ausgabe 2" xfId="21510" hidden="1"/>
    <cellStyle name="Ausgabe 2" xfId="21531" hidden="1"/>
    <cellStyle name="Ausgabe 2" xfId="21551" hidden="1"/>
    <cellStyle name="Ausgabe 2" xfId="21571" hidden="1"/>
    <cellStyle name="Ausgabe 2" xfId="21591" hidden="1"/>
    <cellStyle name="Ausgabe 2" xfId="21605" hidden="1"/>
    <cellStyle name="Ausgabe 2" xfId="21626" hidden="1"/>
    <cellStyle name="Ausgabe 2" xfId="21646" hidden="1"/>
    <cellStyle name="Ausgabe 2" xfId="21666" hidden="1"/>
    <cellStyle name="Ausgabe 2" xfId="21686" hidden="1"/>
    <cellStyle name="Ausgabe 2" xfId="21699" hidden="1"/>
    <cellStyle name="Ausgabe 2" xfId="21719" hidden="1"/>
    <cellStyle name="Ausgabe 2" xfId="21739" hidden="1"/>
    <cellStyle name="Ausgabe 2" xfId="21759" hidden="1"/>
    <cellStyle name="Ausgabe 2" xfId="21779" hidden="1"/>
    <cellStyle name="Ausgabe 2" xfId="21811" hidden="1"/>
    <cellStyle name="Ausgabe 2" xfId="21831" hidden="1"/>
    <cellStyle name="Ausgabe 2" xfId="21851" hidden="1"/>
    <cellStyle name="Ausgabe 2" xfId="21871" hidden="1"/>
    <cellStyle name="Ausgabe 2" xfId="21891" hidden="1"/>
    <cellStyle name="Ausgabe 2" xfId="21917" hidden="1"/>
    <cellStyle name="Ausgabe 2" xfId="21938" hidden="1"/>
    <cellStyle name="Ausgabe 2" xfId="21958" hidden="1"/>
    <cellStyle name="Ausgabe 2" xfId="21978" hidden="1"/>
    <cellStyle name="Ausgabe 2" xfId="21998" hidden="1"/>
    <cellStyle name="Ausgabe 2" xfId="22012" hidden="1"/>
    <cellStyle name="Ausgabe 2" xfId="22033" hidden="1"/>
    <cellStyle name="Ausgabe 2" xfId="22053" hidden="1"/>
    <cellStyle name="Ausgabe 2" xfId="22073" hidden="1"/>
    <cellStyle name="Ausgabe 2" xfId="22093" hidden="1"/>
    <cellStyle name="Ausgabe 2" xfId="22106" hidden="1"/>
    <cellStyle name="Ausgabe 2" xfId="22126" hidden="1"/>
    <cellStyle name="Ausgabe 2" xfId="22146" hidden="1"/>
    <cellStyle name="Ausgabe 2" xfId="22166" hidden="1"/>
    <cellStyle name="Ausgabe 2" xfId="22186" hidden="1"/>
    <cellStyle name="Ausgabe 2" xfId="22206" hidden="1"/>
    <cellStyle name="Ausgabe 2" xfId="22226" hidden="1"/>
    <cellStyle name="Ausgabe 2" xfId="22246" hidden="1"/>
    <cellStyle name="Ausgabe 2" xfId="22266" hidden="1"/>
    <cellStyle name="Ausgabe 2" xfId="22286" hidden="1"/>
    <cellStyle name="Ausgabe 2" xfId="22310" hidden="1"/>
    <cellStyle name="Ausgabe 2" xfId="22299" hidden="1"/>
    <cellStyle name="Ausgabe 2" xfId="22358" hidden="1"/>
    <cellStyle name="Ausgabe 2" xfId="22378" hidden="1"/>
    <cellStyle name="Ausgabe 2" xfId="22398" hidden="1"/>
    <cellStyle name="Ausgabe 2" xfId="22418" hidden="1"/>
    <cellStyle name="Ausgabe 2" xfId="22438" hidden="1"/>
    <cellStyle name="Ausgabe 2" xfId="22454" hidden="1"/>
    <cellStyle name="Ausgabe 2" xfId="22474" hidden="1"/>
    <cellStyle name="Ausgabe 2" xfId="22494" hidden="1"/>
    <cellStyle name="Ausgabe 2" xfId="22514" hidden="1"/>
    <cellStyle name="Ausgabe 2" xfId="22534" hidden="1"/>
    <cellStyle name="Ausgabe 2" xfId="22556" hidden="1"/>
    <cellStyle name="Ausgabe 2" xfId="22612" hidden="1"/>
    <cellStyle name="Ausgabe 2" xfId="22640" hidden="1"/>
    <cellStyle name="Ausgabe 2" xfId="22660" hidden="1"/>
    <cellStyle name="Ausgabe 2" xfId="22680" hidden="1"/>
    <cellStyle name="Ausgabe 2" xfId="22700" hidden="1"/>
    <cellStyle name="Ausgabe 2" xfId="22726" hidden="1"/>
    <cellStyle name="Ausgabe 2" xfId="22747" hidden="1"/>
    <cellStyle name="Ausgabe 2" xfId="22767" hidden="1"/>
    <cellStyle name="Ausgabe 2" xfId="22787" hidden="1"/>
    <cellStyle name="Ausgabe 2" xfId="22807" hidden="1"/>
    <cellStyle name="Ausgabe 2" xfId="22821" hidden="1"/>
    <cellStyle name="Ausgabe 2" xfId="22842" hidden="1"/>
    <cellStyle name="Ausgabe 2" xfId="22862" hidden="1"/>
    <cellStyle name="Ausgabe 2" xfId="22882" hidden="1"/>
    <cellStyle name="Ausgabe 2" xfId="22902" hidden="1"/>
    <cellStyle name="Ausgabe 2" xfId="22915" hidden="1"/>
    <cellStyle name="Ausgabe 2" xfId="22935" hidden="1"/>
    <cellStyle name="Ausgabe 2" xfId="22955" hidden="1"/>
    <cellStyle name="Ausgabe 2" xfId="22975" hidden="1"/>
    <cellStyle name="Ausgabe 2" xfId="22995" hidden="1"/>
    <cellStyle name="Ausgabe 2" xfId="23026" hidden="1"/>
    <cellStyle name="Ausgabe 2" xfId="23046" hidden="1"/>
    <cellStyle name="Ausgabe 2" xfId="23066" hidden="1"/>
    <cellStyle name="Ausgabe 2" xfId="23086" hidden="1"/>
    <cellStyle name="Ausgabe 2" xfId="23106" hidden="1"/>
    <cellStyle name="Ausgabe 2" xfId="23132" hidden="1"/>
    <cellStyle name="Ausgabe 2" xfId="23153" hidden="1"/>
    <cellStyle name="Ausgabe 2" xfId="23173" hidden="1"/>
    <cellStyle name="Ausgabe 2" xfId="23193" hidden="1"/>
    <cellStyle name="Ausgabe 2" xfId="23213" hidden="1"/>
    <cellStyle name="Ausgabe 2" xfId="23227" hidden="1"/>
    <cellStyle name="Ausgabe 2" xfId="23248" hidden="1"/>
    <cellStyle name="Ausgabe 2" xfId="23268" hidden="1"/>
    <cellStyle name="Ausgabe 2" xfId="23288" hidden="1"/>
    <cellStyle name="Ausgabe 2" xfId="23308" hidden="1"/>
    <cellStyle name="Ausgabe 2" xfId="23321" hidden="1"/>
    <cellStyle name="Ausgabe 2" xfId="23341" hidden="1"/>
    <cellStyle name="Ausgabe 2" xfId="23361" hidden="1"/>
    <cellStyle name="Ausgabe 2" xfId="23381" hidden="1"/>
    <cellStyle name="Ausgabe 2" xfId="23401" hidden="1"/>
    <cellStyle name="Ausgabe 2" xfId="23421" hidden="1"/>
    <cellStyle name="Ausgabe 2" xfId="23441" hidden="1"/>
    <cellStyle name="Ausgabe 2" xfId="23461" hidden="1"/>
    <cellStyle name="Ausgabe 2" xfId="23481" hidden="1"/>
    <cellStyle name="Ausgabe 2" xfId="23501" hidden="1"/>
    <cellStyle name="Ausgabe 2" xfId="23524" hidden="1"/>
    <cellStyle name="Ausgabe 2" xfId="23514" hidden="1"/>
    <cellStyle name="Ausgabe 2" xfId="23571" hidden="1"/>
    <cellStyle name="Ausgabe 2" xfId="23591" hidden="1"/>
    <cellStyle name="Ausgabe 2" xfId="23611" hidden="1"/>
    <cellStyle name="Ausgabe 2" xfId="23631" hidden="1"/>
    <cellStyle name="Ausgabe 2" xfId="23651" hidden="1"/>
    <cellStyle name="Ausgabe 2" xfId="23667" hidden="1"/>
    <cellStyle name="Ausgabe 2" xfId="23687" hidden="1"/>
    <cellStyle name="Ausgabe 2" xfId="23707" hidden="1"/>
    <cellStyle name="Ausgabe 2" xfId="23727" hidden="1"/>
    <cellStyle name="Ausgabe 2" xfId="23747" hidden="1"/>
    <cellStyle name="Ausgabe 2" xfId="23819" hidden="1"/>
    <cellStyle name="Ausgabe 2" xfId="23839" hidden="1"/>
    <cellStyle name="Ausgabe 2" xfId="23859" hidden="1"/>
    <cellStyle name="Ausgabe 2" xfId="23879" hidden="1"/>
    <cellStyle name="Ausgabe 2" xfId="23905" hidden="1"/>
    <cellStyle name="Ausgabe 2" xfId="23926" hidden="1"/>
    <cellStyle name="Ausgabe 2" xfId="23946" hidden="1"/>
    <cellStyle name="Ausgabe 2" xfId="23966" hidden="1"/>
    <cellStyle name="Ausgabe 2" xfId="23986" hidden="1"/>
    <cellStyle name="Ausgabe 2" xfId="24000" hidden="1"/>
    <cellStyle name="Ausgabe 2" xfId="24021" hidden="1"/>
    <cellStyle name="Ausgabe 2" xfId="24041" hidden="1"/>
    <cellStyle name="Ausgabe 2" xfId="24061" hidden="1"/>
    <cellStyle name="Ausgabe 2" xfId="24081" hidden="1"/>
    <cellStyle name="Ausgabe 2" xfId="24094" hidden="1"/>
    <cellStyle name="Ausgabe 2" xfId="24114" hidden="1"/>
    <cellStyle name="Ausgabe 2" xfId="24134" hidden="1"/>
    <cellStyle name="Ausgabe 2" xfId="24154" hidden="1"/>
    <cellStyle name="Ausgabe 2" xfId="24174" hidden="1"/>
    <cellStyle name="Ausgabe 2" xfId="24205" hidden="1"/>
    <cellStyle name="Ausgabe 2" xfId="24225" hidden="1"/>
    <cellStyle name="Ausgabe 2" xfId="24245" hidden="1"/>
    <cellStyle name="Ausgabe 2" xfId="24265" hidden="1"/>
    <cellStyle name="Ausgabe 2" xfId="24285" hidden="1"/>
    <cellStyle name="Ausgabe 2" xfId="24311" hidden="1"/>
    <cellStyle name="Ausgabe 2" xfId="24332" hidden="1"/>
    <cellStyle name="Ausgabe 2" xfId="24352" hidden="1"/>
    <cellStyle name="Ausgabe 2" xfId="24372" hidden="1"/>
    <cellStyle name="Ausgabe 2" xfId="24392" hidden="1"/>
    <cellStyle name="Ausgabe 2" xfId="24406" hidden="1"/>
    <cellStyle name="Ausgabe 2" xfId="24427" hidden="1"/>
    <cellStyle name="Ausgabe 2" xfId="24447" hidden="1"/>
    <cellStyle name="Ausgabe 2" xfId="24467" hidden="1"/>
    <cellStyle name="Ausgabe 2" xfId="24487" hidden="1"/>
    <cellStyle name="Ausgabe 2" xfId="24500" hidden="1"/>
    <cellStyle name="Ausgabe 2" xfId="24520" hidden="1"/>
    <cellStyle name="Ausgabe 2" xfId="24540" hidden="1"/>
    <cellStyle name="Ausgabe 2" xfId="24560" hidden="1"/>
    <cellStyle name="Ausgabe 2" xfId="24580" hidden="1"/>
    <cellStyle name="Ausgabe 2" xfId="24600" hidden="1"/>
    <cellStyle name="Ausgabe 2" xfId="24620" hidden="1"/>
    <cellStyle name="Ausgabe 2" xfId="24640" hidden="1"/>
    <cellStyle name="Ausgabe 2" xfId="24660" hidden="1"/>
    <cellStyle name="Ausgabe 2" xfId="24680" hidden="1"/>
    <cellStyle name="Ausgabe 2" xfId="24704" hidden="1"/>
    <cellStyle name="Ausgabe 2" xfId="24693" hidden="1"/>
    <cellStyle name="Ausgabe 2" xfId="24752" hidden="1"/>
    <cellStyle name="Ausgabe 2" xfId="24772" hidden="1"/>
    <cellStyle name="Ausgabe 2" xfId="24792" hidden="1"/>
    <cellStyle name="Ausgabe 2" xfId="24812" hidden="1"/>
    <cellStyle name="Ausgabe 2" xfId="24832" hidden="1"/>
    <cellStyle name="Ausgabe 2" xfId="24848" hidden="1"/>
    <cellStyle name="Ausgabe 2" xfId="24868" hidden="1"/>
    <cellStyle name="Ausgabe 2" xfId="24888" hidden="1"/>
    <cellStyle name="Ausgabe 2" xfId="24908" hidden="1"/>
    <cellStyle name="Ausgabe 2" xfId="24928" hidden="1"/>
    <cellStyle name="Ausgabe 2" xfId="24949" hidden="1"/>
    <cellStyle name="Ausgabe 2" xfId="25005" hidden="1"/>
    <cellStyle name="Ausgabe 2" xfId="25033" hidden="1"/>
    <cellStyle name="Ausgabe 2" xfId="25053" hidden="1"/>
    <cellStyle name="Ausgabe 2" xfId="25073" hidden="1"/>
    <cellStyle name="Ausgabe 2" xfId="25093" hidden="1"/>
    <cellStyle name="Ausgabe 2" xfId="25118" hidden="1"/>
    <cellStyle name="Ausgabe 2" xfId="25139" hidden="1"/>
    <cellStyle name="Ausgabe 2" xfId="25159" hidden="1"/>
    <cellStyle name="Ausgabe 2" xfId="25179" hidden="1"/>
    <cellStyle name="Ausgabe 2" xfId="25199" hidden="1"/>
    <cellStyle name="Ausgabe 2" xfId="25213" hidden="1"/>
    <cellStyle name="Ausgabe 2" xfId="25234" hidden="1"/>
    <cellStyle name="Ausgabe 2" xfId="25254" hidden="1"/>
    <cellStyle name="Ausgabe 2" xfId="25274" hidden="1"/>
    <cellStyle name="Ausgabe 2" xfId="25294" hidden="1"/>
    <cellStyle name="Ausgabe 2" xfId="25307" hidden="1"/>
    <cellStyle name="Ausgabe 2" xfId="25327" hidden="1"/>
    <cellStyle name="Ausgabe 2" xfId="25347" hidden="1"/>
    <cellStyle name="Ausgabe 2" xfId="25367" hidden="1"/>
    <cellStyle name="Ausgabe 2" xfId="25387" hidden="1"/>
    <cellStyle name="Ausgabe 2" xfId="25417" hidden="1"/>
    <cellStyle name="Ausgabe 2" xfId="25437" hidden="1"/>
    <cellStyle name="Ausgabe 2" xfId="25457" hidden="1"/>
    <cellStyle name="Ausgabe 2" xfId="25477" hidden="1"/>
    <cellStyle name="Ausgabe 2" xfId="25497" hidden="1"/>
    <cellStyle name="Ausgabe 2" xfId="25522" hidden="1"/>
    <cellStyle name="Ausgabe 2" xfId="25543" hidden="1"/>
    <cellStyle name="Ausgabe 2" xfId="25563" hidden="1"/>
    <cellStyle name="Ausgabe 2" xfId="25583" hidden="1"/>
    <cellStyle name="Ausgabe 2" xfId="25603" hidden="1"/>
    <cellStyle name="Ausgabe 2" xfId="25617" hidden="1"/>
    <cellStyle name="Ausgabe 2" xfId="25638" hidden="1"/>
    <cellStyle name="Ausgabe 2" xfId="25658" hidden="1"/>
    <cellStyle name="Ausgabe 2" xfId="25678" hidden="1"/>
    <cellStyle name="Ausgabe 2" xfId="25698" hidden="1"/>
    <cellStyle name="Ausgabe 2" xfId="25711" hidden="1"/>
    <cellStyle name="Ausgabe 2" xfId="25731" hidden="1"/>
    <cellStyle name="Ausgabe 2" xfId="25751" hidden="1"/>
    <cellStyle name="Ausgabe 2" xfId="25771" hidden="1"/>
    <cellStyle name="Ausgabe 2" xfId="25791" hidden="1"/>
    <cellStyle name="Ausgabe 2" xfId="25811" hidden="1"/>
    <cellStyle name="Ausgabe 2" xfId="25831" hidden="1"/>
    <cellStyle name="Ausgabe 2" xfId="25851" hidden="1"/>
    <cellStyle name="Ausgabe 2" xfId="25871" hidden="1"/>
    <cellStyle name="Ausgabe 2" xfId="25891" hidden="1"/>
    <cellStyle name="Ausgabe 2" xfId="25914" hidden="1"/>
    <cellStyle name="Ausgabe 2" xfId="25904" hidden="1"/>
    <cellStyle name="Ausgabe 2" xfId="25961" hidden="1"/>
    <cellStyle name="Ausgabe 2" xfId="25981" hidden="1"/>
    <cellStyle name="Ausgabe 2" xfId="26001" hidden="1"/>
    <cellStyle name="Ausgabe 2" xfId="26021" hidden="1"/>
    <cellStyle name="Ausgabe 2" xfId="26041" hidden="1"/>
    <cellStyle name="Ausgabe 2" xfId="26056" hidden="1"/>
    <cellStyle name="Ausgabe 2" xfId="26076" hidden="1"/>
    <cellStyle name="Ausgabe 2" xfId="26096" hidden="1"/>
    <cellStyle name="Ausgabe 2" xfId="26116" hidden="1"/>
    <cellStyle name="Ausgabe 2" xfId="26136" hidden="1"/>
    <cellStyle name="Ausgabe 2" xfId="21382" hidden="1"/>
    <cellStyle name="Ausgabe 2" xfId="21340" hidden="1"/>
    <cellStyle name="Ausgabe 2" xfId="23539" hidden="1"/>
    <cellStyle name="Ausgabe 2" xfId="26173" hidden="1"/>
    <cellStyle name="Ausgabe 2" xfId="26199" hidden="1"/>
    <cellStyle name="Ausgabe 2" xfId="26220" hidden="1"/>
    <cellStyle name="Ausgabe 2" xfId="26240" hidden="1"/>
    <cellStyle name="Ausgabe 2" xfId="26260" hidden="1"/>
    <cellStyle name="Ausgabe 2" xfId="26280" hidden="1"/>
    <cellStyle name="Ausgabe 2" xfId="26294" hidden="1"/>
    <cellStyle name="Ausgabe 2" xfId="26315" hidden="1"/>
    <cellStyle name="Ausgabe 2" xfId="26335" hidden="1"/>
    <cellStyle name="Ausgabe 2" xfId="26355" hidden="1"/>
    <cellStyle name="Ausgabe 2" xfId="26375" hidden="1"/>
    <cellStyle name="Ausgabe 2" xfId="26388" hidden="1"/>
    <cellStyle name="Ausgabe 2" xfId="26408" hidden="1"/>
    <cellStyle name="Ausgabe 2" xfId="26428" hidden="1"/>
    <cellStyle name="Ausgabe 2" xfId="26448" hidden="1"/>
    <cellStyle name="Ausgabe 2" xfId="26468" hidden="1"/>
    <cellStyle name="Ausgabe 2" xfId="26498" hidden="1"/>
    <cellStyle name="Ausgabe 2" xfId="26518" hidden="1"/>
    <cellStyle name="Ausgabe 2" xfId="26538" hidden="1"/>
    <cellStyle name="Ausgabe 2" xfId="26558" hidden="1"/>
    <cellStyle name="Ausgabe 2" xfId="26578" hidden="1"/>
    <cellStyle name="Ausgabe 2" xfId="26603" hidden="1"/>
    <cellStyle name="Ausgabe 2" xfId="26624" hidden="1"/>
    <cellStyle name="Ausgabe 2" xfId="26644" hidden="1"/>
    <cellStyle name="Ausgabe 2" xfId="26664" hidden="1"/>
    <cellStyle name="Ausgabe 2" xfId="26684" hidden="1"/>
    <cellStyle name="Ausgabe 2" xfId="26698" hidden="1"/>
    <cellStyle name="Ausgabe 2" xfId="26719" hidden="1"/>
    <cellStyle name="Ausgabe 2" xfId="26739" hidden="1"/>
    <cellStyle name="Ausgabe 2" xfId="26759" hidden="1"/>
    <cellStyle name="Ausgabe 2" xfId="26779" hidden="1"/>
    <cellStyle name="Ausgabe 2" xfId="26792" hidden="1"/>
    <cellStyle name="Ausgabe 2" xfId="26812" hidden="1"/>
    <cellStyle name="Ausgabe 2" xfId="26832" hidden="1"/>
    <cellStyle name="Ausgabe 2" xfId="26852" hidden="1"/>
    <cellStyle name="Ausgabe 2" xfId="26872" hidden="1"/>
    <cellStyle name="Ausgabe 2" xfId="26892" hidden="1"/>
    <cellStyle name="Ausgabe 2" xfId="26912" hidden="1"/>
    <cellStyle name="Ausgabe 2" xfId="26932" hidden="1"/>
    <cellStyle name="Ausgabe 2" xfId="26952" hidden="1"/>
    <cellStyle name="Ausgabe 2" xfId="26972" hidden="1"/>
    <cellStyle name="Ausgabe 2" xfId="26994" hidden="1"/>
    <cellStyle name="Ausgabe 2" xfId="26984" hidden="1"/>
    <cellStyle name="Ausgabe 2" xfId="27042" hidden="1"/>
    <cellStyle name="Ausgabe 2" xfId="27062" hidden="1"/>
    <cellStyle name="Ausgabe 2" xfId="27082" hidden="1"/>
    <cellStyle name="Ausgabe 2" xfId="27102" hidden="1"/>
    <cellStyle name="Ausgabe 2" xfId="27122" hidden="1"/>
    <cellStyle name="Ausgabe 2" xfId="27136" hidden="1"/>
    <cellStyle name="Ausgabe 2" xfId="27156" hidden="1"/>
    <cellStyle name="Ausgabe 2" xfId="27176" hidden="1"/>
    <cellStyle name="Ausgabe 2" xfId="27196" hidden="1"/>
    <cellStyle name="Ausgabe 2" xfId="27216" hidden="1"/>
    <cellStyle name="Ausgabe 2" xfId="27237" hidden="1"/>
    <cellStyle name="Ausgabe 2" xfId="27292" hidden="1"/>
    <cellStyle name="Ausgabe 2" xfId="27320" hidden="1"/>
    <cellStyle name="Ausgabe 2" xfId="27340" hidden="1"/>
    <cellStyle name="Ausgabe 2" xfId="27360" hidden="1"/>
    <cellStyle name="Ausgabe 2" xfId="27380" hidden="1"/>
    <cellStyle name="Ausgabe 2" xfId="27406" hidden="1"/>
    <cellStyle name="Ausgabe 2" xfId="27427" hidden="1"/>
    <cellStyle name="Ausgabe 2" xfId="27447" hidden="1"/>
    <cellStyle name="Ausgabe 2" xfId="27467" hidden="1"/>
    <cellStyle name="Ausgabe 2" xfId="27487" hidden="1"/>
    <cellStyle name="Ausgabe 2" xfId="27501" hidden="1"/>
    <cellStyle name="Ausgabe 2" xfId="27522" hidden="1"/>
    <cellStyle name="Ausgabe 2" xfId="27542" hidden="1"/>
    <cellStyle name="Ausgabe 2" xfId="27562" hidden="1"/>
    <cellStyle name="Ausgabe 2" xfId="27582" hidden="1"/>
    <cellStyle name="Ausgabe 2" xfId="27595" hidden="1"/>
    <cellStyle name="Ausgabe 2" xfId="27615" hidden="1"/>
    <cellStyle name="Ausgabe 2" xfId="27635" hidden="1"/>
    <cellStyle name="Ausgabe 2" xfId="27655" hidden="1"/>
    <cellStyle name="Ausgabe 2" xfId="27675" hidden="1"/>
    <cellStyle name="Ausgabe 2" xfId="27705" hidden="1"/>
    <cellStyle name="Ausgabe 2" xfId="27725" hidden="1"/>
    <cellStyle name="Ausgabe 2" xfId="27745" hidden="1"/>
    <cellStyle name="Ausgabe 2" xfId="27765" hidden="1"/>
    <cellStyle name="Ausgabe 2" xfId="27785" hidden="1"/>
    <cellStyle name="Ausgabe 2" xfId="27810" hidden="1"/>
    <cellStyle name="Ausgabe 2" xfId="27831" hidden="1"/>
    <cellStyle name="Ausgabe 2" xfId="27851" hidden="1"/>
    <cellStyle name="Ausgabe 2" xfId="27871" hidden="1"/>
    <cellStyle name="Ausgabe 2" xfId="27891" hidden="1"/>
    <cellStyle name="Ausgabe 2" xfId="27905" hidden="1"/>
    <cellStyle name="Ausgabe 2" xfId="27926" hidden="1"/>
    <cellStyle name="Ausgabe 2" xfId="27946" hidden="1"/>
    <cellStyle name="Ausgabe 2" xfId="27966" hidden="1"/>
    <cellStyle name="Ausgabe 2" xfId="27986" hidden="1"/>
    <cellStyle name="Ausgabe 2" xfId="27999" hidden="1"/>
    <cellStyle name="Ausgabe 2" xfId="28019" hidden="1"/>
    <cellStyle name="Ausgabe 2" xfId="28039" hidden="1"/>
    <cellStyle name="Ausgabe 2" xfId="28059" hidden="1"/>
    <cellStyle name="Ausgabe 2" xfId="28079" hidden="1"/>
    <cellStyle name="Ausgabe 2" xfId="28099" hidden="1"/>
    <cellStyle name="Ausgabe 2" xfId="28119" hidden="1"/>
    <cellStyle name="Ausgabe 2" xfId="28139" hidden="1"/>
    <cellStyle name="Ausgabe 2" xfId="28159" hidden="1"/>
    <cellStyle name="Ausgabe 2" xfId="28179" hidden="1"/>
    <cellStyle name="Ausgabe 2" xfId="28200" hidden="1"/>
    <cellStyle name="Ausgabe 2" xfId="28191" hidden="1"/>
    <cellStyle name="Ausgabe 2" xfId="28247" hidden="1"/>
    <cellStyle name="Ausgabe 2" xfId="28267" hidden="1"/>
    <cellStyle name="Ausgabe 2" xfId="28287" hidden="1"/>
    <cellStyle name="Ausgabe 2" xfId="28307" hidden="1"/>
    <cellStyle name="Ausgabe 2" xfId="28327" hidden="1"/>
    <cellStyle name="Ausgabe 2" xfId="28342" hidden="1"/>
    <cellStyle name="Ausgabe 2" xfId="28362" hidden="1"/>
    <cellStyle name="Ausgabe 2" xfId="28382" hidden="1"/>
    <cellStyle name="Ausgabe 2" xfId="28402" hidden="1"/>
    <cellStyle name="Ausgabe 2" xfId="28422" hidden="1"/>
    <cellStyle name="Ausgabe 2" xfId="25958" hidden="1"/>
    <cellStyle name="Ausgabe 2" xfId="21324" hidden="1"/>
    <cellStyle name="Ausgabe 2" xfId="21361" hidden="1"/>
    <cellStyle name="Ausgabe 2" xfId="28461" hidden="1"/>
    <cellStyle name="Ausgabe 2" xfId="28486" hidden="1"/>
    <cellStyle name="Ausgabe 2" xfId="28507" hidden="1"/>
    <cellStyle name="Ausgabe 2" xfId="28527" hidden="1"/>
    <cellStyle name="Ausgabe 2" xfId="28547" hidden="1"/>
    <cellStyle name="Ausgabe 2" xfId="28567" hidden="1"/>
    <cellStyle name="Ausgabe 2" xfId="28581" hidden="1"/>
    <cellStyle name="Ausgabe 2" xfId="28602" hidden="1"/>
    <cellStyle name="Ausgabe 2" xfId="28622" hidden="1"/>
    <cellStyle name="Ausgabe 2" xfId="28642" hidden="1"/>
    <cellStyle name="Ausgabe 2" xfId="28662" hidden="1"/>
    <cellStyle name="Ausgabe 2" xfId="28675" hidden="1"/>
    <cellStyle name="Ausgabe 2" xfId="28695" hidden="1"/>
    <cellStyle name="Ausgabe 2" xfId="28715" hidden="1"/>
    <cellStyle name="Ausgabe 2" xfId="28735" hidden="1"/>
    <cellStyle name="Ausgabe 2" xfId="28755" hidden="1"/>
    <cellStyle name="Ausgabe 2" xfId="28784" hidden="1"/>
    <cellStyle name="Ausgabe 2" xfId="28804" hidden="1"/>
    <cellStyle name="Ausgabe 2" xfId="28824" hidden="1"/>
    <cellStyle name="Ausgabe 2" xfId="28844" hidden="1"/>
    <cellStyle name="Ausgabe 2" xfId="28864" hidden="1"/>
    <cellStyle name="Ausgabe 2" xfId="28888" hidden="1"/>
    <cellStyle name="Ausgabe 2" xfId="28909" hidden="1"/>
    <cellStyle name="Ausgabe 2" xfId="28929" hidden="1"/>
    <cellStyle name="Ausgabe 2" xfId="28949" hidden="1"/>
    <cellStyle name="Ausgabe 2" xfId="28969" hidden="1"/>
    <cellStyle name="Ausgabe 2" xfId="28983" hidden="1"/>
    <cellStyle name="Ausgabe 2" xfId="29004" hidden="1"/>
    <cellStyle name="Ausgabe 2" xfId="29024" hidden="1"/>
    <cellStyle name="Ausgabe 2" xfId="29044" hidden="1"/>
    <cellStyle name="Ausgabe 2" xfId="29064" hidden="1"/>
    <cellStyle name="Ausgabe 2" xfId="29077" hidden="1"/>
    <cellStyle name="Ausgabe 2" xfId="29097" hidden="1"/>
    <cellStyle name="Ausgabe 2" xfId="29117" hidden="1"/>
    <cellStyle name="Ausgabe 2" xfId="29137" hidden="1"/>
    <cellStyle name="Ausgabe 2" xfId="29157" hidden="1"/>
    <cellStyle name="Ausgabe 2" xfId="29177" hidden="1"/>
    <cellStyle name="Ausgabe 2" xfId="29197" hidden="1"/>
    <cellStyle name="Ausgabe 2" xfId="29217" hidden="1"/>
    <cellStyle name="Ausgabe 2" xfId="29237" hidden="1"/>
    <cellStyle name="Ausgabe 2" xfId="29257" hidden="1"/>
    <cellStyle name="Ausgabe 2" xfId="29279" hidden="1"/>
    <cellStyle name="Ausgabe 2" xfId="29269" hidden="1"/>
    <cellStyle name="Ausgabe 2" xfId="29326" hidden="1"/>
    <cellStyle name="Ausgabe 2" xfId="29346" hidden="1"/>
    <cellStyle name="Ausgabe 2" xfId="29366" hidden="1"/>
    <cellStyle name="Ausgabe 2" xfId="29386" hidden="1"/>
    <cellStyle name="Ausgabe 2" xfId="29406" hidden="1"/>
    <cellStyle name="Ausgabe 2" xfId="29421" hidden="1"/>
    <cellStyle name="Ausgabe 2" xfId="29441" hidden="1"/>
    <cellStyle name="Ausgabe 2" xfId="29461" hidden="1"/>
    <cellStyle name="Ausgabe 2" xfId="29481" hidden="1"/>
    <cellStyle name="Ausgabe 2" xfId="29501" hidden="1"/>
    <cellStyle name="Ausgabe 2" xfId="29521" hidden="1"/>
    <cellStyle name="Ausgabe 2" xfId="29574" hidden="1"/>
    <cellStyle name="Ausgabe 2" xfId="29602" hidden="1"/>
    <cellStyle name="Ausgabe 2" xfId="29622" hidden="1"/>
    <cellStyle name="Ausgabe 2" xfId="29642" hidden="1"/>
    <cellStyle name="Ausgabe 2" xfId="29662" hidden="1"/>
    <cellStyle name="Ausgabe 2" xfId="29687" hidden="1"/>
    <cellStyle name="Ausgabe 2" xfId="29708" hidden="1"/>
    <cellStyle name="Ausgabe 2" xfId="29728" hidden="1"/>
    <cellStyle name="Ausgabe 2" xfId="29748" hidden="1"/>
    <cellStyle name="Ausgabe 2" xfId="29768" hidden="1"/>
    <cellStyle name="Ausgabe 2" xfId="29782" hidden="1"/>
    <cellStyle name="Ausgabe 2" xfId="29803" hidden="1"/>
    <cellStyle name="Ausgabe 2" xfId="29823" hidden="1"/>
    <cellStyle name="Ausgabe 2" xfId="29843" hidden="1"/>
    <cellStyle name="Ausgabe 2" xfId="29863" hidden="1"/>
    <cellStyle name="Ausgabe 2" xfId="29876" hidden="1"/>
    <cellStyle name="Ausgabe 2" xfId="29896" hidden="1"/>
    <cellStyle name="Ausgabe 2" xfId="29916" hidden="1"/>
    <cellStyle name="Ausgabe 2" xfId="29936" hidden="1"/>
    <cellStyle name="Ausgabe 2" xfId="29956" hidden="1"/>
    <cellStyle name="Ausgabe 2" xfId="29984" hidden="1"/>
    <cellStyle name="Ausgabe 2" xfId="30004" hidden="1"/>
    <cellStyle name="Ausgabe 2" xfId="30024" hidden="1"/>
    <cellStyle name="Ausgabe 2" xfId="30044" hidden="1"/>
    <cellStyle name="Ausgabe 2" xfId="30064" hidden="1"/>
    <cellStyle name="Ausgabe 2" xfId="30088" hidden="1"/>
    <cellStyle name="Ausgabe 2" xfId="30109" hidden="1"/>
    <cellStyle name="Ausgabe 2" xfId="30129" hidden="1"/>
    <cellStyle name="Ausgabe 2" xfId="30149" hidden="1"/>
    <cellStyle name="Ausgabe 2" xfId="30169" hidden="1"/>
    <cellStyle name="Ausgabe 2" xfId="30183" hidden="1"/>
    <cellStyle name="Ausgabe 2" xfId="30204" hidden="1"/>
    <cellStyle name="Ausgabe 2" xfId="30224" hidden="1"/>
    <cellStyle name="Ausgabe 2" xfId="30244" hidden="1"/>
    <cellStyle name="Ausgabe 2" xfId="30264" hidden="1"/>
    <cellStyle name="Ausgabe 2" xfId="30277" hidden="1"/>
    <cellStyle name="Ausgabe 2" xfId="30297" hidden="1"/>
    <cellStyle name="Ausgabe 2" xfId="30317" hidden="1"/>
    <cellStyle name="Ausgabe 2" xfId="30337" hidden="1"/>
    <cellStyle name="Ausgabe 2" xfId="30357" hidden="1"/>
    <cellStyle name="Ausgabe 2" xfId="30377" hidden="1"/>
    <cellStyle name="Ausgabe 2" xfId="30397" hidden="1"/>
    <cellStyle name="Ausgabe 2" xfId="30417" hidden="1"/>
    <cellStyle name="Ausgabe 2" xfId="30437" hidden="1"/>
    <cellStyle name="Ausgabe 2" xfId="30457" hidden="1"/>
    <cellStyle name="Ausgabe 2" xfId="30477" hidden="1"/>
    <cellStyle name="Ausgabe 2" xfId="30468" hidden="1"/>
    <cellStyle name="Ausgabe 2" xfId="30523" hidden="1"/>
    <cellStyle name="Ausgabe 2" xfId="30543" hidden="1"/>
    <cellStyle name="Ausgabe 2" xfId="30563" hidden="1"/>
    <cellStyle name="Ausgabe 2" xfId="30583" hidden="1"/>
    <cellStyle name="Ausgabe 2" xfId="30603" hidden="1"/>
    <cellStyle name="Ausgabe 2" xfId="30617" hidden="1"/>
    <cellStyle name="Ausgabe 2" xfId="30637" hidden="1"/>
    <cellStyle name="Ausgabe 2" xfId="30657" hidden="1"/>
    <cellStyle name="Ausgabe 2" xfId="30677" hidden="1"/>
    <cellStyle name="Ausgabe 2" xfId="30697" hidden="1"/>
    <cellStyle name="Ausgabe 2" xfId="28439" hidden="1"/>
    <cellStyle name="Ausgabe 2" xfId="26147" hidden="1"/>
    <cellStyle name="Ausgabe 2" xfId="27228" hidden="1"/>
    <cellStyle name="Ausgabe 2" xfId="30728" hidden="1"/>
    <cellStyle name="Ausgabe 2" xfId="30752" hidden="1"/>
    <cellStyle name="Ausgabe 2" xfId="30773" hidden="1"/>
    <cellStyle name="Ausgabe 2" xfId="30793" hidden="1"/>
    <cellStyle name="Ausgabe 2" xfId="30813" hidden="1"/>
    <cellStyle name="Ausgabe 2" xfId="30833" hidden="1"/>
    <cellStyle name="Ausgabe 2" xfId="30847" hidden="1"/>
    <cellStyle name="Ausgabe 2" xfId="30868" hidden="1"/>
    <cellStyle name="Ausgabe 2" xfId="30888" hidden="1"/>
    <cellStyle name="Ausgabe 2" xfId="30908" hidden="1"/>
    <cellStyle name="Ausgabe 2" xfId="30928" hidden="1"/>
    <cellStyle name="Ausgabe 2" xfId="30941" hidden="1"/>
    <cellStyle name="Ausgabe 2" xfId="30961" hidden="1"/>
    <cellStyle name="Ausgabe 2" xfId="30981" hidden="1"/>
    <cellStyle name="Ausgabe 2" xfId="31001" hidden="1"/>
    <cellStyle name="Ausgabe 2" xfId="31021" hidden="1"/>
    <cellStyle name="Ausgabe 2" xfId="31048" hidden="1"/>
    <cellStyle name="Ausgabe 2" xfId="31068" hidden="1"/>
    <cellStyle name="Ausgabe 2" xfId="31088" hidden="1"/>
    <cellStyle name="Ausgabe 2" xfId="31108" hidden="1"/>
    <cellStyle name="Ausgabe 2" xfId="31128" hidden="1"/>
    <cellStyle name="Ausgabe 2" xfId="31152" hidden="1"/>
    <cellStyle name="Ausgabe 2" xfId="31173" hidden="1"/>
    <cellStyle name="Ausgabe 2" xfId="31193" hidden="1"/>
    <cellStyle name="Ausgabe 2" xfId="31213" hidden="1"/>
    <cellStyle name="Ausgabe 2" xfId="31233" hidden="1"/>
    <cellStyle name="Ausgabe 2" xfId="31247" hidden="1"/>
    <cellStyle name="Ausgabe 2" xfId="31268" hidden="1"/>
    <cellStyle name="Ausgabe 2" xfId="31288" hidden="1"/>
    <cellStyle name="Ausgabe 2" xfId="31308" hidden="1"/>
    <cellStyle name="Ausgabe 2" xfId="31328" hidden="1"/>
    <cellStyle name="Ausgabe 2" xfId="31341" hidden="1"/>
    <cellStyle name="Ausgabe 2" xfId="31361" hidden="1"/>
    <cellStyle name="Ausgabe 2" xfId="31381" hidden="1"/>
    <cellStyle name="Ausgabe 2" xfId="31401" hidden="1"/>
    <cellStyle name="Ausgabe 2" xfId="31421" hidden="1"/>
    <cellStyle name="Ausgabe 2" xfId="31441" hidden="1"/>
    <cellStyle name="Ausgabe 2" xfId="31461" hidden="1"/>
    <cellStyle name="Ausgabe 2" xfId="31481" hidden="1"/>
    <cellStyle name="Ausgabe 2" xfId="31501" hidden="1"/>
    <cellStyle name="Ausgabe 2" xfId="31521" hidden="1"/>
    <cellStyle name="Ausgabe 2" xfId="31540" hidden="1"/>
    <cellStyle name="Ausgabe 2" xfId="31532" hidden="1"/>
    <cellStyle name="Ausgabe 2" xfId="31583" hidden="1"/>
    <cellStyle name="Ausgabe 2" xfId="31603" hidden="1"/>
    <cellStyle name="Ausgabe 2" xfId="31623" hidden="1"/>
    <cellStyle name="Ausgabe 2" xfId="31643" hidden="1"/>
    <cellStyle name="Ausgabe 2" xfId="31663" hidden="1"/>
    <cellStyle name="Ausgabe 2" xfId="31677" hidden="1"/>
    <cellStyle name="Ausgabe 2" xfId="31697" hidden="1"/>
    <cellStyle name="Ausgabe 2" xfId="31717" hidden="1"/>
    <cellStyle name="Ausgabe 2" xfId="31737" hidden="1"/>
    <cellStyle name="Ausgabe 2" xfId="31757" hidden="1"/>
    <cellStyle name="Ausgabe 2" xfId="31774" hidden="1"/>
    <cellStyle name="Ausgabe 2" xfId="31825" hidden="1"/>
    <cellStyle name="Ausgabe 2" xfId="31853" hidden="1"/>
    <cellStyle name="Ausgabe 2" xfId="31873" hidden="1"/>
    <cellStyle name="Ausgabe 2" xfId="31893" hidden="1"/>
    <cellStyle name="Ausgabe 2" xfId="31913" hidden="1"/>
    <cellStyle name="Ausgabe 2" xfId="31937" hidden="1"/>
    <cellStyle name="Ausgabe 2" xfId="31958" hidden="1"/>
    <cellStyle name="Ausgabe 2" xfId="31978" hidden="1"/>
    <cellStyle name="Ausgabe 2" xfId="31998" hidden="1"/>
    <cellStyle name="Ausgabe 2" xfId="32018" hidden="1"/>
    <cellStyle name="Ausgabe 2" xfId="32032" hidden="1"/>
    <cellStyle name="Ausgabe 2" xfId="32053" hidden="1"/>
    <cellStyle name="Ausgabe 2" xfId="32073" hidden="1"/>
    <cellStyle name="Ausgabe 2" xfId="32093" hidden="1"/>
    <cellStyle name="Ausgabe 2" xfId="32113" hidden="1"/>
    <cellStyle name="Ausgabe 2" xfId="32126" hidden="1"/>
    <cellStyle name="Ausgabe 2" xfId="32146" hidden="1"/>
    <cellStyle name="Ausgabe 2" xfId="32166" hidden="1"/>
    <cellStyle name="Ausgabe 2" xfId="32186" hidden="1"/>
    <cellStyle name="Ausgabe 2" xfId="32206" hidden="1"/>
    <cellStyle name="Ausgabe 2" xfId="32233" hidden="1"/>
    <cellStyle name="Ausgabe 2" xfId="32253" hidden="1"/>
    <cellStyle name="Ausgabe 2" xfId="32273" hidden="1"/>
    <cellStyle name="Ausgabe 2" xfId="32293" hidden="1"/>
    <cellStyle name="Ausgabe 2" xfId="32313" hidden="1"/>
    <cellStyle name="Ausgabe 2" xfId="32337" hidden="1"/>
    <cellStyle name="Ausgabe 2" xfId="32358" hidden="1"/>
    <cellStyle name="Ausgabe 2" xfId="32378" hidden="1"/>
    <cellStyle name="Ausgabe 2" xfId="32398" hidden="1"/>
    <cellStyle name="Ausgabe 2" xfId="32418" hidden="1"/>
    <cellStyle name="Ausgabe 2" xfId="32432" hidden="1"/>
    <cellStyle name="Ausgabe 2" xfId="32453" hidden="1"/>
    <cellStyle name="Ausgabe 2" xfId="32473" hidden="1"/>
    <cellStyle name="Ausgabe 2" xfId="32493" hidden="1"/>
    <cellStyle name="Ausgabe 2" xfId="32513" hidden="1"/>
    <cellStyle name="Ausgabe 2" xfId="32526" hidden="1"/>
    <cellStyle name="Ausgabe 2" xfId="32546" hidden="1"/>
    <cellStyle name="Ausgabe 2" xfId="32566" hidden="1"/>
    <cellStyle name="Ausgabe 2" xfId="32586" hidden="1"/>
    <cellStyle name="Ausgabe 2" xfId="32606" hidden="1"/>
    <cellStyle name="Ausgabe 2" xfId="32626" hidden="1"/>
    <cellStyle name="Ausgabe 2" xfId="32646" hidden="1"/>
    <cellStyle name="Ausgabe 2" xfId="32666" hidden="1"/>
    <cellStyle name="Ausgabe 2" xfId="32686" hidden="1"/>
    <cellStyle name="Ausgabe 2" xfId="32706" hidden="1"/>
    <cellStyle name="Ausgabe 2" xfId="32725" hidden="1"/>
    <cellStyle name="Ausgabe 2" xfId="32717" hidden="1"/>
    <cellStyle name="Ausgabe 2" xfId="32768" hidden="1"/>
    <cellStyle name="Ausgabe 2" xfId="32788" hidden="1"/>
    <cellStyle name="Ausgabe 2" xfId="32808" hidden="1"/>
    <cellStyle name="Ausgabe 2" xfId="32828" hidden="1"/>
    <cellStyle name="Ausgabe 2" xfId="32848" hidden="1"/>
    <cellStyle name="Ausgabe 2" xfId="32862" hidden="1"/>
    <cellStyle name="Ausgabe 2" xfId="32882" hidden="1"/>
    <cellStyle name="Ausgabe 2" xfId="32902" hidden="1"/>
    <cellStyle name="Ausgabe 2" xfId="32922" hidden="1"/>
    <cellStyle name="Ausgabe 2" xfId="32942" hidden="1"/>
    <cellStyle name="Ausgabe 2" xfId="29323" hidden="1"/>
    <cellStyle name="Ausgabe 2" xfId="28433" hidden="1"/>
    <cellStyle name="Ausgabe 2" xfId="29511" hidden="1"/>
    <cellStyle name="Ausgabe 2" xfId="32965" hidden="1"/>
    <cellStyle name="Ausgabe 2" xfId="32989" hidden="1"/>
    <cellStyle name="Ausgabe 2" xfId="33010" hidden="1"/>
    <cellStyle name="Ausgabe 2" xfId="33030" hidden="1"/>
    <cellStyle name="Ausgabe 2" xfId="33050" hidden="1"/>
    <cellStyle name="Ausgabe 2" xfId="33070" hidden="1"/>
    <cellStyle name="Ausgabe 2" xfId="33084" hidden="1"/>
    <cellStyle name="Ausgabe 2" xfId="33105" hidden="1"/>
    <cellStyle name="Ausgabe 2" xfId="33125" hidden="1"/>
    <cellStyle name="Ausgabe 2" xfId="33145" hidden="1"/>
    <cellStyle name="Ausgabe 2" xfId="33165" hidden="1"/>
    <cellStyle name="Ausgabe 2" xfId="33178" hidden="1"/>
    <cellStyle name="Ausgabe 2" xfId="33198" hidden="1"/>
    <cellStyle name="Ausgabe 2" xfId="33218" hidden="1"/>
    <cellStyle name="Ausgabe 2" xfId="33238" hidden="1"/>
    <cellStyle name="Ausgabe 2" xfId="33258" hidden="1"/>
    <cellStyle name="Ausgabe 2" xfId="33285" hidden="1"/>
    <cellStyle name="Ausgabe 2" xfId="33305" hidden="1"/>
    <cellStyle name="Ausgabe 2" xfId="33325" hidden="1"/>
    <cellStyle name="Ausgabe 2" xfId="33345" hidden="1"/>
    <cellStyle name="Ausgabe 2" xfId="33365" hidden="1"/>
    <cellStyle name="Ausgabe 2" xfId="33389" hidden="1"/>
    <cellStyle name="Ausgabe 2" xfId="33410" hidden="1"/>
    <cellStyle name="Ausgabe 2" xfId="33430" hidden="1"/>
    <cellStyle name="Ausgabe 2" xfId="33450" hidden="1"/>
    <cellStyle name="Ausgabe 2" xfId="33470" hidden="1"/>
    <cellStyle name="Ausgabe 2" xfId="33484" hidden="1"/>
    <cellStyle name="Ausgabe 2" xfId="33505" hidden="1"/>
    <cellStyle name="Ausgabe 2" xfId="33525" hidden="1"/>
    <cellStyle name="Ausgabe 2" xfId="33545" hidden="1"/>
    <cellStyle name="Ausgabe 2" xfId="33565" hidden="1"/>
    <cellStyle name="Ausgabe 2" xfId="33578" hidden="1"/>
    <cellStyle name="Ausgabe 2" xfId="33598" hidden="1"/>
    <cellStyle name="Ausgabe 2" xfId="33618" hidden="1"/>
    <cellStyle name="Ausgabe 2" xfId="33638" hidden="1"/>
    <cellStyle name="Ausgabe 2" xfId="33658" hidden="1"/>
    <cellStyle name="Ausgabe 2" xfId="33678" hidden="1"/>
    <cellStyle name="Ausgabe 2" xfId="33698" hidden="1"/>
    <cellStyle name="Ausgabe 2" xfId="33718" hidden="1"/>
    <cellStyle name="Ausgabe 2" xfId="33738" hidden="1"/>
    <cellStyle name="Ausgabe 2" xfId="33758" hidden="1"/>
    <cellStyle name="Ausgabe 2" xfId="33777" hidden="1"/>
    <cellStyle name="Ausgabe 2" xfId="33769" hidden="1"/>
    <cellStyle name="Ausgabe 2" xfId="33820" hidden="1"/>
    <cellStyle name="Ausgabe 2" xfId="33840" hidden="1"/>
    <cellStyle name="Ausgabe 2" xfId="33860" hidden="1"/>
    <cellStyle name="Ausgabe 2" xfId="33880" hidden="1"/>
    <cellStyle name="Ausgabe 2" xfId="33900" hidden="1"/>
    <cellStyle name="Ausgabe 2" xfId="33914" hidden="1"/>
    <cellStyle name="Ausgabe 2" xfId="33934" hidden="1"/>
    <cellStyle name="Ausgabe 2" xfId="33954" hidden="1"/>
    <cellStyle name="Ausgabe 2" xfId="33974" hidden="1"/>
    <cellStyle name="Ausgabe 2" xfId="33994" hidden="1"/>
    <cellStyle name="Ausgabe 2" xfId="34011" hidden="1"/>
    <cellStyle name="Ausgabe 2" xfId="34061" hidden="1"/>
    <cellStyle name="Ausgabe 2" xfId="34089" hidden="1"/>
    <cellStyle name="Ausgabe 2" xfId="34109" hidden="1"/>
    <cellStyle name="Ausgabe 2" xfId="34129" hidden="1"/>
    <cellStyle name="Ausgabe 2" xfId="34149" hidden="1"/>
    <cellStyle name="Ausgabe 2" xfId="34173" hidden="1"/>
    <cellStyle name="Ausgabe 2" xfId="34194" hidden="1"/>
    <cellStyle name="Ausgabe 2" xfId="34214" hidden="1"/>
    <cellStyle name="Ausgabe 2" xfId="34234" hidden="1"/>
    <cellStyle name="Ausgabe 2" xfId="34254" hidden="1"/>
    <cellStyle name="Ausgabe 2" xfId="34268" hidden="1"/>
    <cellStyle name="Ausgabe 2" xfId="34289" hidden="1"/>
    <cellStyle name="Ausgabe 2" xfId="34309" hidden="1"/>
    <cellStyle name="Ausgabe 2" xfId="34329" hidden="1"/>
    <cellStyle name="Ausgabe 2" xfId="34349" hidden="1"/>
    <cellStyle name="Ausgabe 2" xfId="34362" hidden="1"/>
    <cellStyle name="Ausgabe 2" xfId="34382" hidden="1"/>
    <cellStyle name="Ausgabe 2" xfId="34402" hidden="1"/>
    <cellStyle name="Ausgabe 2" xfId="34422" hidden="1"/>
    <cellStyle name="Ausgabe 2" xfId="34442" hidden="1"/>
    <cellStyle name="Ausgabe 2" xfId="34469" hidden="1"/>
    <cellStyle name="Ausgabe 2" xfId="34489" hidden="1"/>
    <cellStyle name="Ausgabe 2" xfId="34509" hidden="1"/>
    <cellStyle name="Ausgabe 2" xfId="34529" hidden="1"/>
    <cellStyle name="Ausgabe 2" xfId="34549" hidden="1"/>
    <cellStyle name="Ausgabe 2" xfId="34573" hidden="1"/>
    <cellStyle name="Ausgabe 2" xfId="34594" hidden="1"/>
    <cellStyle name="Ausgabe 2" xfId="34614" hidden="1"/>
    <cellStyle name="Ausgabe 2" xfId="34634" hidden="1"/>
    <cellStyle name="Ausgabe 2" xfId="34654" hidden="1"/>
    <cellStyle name="Ausgabe 2" xfId="34668" hidden="1"/>
    <cellStyle name="Ausgabe 2" xfId="34689" hidden="1"/>
    <cellStyle name="Ausgabe 2" xfId="34709" hidden="1"/>
    <cellStyle name="Ausgabe 2" xfId="34729" hidden="1"/>
    <cellStyle name="Ausgabe 2" xfId="34749" hidden="1"/>
    <cellStyle name="Ausgabe 2" xfId="34762" hidden="1"/>
    <cellStyle name="Ausgabe 2" xfId="34782" hidden="1"/>
    <cellStyle name="Ausgabe 2" xfId="34802" hidden="1"/>
    <cellStyle name="Ausgabe 2" xfId="34822" hidden="1"/>
    <cellStyle name="Ausgabe 2" xfId="34842" hidden="1"/>
    <cellStyle name="Ausgabe 2" xfId="34862" hidden="1"/>
    <cellStyle name="Ausgabe 2" xfId="34882" hidden="1"/>
    <cellStyle name="Ausgabe 2" xfId="34902" hidden="1"/>
    <cellStyle name="Ausgabe 2" xfId="34922" hidden="1"/>
    <cellStyle name="Ausgabe 2" xfId="34942" hidden="1"/>
    <cellStyle name="Ausgabe 2" xfId="34961" hidden="1"/>
    <cellStyle name="Ausgabe 2" xfId="34953" hidden="1"/>
    <cellStyle name="Ausgabe 2" xfId="35004" hidden="1"/>
    <cellStyle name="Ausgabe 2" xfId="35024" hidden="1"/>
    <cellStyle name="Ausgabe 2" xfId="35044" hidden="1"/>
    <cellStyle name="Ausgabe 2" xfId="35064" hidden="1"/>
    <cellStyle name="Ausgabe 2" xfId="35084" hidden="1"/>
    <cellStyle name="Ausgabe 2" xfId="35098" hidden="1"/>
    <cellStyle name="Ausgabe 2" xfId="35118" hidden="1"/>
    <cellStyle name="Ausgabe 2" xfId="35138" hidden="1"/>
    <cellStyle name="Ausgabe 2" xfId="35158" hidden="1"/>
    <cellStyle name="Ausgabe 2" xfId="35178"/>
    <cellStyle name="Ausgabe 3" xfId="276"/>
    <cellStyle name="Ausgabe 3 2" xfId="14199"/>
    <cellStyle name="Ausgabe 3 3" xfId="18886"/>
    <cellStyle name="Ausgabe 4" xfId="227" hidden="1"/>
    <cellStyle name="Ausgabe 4" xfId="5133" hidden="1"/>
    <cellStyle name="Ausgabe 4" xfId="6403" hidden="1"/>
    <cellStyle name="Ausgabe 4" xfId="11406" hidden="1"/>
    <cellStyle name="Ausgabe 4" xfId="7165" hidden="1"/>
    <cellStyle name="Ausgabe 4" xfId="5755" hidden="1"/>
    <cellStyle name="Ausgabe 4" xfId="573" hidden="1"/>
    <cellStyle name="Ausgabe 4" xfId="7608" hidden="1"/>
    <cellStyle name="Ausgabe 4" xfId="6094" hidden="1"/>
    <cellStyle name="Ausgabe 4" xfId="586" hidden="1"/>
    <cellStyle name="Ausgabe 4" xfId="8038" hidden="1"/>
    <cellStyle name="Ausgabe 4" xfId="6510" hidden="1"/>
    <cellStyle name="Ausgabe 4" xfId="649" hidden="1"/>
    <cellStyle name="Ausgabe 4" xfId="8495" hidden="1"/>
    <cellStyle name="Ausgabe 4" xfId="6905" hidden="1"/>
    <cellStyle name="Ausgabe 4" xfId="719" hidden="1"/>
    <cellStyle name="Ausgabe 4" xfId="8981" hidden="1"/>
    <cellStyle name="Ausgabe 4" xfId="7365" hidden="1"/>
    <cellStyle name="Ausgabe 4" xfId="765" hidden="1"/>
    <cellStyle name="Ausgabe 4" xfId="15999" hidden="1"/>
    <cellStyle name="Ausgabe 4" xfId="16515" hidden="1"/>
    <cellStyle name="Ausgabe 4" xfId="18328" hidden="1"/>
    <cellStyle name="Ausgabe 4" xfId="16788" hidden="1"/>
    <cellStyle name="Ausgabe 4" xfId="16247" hidden="1"/>
    <cellStyle name="Ausgabe 4" xfId="14311" hidden="1"/>
    <cellStyle name="Ausgabe 4" xfId="19809" hidden="1"/>
    <cellStyle name="Ausgabe 4" xfId="20077" hidden="1"/>
    <cellStyle name="Ausgabe 4" xfId="21020" hidden="1"/>
    <cellStyle name="Ausgabe 4" xfId="22333" hidden="1"/>
    <cellStyle name="Ausgabe 4" xfId="22602" hidden="1"/>
    <cellStyle name="Ausgabe 4" xfId="23546" hidden="1"/>
    <cellStyle name="Ausgabe 4" xfId="24727" hidden="1"/>
    <cellStyle name="Ausgabe 4" xfId="24995" hidden="1"/>
    <cellStyle name="Ausgabe 4" xfId="25936" hidden="1"/>
    <cellStyle name="Ausgabe 4" xfId="27017" hidden="1"/>
    <cellStyle name="Ausgabe 4" xfId="27282" hidden="1"/>
    <cellStyle name="Ausgabe 4" xfId="28222" hidden="1"/>
    <cellStyle name="Ausgabe 4" xfId="29302" hidden="1"/>
    <cellStyle name="Ausgabe 4" xfId="29564" hidden="1"/>
    <cellStyle name="Ausgabe 4" xfId="30499" hidden="1"/>
    <cellStyle name="Ausgabe 4" xfId="31561" hidden="1"/>
    <cellStyle name="Ausgabe 4" xfId="31816" hidden="1"/>
    <cellStyle name="Ausgabe 4" xfId="32746" hidden="1"/>
    <cellStyle name="Ausgabe 4" xfId="33798" hidden="1"/>
    <cellStyle name="Ausgabe 4" xfId="34052" hidden="1"/>
    <cellStyle name="Ausgabe 4" xfId="34982"/>
    <cellStyle name="Ausgabe 5" xfId="133" hidden="1"/>
    <cellStyle name="Ausgabe 5" xfId="6322" hidden="1"/>
    <cellStyle name="Ausgabe 5" xfId="6311" hidden="1"/>
    <cellStyle name="Ausgabe 5" xfId="5816" hidden="1"/>
    <cellStyle name="Ausgabe 5" xfId="5830" hidden="1"/>
    <cellStyle name="Ausgabe 5" xfId="6163" hidden="1"/>
    <cellStyle name="Ausgabe 5" xfId="6184" hidden="1"/>
    <cellStyle name="Ausgabe 5" xfId="6599" hidden="1"/>
    <cellStyle name="Ausgabe 5" xfId="6614" hidden="1"/>
    <cellStyle name="Ausgabe 5" xfId="7003" hidden="1"/>
    <cellStyle name="Ausgabe 5" xfId="7026" hidden="1"/>
    <cellStyle name="Ausgabe 5" xfId="7452" hidden="1"/>
    <cellStyle name="Ausgabe 5" xfId="7470" hidden="1"/>
    <cellStyle name="Ausgabe 5" xfId="16480" hidden="1"/>
    <cellStyle name="Ausgabe 5" xfId="16465" hidden="1"/>
    <cellStyle name="Ausgabe 5" xfId="16272" hidden="1"/>
    <cellStyle name="Ausgabe 5" xfId="16283" hidden="1"/>
    <cellStyle name="Ausgabe 5" xfId="20051" hidden="1"/>
    <cellStyle name="Ausgabe 5" xfId="20041" hidden="1"/>
    <cellStyle name="Ausgabe 5" xfId="22576" hidden="1"/>
    <cellStyle name="Ausgabe 5" xfId="22566" hidden="1"/>
    <cellStyle name="Ausgabe 5" xfId="24969" hidden="1"/>
    <cellStyle name="Ausgabe 5" xfId="24959" hidden="1"/>
    <cellStyle name="Ausgabe 5" xfId="27256" hidden="1"/>
    <cellStyle name="Ausgabe 5" xfId="27246" hidden="1"/>
    <cellStyle name="Ausgabe 5" xfId="29540" hidden="1"/>
    <cellStyle name="Ausgabe 5" xfId="29530" hidden="1"/>
    <cellStyle name="Ausgabe 5" xfId="31792" hidden="1"/>
    <cellStyle name="Ausgabe 5" xfId="31782" hidden="1"/>
    <cellStyle name="Ausgabe 5" xfId="34029" hidden="1"/>
    <cellStyle name="Ausgabe 5" xfId="34019"/>
    <cellStyle name="Ausgabe 6" xfId="14159"/>
    <cellStyle name="Ausgabe 6 2" xfId="21315"/>
    <cellStyle name="Ausgabe 7" xfId="18867"/>
    <cellStyle name="Bad" xfId="62" builtinId="27" hidden="1"/>
    <cellStyle name="Berechnung" xfId="65" hidden="1"/>
    <cellStyle name="Berechnung" xfId="130" hidden="1"/>
    <cellStyle name="Berechnung" xfId="146"/>
    <cellStyle name="Berechnung 2" xfId="272" hidden="1"/>
    <cellStyle name="Berechnung 2" xfId="390" hidden="1"/>
    <cellStyle name="Berechnung 2" xfId="490" hidden="1"/>
    <cellStyle name="Berechnung 2" xfId="660" hidden="1"/>
    <cellStyle name="Berechnung 2" xfId="820" hidden="1"/>
    <cellStyle name="Berechnung 2" xfId="929" hidden="1"/>
    <cellStyle name="Berechnung 2" xfId="1042" hidden="1"/>
    <cellStyle name="Berechnung 2" xfId="1159" hidden="1"/>
    <cellStyle name="Berechnung 2" xfId="1258" hidden="1"/>
    <cellStyle name="Berechnung 2" xfId="1359" hidden="1"/>
    <cellStyle name="Berechnung 2" xfId="1439" hidden="1"/>
    <cellStyle name="Berechnung 2" xfId="1557" hidden="1"/>
    <cellStyle name="Berechnung 2" xfId="1660" hidden="1"/>
    <cellStyle name="Berechnung 2" xfId="1764" hidden="1"/>
    <cellStyle name="Berechnung 2" xfId="1861" hidden="1"/>
    <cellStyle name="Berechnung 2" xfId="1944" hidden="1"/>
    <cellStyle name="Berechnung 2" xfId="2048" hidden="1"/>
    <cellStyle name="Berechnung 2" xfId="2151" hidden="1"/>
    <cellStyle name="Berechnung 2" xfId="2252" hidden="1"/>
    <cellStyle name="Berechnung 2" xfId="2365" hidden="1"/>
    <cellStyle name="Berechnung 2" xfId="2502" hidden="1"/>
    <cellStyle name="Berechnung 2" xfId="2612" hidden="1"/>
    <cellStyle name="Berechnung 2" xfId="2710" hidden="1"/>
    <cellStyle name="Berechnung 2" xfId="2811" hidden="1"/>
    <cellStyle name="Berechnung 2" xfId="2897" hidden="1"/>
    <cellStyle name="Berechnung 2" xfId="3020" hidden="1"/>
    <cellStyle name="Berechnung 2" xfId="3141" hidden="1"/>
    <cellStyle name="Berechnung 2" xfId="3255" hidden="1"/>
    <cellStyle name="Berechnung 2" xfId="3347" hidden="1"/>
    <cellStyle name="Berechnung 2" xfId="3452" hidden="1"/>
    <cellStyle name="Berechnung 2" xfId="3551" hidden="1"/>
    <cellStyle name="Berechnung 2" xfId="3656" hidden="1"/>
    <cellStyle name="Berechnung 2" xfId="3765" hidden="1"/>
    <cellStyle name="Berechnung 2" xfId="3874" hidden="1"/>
    <cellStyle name="Berechnung 2" xfId="3971" hidden="1"/>
    <cellStyle name="Berechnung 2" xfId="4047" hidden="1"/>
    <cellStyle name="Berechnung 2" xfId="4164" hidden="1"/>
    <cellStyle name="Berechnung 2" xfId="4266" hidden="1"/>
    <cellStyle name="Berechnung 2" xfId="4377" hidden="1"/>
    <cellStyle name="Berechnung 2" xfId="4475" hidden="1"/>
    <cellStyle name="Berechnung 2" xfId="4582" hidden="1"/>
    <cellStyle name="Berechnung 2" xfId="4687" hidden="1"/>
    <cellStyle name="Berechnung 2" xfId="4786" hidden="1"/>
    <cellStyle name="Berechnung 2" xfId="4882" hidden="1"/>
    <cellStyle name="Berechnung 2" xfId="4991" hidden="1"/>
    <cellStyle name="Berechnung 2" xfId="5108" hidden="1"/>
    <cellStyle name="Berechnung 2" xfId="5117" hidden="1"/>
    <cellStyle name="Berechnung 2" xfId="5196" hidden="1"/>
    <cellStyle name="Berechnung 2" xfId="5313" hidden="1"/>
    <cellStyle name="Berechnung 2" xfId="5423" hidden="1"/>
    <cellStyle name="Berechnung 2" xfId="5528" hidden="1"/>
    <cellStyle name="Berechnung 2" xfId="5634" hidden="1"/>
    <cellStyle name="Berechnung 2" xfId="5715" hidden="1"/>
    <cellStyle name="Berechnung 2" xfId="5864" hidden="1"/>
    <cellStyle name="Berechnung 2" xfId="5985" hidden="1"/>
    <cellStyle name="Berechnung 2" xfId="6079" hidden="1"/>
    <cellStyle name="Berechnung 2" xfId="6212" hidden="1"/>
    <cellStyle name="Berechnung 2" xfId="6283" hidden="1"/>
    <cellStyle name="Berechnung 2" xfId="6419" hidden="1"/>
    <cellStyle name="Berechnung 2" xfId="6548" hidden="1"/>
    <cellStyle name="Berechnung 2" xfId="6673" hidden="1"/>
    <cellStyle name="Berechnung 2" xfId="6796" hidden="1"/>
    <cellStyle name="Berechnung 2" xfId="6895" hidden="1"/>
    <cellStyle name="Berechnung 2" xfId="7041" hidden="1"/>
    <cellStyle name="Berechnung 2" xfId="7151" hidden="1"/>
    <cellStyle name="Berechnung 2" xfId="7277" hidden="1"/>
    <cellStyle name="Berechnung 2" xfId="7388" hidden="1"/>
    <cellStyle name="Berechnung 2" xfId="7517" hidden="1"/>
    <cellStyle name="Berechnung 2" xfId="7626" hidden="1"/>
    <cellStyle name="Berechnung 2" xfId="7741" hidden="1"/>
    <cellStyle name="Berechnung 2" xfId="7839" hidden="1"/>
    <cellStyle name="Berechnung 2" xfId="7940" hidden="1"/>
    <cellStyle name="Berechnung 2" xfId="8070" hidden="1"/>
    <cellStyle name="Berechnung 2" xfId="8155" hidden="1"/>
    <cellStyle name="Berechnung 2" xfId="8256" hidden="1"/>
    <cellStyle name="Berechnung 2" xfId="8369" hidden="1"/>
    <cellStyle name="Berechnung 2" xfId="8471" hidden="1"/>
    <cellStyle name="Berechnung 2" xfId="8597" hidden="1"/>
    <cellStyle name="Berechnung 2" xfId="8732" hidden="1"/>
    <cellStyle name="Berechnung 2" xfId="8843" hidden="1"/>
    <cellStyle name="Berechnung 2" xfId="8952" hidden="1"/>
    <cellStyle name="Berechnung 2" xfId="9080" hidden="1"/>
    <cellStyle name="Berechnung 2" xfId="9174" hidden="1"/>
    <cellStyle name="Berechnung 2" xfId="9292" hidden="1"/>
    <cellStyle name="Berechnung 2" xfId="9402" hidden="1"/>
    <cellStyle name="Berechnung 2" xfId="9511" hidden="1"/>
    <cellStyle name="Berechnung 2" xfId="9617" hidden="1"/>
    <cellStyle name="Berechnung 2" xfId="9711" hidden="1"/>
    <cellStyle name="Berechnung 2" xfId="9795" hidden="1"/>
    <cellStyle name="Berechnung 2" xfId="9909" hidden="1"/>
    <cellStyle name="Berechnung 2" xfId="10015" hidden="1"/>
    <cellStyle name="Berechnung 2" xfId="10118" hidden="1"/>
    <cellStyle name="Berechnung 2" xfId="10219" hidden="1"/>
    <cellStyle name="Berechnung 2" xfId="10312" hidden="1"/>
    <cellStyle name="Berechnung 2" xfId="10423" hidden="1"/>
    <cellStyle name="Berechnung 2" xfId="10518" hidden="1"/>
    <cellStyle name="Berechnung 2" xfId="10618" hidden="1"/>
    <cellStyle name="Berechnung 2" xfId="10719" hidden="1"/>
    <cellStyle name="Berechnung 2" xfId="10836" hidden="1"/>
    <cellStyle name="Berechnung 2" xfId="10943" hidden="1"/>
    <cellStyle name="Berechnung 2" xfId="11048" hidden="1"/>
    <cellStyle name="Berechnung 2" xfId="11145" hidden="1"/>
    <cellStyle name="Berechnung 2" xfId="11254" hidden="1"/>
    <cellStyle name="Berechnung 2" xfId="11369" hidden="1"/>
    <cellStyle name="Berechnung 2" xfId="11375" hidden="1"/>
    <cellStyle name="Berechnung 2" xfId="11460" hidden="1"/>
    <cellStyle name="Berechnung 2" xfId="11577" hidden="1"/>
    <cellStyle name="Berechnung 2" xfId="11686" hidden="1"/>
    <cellStyle name="Berechnung 2" xfId="11785" hidden="1"/>
    <cellStyle name="Berechnung 2" xfId="11889" hidden="1"/>
    <cellStyle name="Berechnung 2" xfId="11975" hidden="1"/>
    <cellStyle name="Berechnung 2" xfId="12086" hidden="1"/>
    <cellStyle name="Berechnung 2" xfId="12195" hidden="1"/>
    <cellStyle name="Berechnung 2" xfId="12295" hidden="1"/>
    <cellStyle name="Berechnung 2" xfId="12404" hidden="1"/>
    <cellStyle name="Berechnung 2" xfId="12335" hidden="1"/>
    <cellStyle name="Berechnung 2" xfId="12211" hidden="1"/>
    <cellStyle name="Berechnung 2" xfId="12101" hidden="1"/>
    <cellStyle name="Berechnung 2" xfId="11990" hidden="1"/>
    <cellStyle name="Berechnung 2" xfId="11891" hidden="1"/>
    <cellStyle name="Berechnung 2" xfId="11772" hidden="1"/>
    <cellStyle name="Berechnung 2" xfId="11649" hidden="1"/>
    <cellStyle name="Berechnung 2" xfId="11543" hidden="1"/>
    <cellStyle name="Berechnung 2" xfId="11427" hidden="1"/>
    <cellStyle name="Berechnung 2" xfId="11284" hidden="1"/>
    <cellStyle name="Berechnung 2" xfId="11195" hidden="1"/>
    <cellStyle name="Berechnung 2" xfId="11083" hidden="1"/>
    <cellStyle name="Berechnung 2" xfId="10972" hidden="1"/>
    <cellStyle name="Berechnung 2" xfId="10857" hidden="1"/>
    <cellStyle name="Berechnung 2" xfId="10751" hidden="1"/>
    <cellStyle name="Berechnung 2" xfId="10665" hidden="1"/>
    <cellStyle name="Berechnung 2" xfId="10539" hidden="1"/>
    <cellStyle name="Berechnung 2" xfId="10432" hidden="1"/>
    <cellStyle name="Berechnung 2" xfId="10322" hidden="1"/>
    <cellStyle name="Berechnung 2" xfId="10222" hidden="1"/>
    <cellStyle name="Berechnung 2" xfId="10070" hidden="1"/>
    <cellStyle name="Berechnung 2" xfId="9953" hidden="1"/>
    <cellStyle name="Berechnung 2" xfId="9843" hidden="1"/>
    <cellStyle name="Berechnung 2" xfId="9749" hidden="1"/>
    <cellStyle name="Berechnung 2" xfId="9646" hidden="1"/>
    <cellStyle name="Berechnung 2" xfId="9516" hidden="1"/>
    <cellStyle name="Berechnung 2" xfId="9399" hidden="1"/>
    <cellStyle name="Berechnung 2" xfId="9287" hidden="1"/>
    <cellStyle name="Berechnung 2" xfId="9170" hidden="1"/>
    <cellStyle name="Berechnung 2" xfId="9068" hidden="1"/>
    <cellStyle name="Berechnung 2" xfId="8955" hidden="1"/>
    <cellStyle name="Berechnung 2" xfId="8837" hidden="1"/>
    <cellStyle name="Berechnung 2" xfId="8722" hidden="1"/>
    <cellStyle name="Berechnung 2" xfId="8613" hidden="1"/>
    <cellStyle name="Berechnung 2" xfId="8503" hidden="1"/>
    <cellStyle name="Berechnung 2" xfId="8385" hidden="1"/>
    <cellStyle name="Berechnung 2" xfId="8267" hidden="1"/>
    <cellStyle name="Berechnung 2" xfId="8163" hidden="1"/>
    <cellStyle name="Berechnung 2" xfId="8056" hidden="1"/>
    <cellStyle name="Berechnung 2" xfId="7927" hidden="1"/>
    <cellStyle name="Berechnung 2" xfId="7805" hidden="1"/>
    <cellStyle name="Berechnung 2" xfId="7690" hidden="1"/>
    <cellStyle name="Berechnung 2" xfId="7559" hidden="1"/>
    <cellStyle name="Berechnung 2" xfId="7437" hidden="1"/>
    <cellStyle name="Berechnung 2" xfId="7316" hidden="1"/>
    <cellStyle name="Berechnung 2" xfId="7203" hidden="1"/>
    <cellStyle name="Berechnung 2" xfId="7184" hidden="1"/>
    <cellStyle name="Berechnung 2" xfId="7081" hidden="1"/>
    <cellStyle name="Berechnung 2" xfId="6944" hidden="1"/>
    <cellStyle name="Berechnung 2" xfId="6827" hidden="1"/>
    <cellStyle name="Berechnung 2" xfId="6717" hidden="1"/>
    <cellStyle name="Berechnung 2" xfId="6589" hidden="1"/>
    <cellStyle name="Berechnung 2" xfId="6470" hidden="1"/>
    <cellStyle name="Berechnung 2" xfId="6328" hidden="1"/>
    <cellStyle name="Berechnung 2" xfId="6189" hidden="1"/>
    <cellStyle name="Berechnung 2" xfId="6040" hidden="1"/>
    <cellStyle name="Berechnung 2" xfId="5928" hidden="1"/>
    <cellStyle name="Berechnung 2" xfId="5861" hidden="1"/>
    <cellStyle name="Berechnung 2" xfId="5718" hidden="1"/>
    <cellStyle name="Berechnung 2" xfId="5591" hidden="1"/>
    <cellStyle name="Berechnung 2" xfId="5477" hidden="1"/>
    <cellStyle name="Berechnung 2" xfId="5371" hidden="1"/>
    <cellStyle name="Berechnung 2" xfId="5270" hidden="1"/>
    <cellStyle name="Berechnung 2" xfId="5142" hidden="1"/>
    <cellStyle name="Berechnung 2" xfId="4996" hidden="1"/>
    <cellStyle name="Berechnung 2" xfId="4877" hidden="1"/>
    <cellStyle name="Berechnung 2" xfId="4779" hidden="1"/>
    <cellStyle name="Berechnung 2" xfId="4672" hidden="1"/>
    <cellStyle name="Berechnung 2" xfId="4590" hidden="1"/>
    <cellStyle name="Berechnung 2" xfId="4482" hidden="1"/>
    <cellStyle name="Berechnung 2" xfId="4358" hidden="1"/>
    <cellStyle name="Berechnung 2" xfId="4256" hidden="1"/>
    <cellStyle name="Berechnung 2" xfId="4148" hidden="1"/>
    <cellStyle name="Berechnung 2" xfId="4050" hidden="1"/>
    <cellStyle name="Berechnung 2" xfId="3938" hidden="1"/>
    <cellStyle name="Berechnung 2" xfId="3826" hidden="1"/>
    <cellStyle name="Berechnung 2" xfId="3723" hidden="1"/>
    <cellStyle name="Berechnung 2" xfId="3609" hidden="1"/>
    <cellStyle name="Berechnung 2" xfId="3468" hidden="1"/>
    <cellStyle name="Berechnung 2" xfId="3341" hidden="1"/>
    <cellStyle name="Berechnung 2" xfId="3231" hidden="1"/>
    <cellStyle name="Berechnung 2" xfId="3121" hidden="1"/>
    <cellStyle name="Berechnung 2" xfId="3011" hidden="1"/>
    <cellStyle name="Berechnung 2" xfId="2882" hidden="1"/>
    <cellStyle name="Berechnung 2" xfId="2763" hidden="1"/>
    <cellStyle name="Berechnung 2" xfId="2648" hidden="1"/>
    <cellStyle name="Berechnung 2" xfId="2549" hidden="1"/>
    <cellStyle name="Berechnung 2" xfId="2438" hidden="1"/>
    <cellStyle name="Berechnung 2" xfId="2368" hidden="1"/>
    <cellStyle name="Berechnung 2" xfId="2244" hidden="1"/>
    <cellStyle name="Berechnung 2" xfId="2122" hidden="1"/>
    <cellStyle name="Berechnung 2" xfId="2015" hidden="1"/>
    <cellStyle name="Berechnung 2" xfId="1915" hidden="1"/>
    <cellStyle name="Berechnung 2" xfId="1830" hidden="1"/>
    <cellStyle name="Berechnung 2" xfId="1714" hidden="1"/>
    <cellStyle name="Berechnung 2" xfId="1601" hidden="1"/>
    <cellStyle name="Berechnung 2" xfId="1490" hidden="1"/>
    <cellStyle name="Berechnung 2" xfId="1391" hidden="1"/>
    <cellStyle name="Berechnung 2" xfId="1282" hidden="1"/>
    <cellStyle name="Berechnung 2" xfId="1164" hidden="1"/>
    <cellStyle name="Berechnung 2" xfId="1046" hidden="1"/>
    <cellStyle name="Berechnung 2" xfId="940" hidden="1"/>
    <cellStyle name="Berechnung 2" xfId="824" hidden="1"/>
    <cellStyle name="Berechnung 2" xfId="622" hidden="1"/>
    <cellStyle name="Berechnung 2" xfId="608" hidden="1"/>
    <cellStyle name="Berechnung 2" xfId="503" hidden="1"/>
    <cellStyle name="Berechnung 2" xfId="393" hidden="1"/>
    <cellStyle name="Berechnung 2" xfId="269" hidden="1"/>
    <cellStyle name="Berechnung 2" xfId="12474" hidden="1"/>
    <cellStyle name="Berechnung 2" xfId="12562" hidden="1"/>
    <cellStyle name="Berechnung 2" xfId="12640" hidden="1"/>
    <cellStyle name="Berechnung 2" xfId="12730" hidden="1"/>
    <cellStyle name="Berechnung 2" xfId="12826" hidden="1"/>
    <cellStyle name="Berechnung 2" xfId="12911" hidden="1"/>
    <cellStyle name="Berechnung 2" xfId="12998" hidden="1"/>
    <cellStyle name="Berechnung 2" xfId="12945" hidden="1"/>
    <cellStyle name="Berechnung 2" xfId="12840" hidden="1"/>
    <cellStyle name="Berechnung 2" xfId="12751" hidden="1"/>
    <cellStyle name="Berechnung 2" xfId="12655" hidden="1"/>
    <cellStyle name="Berechnung 2" xfId="12565" hidden="1"/>
    <cellStyle name="Berechnung 2" xfId="12432" hidden="1"/>
    <cellStyle name="Berechnung 2" xfId="12290" hidden="1"/>
    <cellStyle name="Berechnung 2" xfId="12161" hidden="1"/>
    <cellStyle name="Berechnung 2" xfId="12045" hidden="1"/>
    <cellStyle name="Berechnung 2" xfId="11934" hidden="1"/>
    <cellStyle name="Berechnung 2" xfId="11839" hidden="1"/>
    <cellStyle name="Berechnung 2" xfId="11711" hidden="1"/>
    <cellStyle name="Berechnung 2" xfId="11593" hidden="1"/>
    <cellStyle name="Berechnung 2" xfId="11483" hidden="1"/>
    <cellStyle name="Berechnung 2" xfId="11326" hidden="1"/>
    <cellStyle name="Berechnung 2" xfId="11228" hidden="1"/>
    <cellStyle name="Berechnung 2" xfId="11111" hidden="1"/>
    <cellStyle name="Berechnung 2" xfId="10995" hidden="1"/>
    <cellStyle name="Berechnung 2" xfId="10873" hidden="1"/>
    <cellStyle name="Berechnung 2" xfId="10764" hidden="1"/>
    <cellStyle name="Berechnung 2" xfId="10609" hidden="1"/>
    <cellStyle name="Berechnung 2" xfId="10477" hidden="1"/>
    <cellStyle name="Berechnung 2" xfId="10369" hidden="1"/>
    <cellStyle name="Berechnung 2" xfId="10266" hidden="1"/>
    <cellStyle name="Berechnung 2" xfId="10154" hidden="1"/>
    <cellStyle name="Berechnung 2" xfId="10024" hidden="1"/>
    <cellStyle name="Berechnung 2" xfId="9903" hidden="1"/>
    <cellStyle name="Berechnung 2" xfId="9788" hidden="1"/>
    <cellStyle name="Berechnung 2" xfId="9666" hidden="1"/>
    <cellStyle name="Berechnung 2" xfId="9550" hidden="1"/>
    <cellStyle name="Berechnung 2" xfId="9456" hidden="1"/>
    <cellStyle name="Berechnung 2" xfId="9340" hidden="1"/>
    <cellStyle name="Berechnung 2" xfId="9218" hidden="1"/>
    <cellStyle name="Berechnung 2" xfId="9098" hidden="1"/>
    <cellStyle name="Berechnung 2" xfId="8962" hidden="1"/>
    <cellStyle name="Berechnung 2" xfId="8862" hidden="1"/>
    <cellStyle name="Berechnung 2" xfId="8740" hidden="1"/>
    <cellStyle name="Berechnung 2" xfId="8617" hidden="1"/>
    <cellStyle name="Berechnung 2" xfId="8485" hidden="1"/>
    <cellStyle name="Berechnung 2" xfId="8364" hidden="1"/>
    <cellStyle name="Berechnung 2" xfId="8234" hidden="1"/>
    <cellStyle name="Berechnung 2" xfId="8127" hidden="1"/>
    <cellStyle name="Berechnung 2" xfId="7977" hidden="1"/>
    <cellStyle name="Berechnung 2" xfId="7876" hidden="1"/>
    <cellStyle name="Berechnung 2" xfId="7764" hidden="1"/>
    <cellStyle name="Berechnung 2" xfId="7638" hidden="1"/>
    <cellStyle name="Berechnung 2" xfId="7634" hidden="1"/>
    <cellStyle name="Berechnung 2" xfId="7536" hidden="1"/>
    <cellStyle name="Berechnung 2" xfId="7382" hidden="1"/>
    <cellStyle name="Berechnung 2" xfId="7250" hidden="1"/>
    <cellStyle name="Berechnung 2" xfId="7093" hidden="1"/>
    <cellStyle name="Berechnung 2" xfId="6969" hidden="1"/>
    <cellStyle name="Berechnung 2" xfId="6864" hidden="1"/>
    <cellStyle name="Berechnung 2" xfId="6729" hidden="1"/>
    <cellStyle name="Berechnung 2" xfId="6594" hidden="1"/>
    <cellStyle name="Berechnung 2" xfId="6459" hidden="1"/>
    <cellStyle name="Berechnung 2" xfId="6299" hidden="1"/>
    <cellStyle name="Berechnung 2" xfId="6217" hidden="1"/>
    <cellStyle name="Berechnung 2" xfId="6054" hidden="1"/>
    <cellStyle name="Berechnung 2" xfId="5920" hidden="1"/>
    <cellStyle name="Berechnung 2" xfId="5778" hidden="1"/>
    <cellStyle name="Berechnung 2" xfId="5660" hidden="1"/>
    <cellStyle name="Berechnung 2" xfId="5534" hidden="1"/>
    <cellStyle name="Berechnung 2" xfId="5416" hidden="1"/>
    <cellStyle name="Berechnung 2" xfId="5290" hidden="1"/>
    <cellStyle name="Berechnung 2" xfId="5151" hidden="1"/>
    <cellStyle name="Berechnung 2" xfId="5005" hidden="1"/>
    <cellStyle name="Berechnung 2" xfId="4898" hidden="1"/>
    <cellStyle name="Berechnung 2" xfId="4811" hidden="1"/>
    <cellStyle name="Berechnung 2" xfId="4679" hidden="1"/>
    <cellStyle name="Berechnung 2" xfId="4571" hidden="1"/>
    <cellStyle name="Berechnung 2" xfId="4458" hidden="1"/>
    <cellStyle name="Berechnung 2" xfId="4343" hidden="1"/>
    <cellStyle name="Berechnung 2" xfId="4246" hidden="1"/>
    <cellStyle name="Berechnung 2" xfId="4132" hidden="1"/>
    <cellStyle name="Berechnung 2" xfId="4017" hidden="1"/>
    <cellStyle name="Berechnung 2" xfId="3902" hidden="1"/>
    <cellStyle name="Berechnung 2" xfId="3782" hidden="1"/>
    <cellStyle name="Berechnung 2" xfId="3631" hidden="1"/>
    <cellStyle name="Berechnung 2" xfId="3512" hidden="1"/>
    <cellStyle name="Berechnung 2" xfId="3386" hidden="1"/>
    <cellStyle name="Berechnung 2" xfId="3275" hidden="1"/>
    <cellStyle name="Berechnung 2" xfId="3160" hidden="1"/>
    <cellStyle name="Berechnung 2" xfId="3027" hidden="1"/>
    <cellStyle name="Berechnung 2" xfId="2891" hidden="1"/>
    <cellStyle name="Berechnung 2" xfId="2767" hidden="1"/>
    <cellStyle name="Berechnung 2" xfId="2652" hidden="1"/>
    <cellStyle name="Berechnung 2" xfId="2545" hidden="1"/>
    <cellStyle name="Berechnung 2" xfId="2447" hidden="1"/>
    <cellStyle name="Berechnung 2" xfId="2325" hidden="1"/>
    <cellStyle name="Berechnung 2" xfId="2199" hidden="1"/>
    <cellStyle name="Berechnung 2" xfId="2097" hidden="1"/>
    <cellStyle name="Berechnung 2" xfId="1989" hidden="1"/>
    <cellStyle name="Berechnung 2" xfId="1903" hidden="1"/>
    <cellStyle name="Berechnung 2" xfId="1779" hidden="1"/>
    <cellStyle name="Berechnung 2" xfId="1663" hidden="1"/>
    <cellStyle name="Berechnung 2" xfId="1551" hidden="1"/>
    <cellStyle name="Berechnung 2" xfId="1434" hidden="1"/>
    <cellStyle name="Berechnung 2" xfId="1315" hidden="1"/>
    <cellStyle name="Berechnung 2" xfId="1196" hidden="1"/>
    <cellStyle name="Berechnung 2" xfId="1087" hidden="1"/>
    <cellStyle name="Berechnung 2" xfId="963" hidden="1"/>
    <cellStyle name="Berechnung 2" xfId="842" hidden="1"/>
    <cellStyle name="Berechnung 2" xfId="637" hidden="1"/>
    <cellStyle name="Berechnung 2" xfId="626" hidden="1"/>
    <cellStyle name="Berechnung 2" xfId="499" hidden="1"/>
    <cellStyle name="Berechnung 2" xfId="377" hidden="1"/>
    <cellStyle name="Berechnung 2" xfId="246" hidden="1"/>
    <cellStyle name="Berechnung 2" xfId="12413" hidden="1"/>
    <cellStyle name="Berechnung 2" xfId="13091" hidden="1"/>
    <cellStyle name="Berechnung 2" xfId="13153" hidden="1"/>
    <cellStyle name="Berechnung 2" xfId="13226" hidden="1"/>
    <cellStyle name="Berechnung 2" xfId="13305" hidden="1"/>
    <cellStyle name="Berechnung 2" xfId="13377" hidden="1"/>
    <cellStyle name="Berechnung 2" xfId="13444" hidden="1"/>
    <cellStyle name="Berechnung 2" xfId="13400" hidden="1"/>
    <cellStyle name="Berechnung 2" xfId="13318" hidden="1"/>
    <cellStyle name="Berechnung 2" xfId="13242" hidden="1"/>
    <cellStyle name="Berechnung 2" xfId="13165" hidden="1"/>
    <cellStyle name="Berechnung 2" xfId="13086" hidden="1"/>
    <cellStyle name="Berechnung 2" xfId="12978" hidden="1"/>
    <cellStyle name="Berechnung 2" xfId="12877" hidden="1"/>
    <cellStyle name="Berechnung 2" xfId="12779" hidden="1"/>
    <cellStyle name="Berechnung 2" xfId="12672" hidden="1"/>
    <cellStyle name="Berechnung 2" xfId="12571" hidden="1"/>
    <cellStyle name="Berechnung 2" xfId="12481" hidden="1"/>
    <cellStyle name="Berechnung 2" xfId="12345" hidden="1"/>
    <cellStyle name="Berechnung 2" xfId="12228" hidden="1"/>
    <cellStyle name="Berechnung 2" xfId="12109" hidden="1"/>
    <cellStyle name="Berechnung 2" xfId="11985" hidden="1"/>
    <cellStyle name="Berechnung 2" xfId="11880" hidden="1"/>
    <cellStyle name="Berechnung 2" xfId="11752" hidden="1"/>
    <cellStyle name="Berechnung 2" xfId="11623" hidden="1"/>
    <cellStyle name="Berechnung 2" xfId="11505" hidden="1"/>
    <cellStyle name="Berechnung 2" xfId="11342" hidden="1"/>
    <cellStyle name="Berechnung 2" xfId="11184" hidden="1"/>
    <cellStyle name="Berechnung 2" xfId="11054" hidden="1"/>
    <cellStyle name="Berechnung 2" xfId="10929" hidden="1"/>
    <cellStyle name="Berechnung 2" xfId="10807" hidden="1"/>
    <cellStyle name="Berechnung 2" xfId="10690" hidden="1"/>
    <cellStyle name="Berechnung 2" xfId="10557" hidden="1"/>
    <cellStyle name="Berechnung 2" xfId="10430" hidden="1"/>
    <cellStyle name="Berechnung 2" xfId="10315" hidden="1"/>
    <cellStyle name="Berechnung 2" xfId="10183" hidden="1"/>
    <cellStyle name="Berechnung 2" xfId="10060" hidden="1"/>
    <cellStyle name="Berechnung 2" xfId="9959" hidden="1"/>
    <cellStyle name="Berechnung 2" xfId="9832" hidden="1"/>
    <cellStyle name="Berechnung 2" xfId="9704" hidden="1"/>
    <cellStyle name="Berechnung 2" xfId="9586" hidden="1"/>
    <cellStyle name="Berechnung 2" xfId="9466" hidden="1"/>
    <cellStyle name="Berechnung 2" xfId="9364" hidden="1"/>
    <cellStyle name="Berechnung 2" xfId="9240" hidden="1"/>
    <cellStyle name="Berechnung 2" xfId="9117" hidden="1"/>
    <cellStyle name="Berechnung 2" xfId="8968" hidden="1"/>
    <cellStyle name="Berechnung 2" xfId="8846" hidden="1"/>
    <cellStyle name="Berechnung 2" xfId="8716" hidden="1"/>
    <cellStyle name="Berechnung 2" xfId="8576" hidden="1"/>
    <cellStyle name="Berechnung 2" xfId="8419" hidden="1"/>
    <cellStyle name="Berechnung 2" xfId="8316" hidden="1"/>
    <cellStyle name="Berechnung 2" xfId="8202" hidden="1"/>
    <cellStyle name="Berechnung 2" xfId="8076" hidden="1"/>
    <cellStyle name="Berechnung 2" xfId="8067" hidden="1"/>
    <cellStyle name="Berechnung 2" xfId="7971" hidden="1"/>
    <cellStyle name="Berechnung 2" xfId="7823" hidden="1"/>
    <cellStyle name="Berechnung 2" xfId="7697" hidden="1"/>
    <cellStyle name="Berechnung 2" xfId="7548" hidden="1"/>
    <cellStyle name="Berechnung 2" xfId="7430" hidden="1"/>
    <cellStyle name="Berechnung 2" xfId="7307" hidden="1"/>
    <cellStyle name="Berechnung 2" xfId="7138" hidden="1"/>
    <cellStyle name="Berechnung 2" xfId="6993" hidden="1"/>
    <cellStyle name="Berechnung 2" xfId="6859" hidden="1"/>
    <cellStyle name="Berechnung 2" xfId="6724" hidden="1"/>
    <cellStyle name="Berechnung 2" xfId="6646" hidden="1"/>
    <cellStyle name="Berechnung 2" xfId="6480" hidden="1"/>
    <cellStyle name="Berechnung 2" xfId="6304" hidden="1"/>
    <cellStyle name="Berechnung 2" xfId="6136" hidden="1"/>
    <cellStyle name="Berechnung 2" xfId="6008" hidden="1"/>
    <cellStyle name="Berechnung 2" xfId="5873" hidden="1"/>
    <cellStyle name="Berechnung 2" xfId="5706" hidden="1"/>
    <cellStyle name="Berechnung 2" xfId="5575" hidden="1"/>
    <cellStyle name="Berechnung 2" xfId="5432" hidden="1"/>
    <cellStyle name="Berechnung 2" xfId="5322" hidden="1"/>
    <cellStyle name="Berechnung 2" xfId="5207" hidden="1"/>
    <cellStyle name="Berechnung 2" xfId="5056" hidden="1"/>
    <cellStyle name="Berechnung 2" xfId="4934" hidden="1"/>
    <cellStyle name="Berechnung 2" xfId="4800" hidden="1"/>
    <cellStyle name="Berechnung 2" xfId="4683" hidden="1"/>
    <cellStyle name="Berechnung 2" xfId="4577" hidden="1"/>
    <cellStyle name="Berechnung 2" xfId="4477" hidden="1"/>
    <cellStyle name="Berechnung 2" xfId="4336" hidden="1"/>
    <cellStyle name="Berechnung 2" xfId="4211" hidden="1"/>
    <cellStyle name="Berechnung 2" xfId="4096" hidden="1"/>
    <cellStyle name="Berechnung 2" xfId="3989" hidden="1"/>
    <cellStyle name="Berechnung 2" xfId="3823" hidden="1"/>
    <cellStyle name="Berechnung 2" xfId="3694" hidden="1"/>
    <cellStyle name="Berechnung 2" xfId="3559" hidden="1"/>
    <cellStyle name="Berechnung 2" xfId="3447" hidden="1"/>
    <cellStyle name="Berechnung 2" xfId="3313" hidden="1"/>
    <cellStyle name="Berechnung 2" xfId="3187" hidden="1"/>
    <cellStyle name="Berechnung 2" xfId="3051" hidden="1"/>
    <cellStyle name="Berechnung 2" xfId="2917" hidden="1"/>
    <cellStyle name="Berechnung 2" xfId="2802" hidden="1"/>
    <cellStyle name="Berechnung 2" xfId="2676" hidden="1"/>
    <cellStyle name="Berechnung 2" xfId="2585" hidden="1"/>
    <cellStyle name="Berechnung 2" xfId="2433" hidden="1"/>
    <cellStyle name="Berechnung 2" xfId="2307" hidden="1"/>
    <cellStyle name="Berechnung 2" xfId="2192" hidden="1"/>
    <cellStyle name="Berechnung 2" xfId="2088" hidden="1"/>
    <cellStyle name="Berechnung 2" xfId="1984" hidden="1"/>
    <cellStyle name="Berechnung 2" xfId="1866" hidden="1"/>
    <cellStyle name="Berechnung 2" xfId="1747" hidden="1"/>
    <cellStyle name="Berechnung 2" xfId="1611" hidden="1"/>
    <cellStyle name="Berechnung 2" xfId="1496" hidden="1"/>
    <cellStyle name="Berechnung 2" xfId="1378" hidden="1"/>
    <cellStyle name="Berechnung 2" xfId="1249" hidden="1"/>
    <cellStyle name="Berechnung 2" xfId="1118" hidden="1"/>
    <cellStyle name="Berechnung 2" xfId="1003" hidden="1"/>
    <cellStyle name="Berechnung 2" xfId="877" hidden="1"/>
    <cellStyle name="Berechnung 2" xfId="708" hidden="1"/>
    <cellStyle name="Berechnung 2" xfId="690" hidden="1"/>
    <cellStyle name="Berechnung 2" xfId="515" hidden="1"/>
    <cellStyle name="Berechnung 2" xfId="385" hidden="1"/>
    <cellStyle name="Berechnung 2" xfId="250" hidden="1"/>
    <cellStyle name="Berechnung 2" xfId="13033" hidden="1"/>
    <cellStyle name="Berechnung 2" xfId="13520" hidden="1"/>
    <cellStyle name="Berechnung 2" xfId="13563" hidden="1"/>
    <cellStyle name="Berechnung 2" xfId="13623" hidden="1"/>
    <cellStyle name="Berechnung 2" xfId="13683" hidden="1"/>
    <cellStyle name="Berechnung 2" xfId="13739" hidden="1"/>
    <cellStyle name="Berechnung 2" xfId="13792" hidden="1"/>
    <cellStyle name="Berechnung 2" xfId="13757" hidden="1"/>
    <cellStyle name="Berechnung 2" xfId="13688" hidden="1"/>
    <cellStyle name="Berechnung 2" xfId="13631" hidden="1"/>
    <cellStyle name="Berechnung 2" xfId="13574" hidden="1"/>
    <cellStyle name="Berechnung 2" xfId="13515" hidden="1"/>
    <cellStyle name="Berechnung 2" xfId="13432" hidden="1"/>
    <cellStyle name="Berechnung 2" xfId="13347" hidden="1"/>
    <cellStyle name="Berechnung 2" xfId="13265" hidden="1"/>
    <cellStyle name="Berechnung 2" xfId="13179" hidden="1"/>
    <cellStyle name="Berechnung 2" xfId="13097" hidden="1"/>
    <cellStyle name="Berechnung 2" xfId="13040" hidden="1"/>
    <cellStyle name="Berechnung 2" xfId="12922" hidden="1"/>
    <cellStyle name="Berechnung 2" xfId="12809" hidden="1"/>
    <cellStyle name="Berechnung 2" xfId="12704" hidden="1"/>
    <cellStyle name="Berechnung 2" xfId="12612" hidden="1"/>
    <cellStyle name="Berechnung 2" xfId="12526" hidden="1"/>
    <cellStyle name="Berechnung 2" xfId="12399" hidden="1"/>
    <cellStyle name="Berechnung 2" xfId="12261" hidden="1"/>
    <cellStyle name="Berechnung 2" xfId="12138" hidden="1"/>
    <cellStyle name="Berechnung 2" xfId="12000" hidden="1"/>
    <cellStyle name="Berechnung 2" xfId="11835" hidden="1"/>
    <cellStyle name="Berechnung 2" xfId="11699" hidden="1"/>
    <cellStyle name="Berechnung 2" xfId="11557" hidden="1"/>
    <cellStyle name="Berechnung 2" xfId="11424" hidden="1"/>
    <cellStyle name="Berechnung 2" xfId="11267" hidden="1"/>
    <cellStyle name="Berechnung 2" xfId="11135" hidden="1"/>
    <cellStyle name="Berechnung 2" xfId="11002" hidden="1"/>
    <cellStyle name="Berechnung 2" xfId="10864" hidden="1"/>
    <cellStyle name="Berechnung 2" xfId="10733" hidden="1"/>
    <cellStyle name="Berechnung 2" xfId="10605" hidden="1"/>
    <cellStyle name="Berechnung 2" xfId="10490" hidden="1"/>
    <cellStyle name="Berechnung 2" xfId="10362" hidden="1"/>
    <cellStyle name="Berechnung 2" xfId="10235" hidden="1"/>
    <cellStyle name="Berechnung 2" xfId="10102" hidden="1"/>
    <cellStyle name="Berechnung 2" xfId="9970" hidden="1"/>
    <cellStyle name="Berechnung 2" xfId="9876" hidden="1"/>
    <cellStyle name="Berechnung 2" xfId="9745" hidden="1"/>
    <cellStyle name="Berechnung 2" xfId="9606" hidden="1"/>
    <cellStyle name="Berechnung 2" xfId="9471" hidden="1"/>
    <cellStyle name="Berechnung 2" xfId="9354" hidden="1"/>
    <cellStyle name="Berechnung 2" xfId="9223" hidden="1"/>
    <cellStyle name="Berechnung 2" xfId="9072" hidden="1"/>
    <cellStyle name="Berechnung 2" xfId="8901" hidden="1"/>
    <cellStyle name="Berechnung 2" xfId="8796" hidden="1"/>
    <cellStyle name="Berechnung 2" xfId="8666" hidden="1"/>
    <cellStyle name="Berechnung 2" xfId="8541" hidden="1"/>
    <cellStyle name="Berechnung 2" xfId="8524" hidden="1"/>
    <cellStyle name="Berechnung 2" xfId="8414" hidden="1"/>
    <cellStyle name="Berechnung 2" xfId="8275" hidden="1"/>
    <cellStyle name="Berechnung 2" xfId="8150" hidden="1"/>
    <cellStyle name="Berechnung 2" xfId="7982" hidden="1"/>
    <cellStyle name="Berechnung 2" xfId="7872" hidden="1"/>
    <cellStyle name="Berechnung 2" xfId="7758" hidden="1"/>
    <cellStyle name="Berechnung 2" xfId="7616" hidden="1"/>
    <cellStyle name="Berechnung 2" xfId="7442" hidden="1"/>
    <cellStyle name="Berechnung 2" xfId="7300" hidden="1"/>
    <cellStyle name="Berechnung 2" xfId="7142" hidden="1"/>
    <cellStyle name="Berechnung 2" xfId="7055" hidden="1"/>
    <cellStyle name="Berechnung 2" xfId="6888" hidden="1"/>
    <cellStyle name="Berechnung 2" xfId="6735" hidden="1"/>
    <cellStyle name="Berechnung 2" xfId="6572" hidden="1"/>
    <cellStyle name="Berechnung 2" xfId="6414" hidden="1"/>
    <cellStyle name="Berechnung 2" xfId="6240" hidden="1"/>
    <cellStyle name="Berechnung 2" xfId="6060" hidden="1"/>
    <cellStyle name="Berechnung 2" xfId="5911" hidden="1"/>
    <cellStyle name="Berechnung 2" xfId="5736" hidden="1"/>
    <cellStyle name="Berechnung 2" xfId="5610" hidden="1"/>
    <cellStyle name="Berechnung 2" xfId="5482" hidden="1"/>
    <cellStyle name="Berechnung 2" xfId="5365" hidden="1"/>
    <cellStyle name="Berechnung 2" xfId="5232" hidden="1"/>
    <cellStyle name="Berechnung 2" xfId="5050" hidden="1"/>
    <cellStyle name="Berechnung 2" xfId="4939" hidden="1"/>
    <cellStyle name="Berechnung 2" xfId="4815" hidden="1"/>
    <cellStyle name="Berechnung 2" xfId="4712" hidden="1"/>
    <cellStyle name="Berechnung 2" xfId="4566" hidden="1"/>
    <cellStyle name="Berechnung 2" xfId="4431" hidden="1"/>
    <cellStyle name="Berechnung 2" xfId="4305" hidden="1"/>
    <cellStyle name="Berechnung 2" xfId="4190" hidden="1"/>
    <cellStyle name="Berechnung 2" xfId="4028" hidden="1"/>
    <cellStyle name="Berechnung 2" xfId="3893" hidden="1"/>
    <cellStyle name="Berechnung 2" xfId="3754" hidden="1"/>
    <cellStyle name="Berechnung 2" xfId="3614" hidden="1"/>
    <cellStyle name="Berechnung 2" xfId="3495" hidden="1"/>
    <cellStyle name="Berechnung 2" xfId="3360" hidden="1"/>
    <cellStyle name="Berechnung 2" xfId="3207" hidden="1"/>
    <cellStyle name="Berechnung 2" xfId="3083" hidden="1"/>
    <cellStyle name="Berechnung 2" xfId="2955" hidden="1"/>
    <cellStyle name="Berechnung 2" xfId="2823" hidden="1"/>
    <cellStyle name="Berechnung 2" xfId="2720" hidden="1"/>
    <cellStyle name="Berechnung 2" xfId="2562" hidden="1"/>
    <cellStyle name="Berechnung 2" xfId="2427" hidden="1"/>
    <cellStyle name="Berechnung 2" xfId="2301" hidden="1"/>
    <cellStyle name="Berechnung 2" xfId="2187" hidden="1"/>
    <cellStyle name="Berechnung 2" xfId="2084" hidden="1"/>
    <cellStyle name="Berechnung 2" xfId="1952" hidden="1"/>
    <cellStyle name="Berechnung 2" xfId="1826" hidden="1"/>
    <cellStyle name="Berechnung 2" xfId="1705" hidden="1"/>
    <cellStyle name="Berechnung 2" xfId="1582" hidden="1"/>
    <cellStyle name="Berechnung 2" xfId="1442" hidden="1"/>
    <cellStyle name="Berechnung 2" xfId="1310" hidden="1"/>
    <cellStyle name="Berechnung 2" xfId="1177" hidden="1"/>
    <cellStyle name="Berechnung 2" xfId="1051" hidden="1"/>
    <cellStyle name="Berechnung 2" xfId="918" hidden="1"/>
    <cellStyle name="Berechnung 2" xfId="755" hidden="1"/>
    <cellStyle name="Berechnung 2" xfId="748" hidden="1"/>
    <cellStyle name="Berechnung 2" xfId="539" hidden="1"/>
    <cellStyle name="Berechnung 2" xfId="400" hidden="1"/>
    <cellStyle name="Berechnung 2" xfId="255" hidden="1"/>
    <cellStyle name="Berechnung 2" xfId="13489" hidden="1"/>
    <cellStyle name="Berechnung 2" xfId="13841" hidden="1"/>
    <cellStyle name="Berechnung 2" xfId="13874" hidden="1"/>
    <cellStyle name="Berechnung 2" xfId="13914" hidden="1"/>
    <cellStyle name="Berechnung 2" xfId="13954" hidden="1"/>
    <cellStyle name="Berechnung 2" xfId="13988" hidden="1"/>
    <cellStyle name="Berechnung 2" xfId="14026" hidden="1"/>
    <cellStyle name="Berechnung 2" xfId="14005" hidden="1"/>
    <cellStyle name="Berechnung 2" xfId="13959" hidden="1"/>
    <cellStyle name="Berechnung 2" xfId="13919" hidden="1"/>
    <cellStyle name="Berechnung 2" xfId="13879" hidden="1"/>
    <cellStyle name="Berechnung 2" xfId="13844" hidden="1"/>
    <cellStyle name="Berechnung 2" xfId="13782" hidden="1"/>
    <cellStyle name="Berechnung 2" xfId="13715" hidden="1"/>
    <cellStyle name="Berechnung 2" xfId="13654" hidden="1"/>
    <cellStyle name="Berechnung 2" xfId="13590" hidden="1"/>
    <cellStyle name="Berechnung 2" xfId="13526" hidden="1"/>
    <cellStyle name="Berechnung 2" xfId="13484" hidden="1"/>
    <cellStyle name="Berechnung 2" xfId="13388" hidden="1"/>
    <cellStyle name="Berechnung 2" xfId="13297" hidden="1"/>
    <cellStyle name="Berechnung 2" xfId="13208" hidden="1"/>
    <cellStyle name="Berechnung 2" xfId="13131" hidden="1"/>
    <cellStyle name="Berechnung 2" xfId="13058" hidden="1"/>
    <cellStyle name="Berechnung 2" xfId="12961" hidden="1"/>
    <cellStyle name="Berechnung 2" xfId="12857" hidden="1"/>
    <cellStyle name="Berechnung 2" xfId="12740" hidden="1"/>
    <cellStyle name="Berechnung 2" xfId="12627" hidden="1"/>
    <cellStyle name="Berechnung 2" xfId="12485" hidden="1"/>
    <cellStyle name="Berechnung 2" xfId="12339" hidden="1"/>
    <cellStyle name="Berechnung 2" xfId="12201" hidden="1"/>
    <cellStyle name="Berechnung 2" xfId="12050" hidden="1"/>
    <cellStyle name="Berechnung 2" xfId="11929" hidden="1"/>
    <cellStyle name="Berechnung 2" xfId="11780" hidden="1"/>
    <cellStyle name="Berechnung 2" xfId="11634" hidden="1"/>
    <cellStyle name="Berechnung 2" xfId="11495" hidden="1"/>
    <cellStyle name="Berechnung 2" xfId="11321" hidden="1"/>
    <cellStyle name="Berechnung 2" xfId="11188" hidden="1"/>
    <cellStyle name="Berechnung 2" xfId="11064" hidden="1"/>
    <cellStyle name="Berechnung 2" xfId="10925" hidden="1"/>
    <cellStyle name="Berechnung 2" xfId="10795" hidden="1"/>
    <cellStyle name="Berechnung 2" xfId="10659" hidden="1"/>
    <cellStyle name="Berechnung 2" xfId="10522" hidden="1"/>
    <cellStyle name="Berechnung 2" xfId="10418" hidden="1"/>
    <cellStyle name="Berechnung 2" xfId="10274" hidden="1"/>
    <cellStyle name="Berechnung 2" xfId="10132" hidden="1"/>
    <cellStyle name="Berechnung 2" xfId="9983" hidden="1"/>
    <cellStyle name="Berechnung 2" xfId="9858" hidden="1"/>
    <cellStyle name="Berechnung 2" xfId="9721" hidden="1"/>
    <cellStyle name="Berechnung 2" xfId="9564" hidden="1"/>
    <cellStyle name="Berechnung 2" xfId="9433" hidden="1"/>
    <cellStyle name="Berechnung 2" xfId="9297" hidden="1"/>
    <cellStyle name="Berechnung 2" xfId="9160" hidden="1"/>
    <cellStyle name="Berechnung 2" xfId="9023" hidden="1"/>
    <cellStyle name="Berechnung 2" xfId="9018" hidden="1"/>
    <cellStyle name="Berechnung 2" xfId="8896" hidden="1"/>
    <cellStyle name="Berechnung 2" xfId="8768" hidden="1"/>
    <cellStyle name="Berechnung 2" xfId="8623" hidden="1"/>
    <cellStyle name="Berechnung 2" xfId="8425" hidden="1"/>
    <cellStyle name="Berechnung 2" xfId="8320" hidden="1"/>
    <cellStyle name="Berechnung 2" xfId="8206" hidden="1"/>
    <cellStyle name="Berechnung 2" xfId="8054" hidden="1"/>
    <cellStyle name="Berechnung 2" xfId="7883" hidden="1"/>
    <cellStyle name="Berechnung 2" xfId="7752" hidden="1"/>
    <cellStyle name="Berechnung 2" xfId="7620" hidden="1"/>
    <cellStyle name="Berechnung 2" xfId="7503" hidden="1"/>
    <cellStyle name="Berechnung 2" xfId="7333" hidden="1"/>
    <cellStyle name="Berechnung 2" xfId="7156" hidden="1"/>
    <cellStyle name="Berechnung 2" xfId="6964" hidden="1"/>
    <cellStyle name="Berechnung 2" xfId="6807" hidden="1"/>
    <cellStyle name="Berechnung 2" xfId="6668" hidden="1"/>
    <cellStyle name="Berechnung 2" xfId="6488" hidden="1"/>
    <cellStyle name="Berechnung 2" xfId="6293" hidden="1"/>
    <cellStyle name="Berechnung 2" xfId="6119" hidden="1"/>
    <cellStyle name="Berechnung 2" xfId="5971" hidden="1"/>
    <cellStyle name="Berechnung 2" xfId="5804" hidden="1"/>
    <cellStyle name="Berechnung 2" xfId="5670" hidden="1"/>
    <cellStyle name="Berechnung 2" xfId="5523" hidden="1"/>
    <cellStyle name="Berechnung 2" xfId="5363" hidden="1"/>
    <cellStyle name="Berechnung 2" xfId="5238" hidden="1"/>
    <cellStyle name="Berechnung 2" xfId="5061" hidden="1"/>
    <cellStyle name="Berechnung 2" xfId="4949" hidden="1"/>
    <cellStyle name="Berechnung 2" xfId="4807" hidden="1"/>
    <cellStyle name="Berechnung 2" xfId="4660" hidden="1"/>
    <cellStyle name="Berechnung 2" xfId="4523" hidden="1"/>
    <cellStyle name="Berechnung 2" xfId="4412" hidden="1"/>
    <cellStyle name="Berechnung 2" xfId="4234" hidden="1"/>
    <cellStyle name="Berechnung 2" xfId="4091" hidden="1"/>
    <cellStyle name="Berechnung 2" xfId="3951" hidden="1"/>
    <cellStyle name="Berechnung 2" xfId="3818" hidden="1"/>
    <cellStyle name="Berechnung 2" xfId="3689" hidden="1"/>
    <cellStyle name="Berechnung 2" xfId="3548" hidden="1"/>
    <cellStyle name="Berechnung 2" xfId="3393" hidden="1"/>
    <cellStyle name="Berechnung 2" xfId="3252" hidden="1"/>
    <cellStyle name="Berechnung 2" xfId="3108" hidden="1"/>
    <cellStyle name="Berechnung 2" xfId="2966" hidden="1"/>
    <cellStyle name="Berechnung 2" xfId="2851" hidden="1"/>
    <cellStyle name="Berechnung 2" xfId="2712" hidden="1"/>
    <cellStyle name="Berechnung 2" xfId="2554" hidden="1"/>
    <cellStyle name="Berechnung 2" xfId="2418" hidden="1"/>
    <cellStyle name="Berechnung 2" xfId="2290" hidden="1"/>
    <cellStyle name="Berechnung 2" xfId="2181" hidden="1"/>
    <cellStyle name="Berechnung 2" xfId="2042" hidden="1"/>
    <cellStyle name="Berechnung 2" xfId="1910" hidden="1"/>
    <cellStyle name="Berechnung 2" xfId="1790" hidden="1"/>
    <cellStyle name="Berechnung 2" xfId="1655" hidden="1"/>
    <cellStyle name="Berechnung 2" xfId="1501" hidden="1"/>
    <cellStyle name="Berechnung 2" xfId="1368" hidden="1"/>
    <cellStyle name="Berechnung 2" xfId="1231" hidden="1"/>
    <cellStyle name="Berechnung 2" xfId="1110" hidden="1"/>
    <cellStyle name="Berechnung 2" xfId="974" hidden="1"/>
    <cellStyle name="Berechnung 2" xfId="812" hidden="1"/>
    <cellStyle name="Berechnung 2" xfId="804" hidden="1"/>
    <cellStyle name="Berechnung 2" xfId="594" hidden="1"/>
    <cellStyle name="Berechnung 2" xfId="430" hidden="1"/>
    <cellStyle name="Berechnung 2" xfId="262" hidden="1"/>
    <cellStyle name="Berechnung 2" xfId="11868" hidden="1"/>
    <cellStyle name="Berechnung 2" xfId="14049" hidden="1"/>
    <cellStyle name="Berechnung 2" xfId="14063" hidden="1"/>
    <cellStyle name="Berechnung 2" xfId="14083" hidden="1"/>
    <cellStyle name="Berechnung 2" xfId="14103" hidden="1"/>
    <cellStyle name="Berechnung 2" xfId="14123" hidden="1"/>
    <cellStyle name="Berechnung 2" xfId="14143" hidden="1"/>
    <cellStyle name="Berechnung 2" xfId="14197" hidden="1"/>
    <cellStyle name="Berechnung 2" xfId="14239" hidden="1"/>
    <cellStyle name="Berechnung 2" xfId="14277" hidden="1"/>
    <cellStyle name="Berechnung 2" xfId="14345" hidden="1"/>
    <cellStyle name="Berechnung 2" xfId="14384" hidden="1"/>
    <cellStyle name="Berechnung 2" xfId="14426" hidden="1"/>
    <cellStyle name="Berechnung 2" xfId="14471" hidden="1"/>
    <cellStyle name="Berechnung 2" xfId="14507" hidden="1"/>
    <cellStyle name="Berechnung 2" xfId="14546" hidden="1"/>
    <cellStyle name="Berechnung 2" xfId="14580" hidden="1"/>
    <cellStyle name="Berechnung 2" xfId="14614" hidden="1"/>
    <cellStyle name="Berechnung 2" xfId="14655" hidden="1"/>
    <cellStyle name="Berechnung 2" xfId="14695" hidden="1"/>
    <cellStyle name="Berechnung 2" xfId="14735" hidden="1"/>
    <cellStyle name="Berechnung 2" xfId="14768" hidden="1"/>
    <cellStyle name="Berechnung 2" xfId="14801" hidden="1"/>
    <cellStyle name="Berechnung 2" xfId="14841" hidden="1"/>
    <cellStyle name="Berechnung 2" xfId="14881" hidden="1"/>
    <cellStyle name="Berechnung 2" xfId="14914" hidden="1"/>
    <cellStyle name="Berechnung 2" xfId="14953" hidden="1"/>
    <cellStyle name="Berechnung 2" xfId="15008" hidden="1"/>
    <cellStyle name="Berechnung 2" xfId="15048" hidden="1"/>
    <cellStyle name="Berechnung 2" xfId="15088" hidden="1"/>
    <cellStyle name="Berechnung 2" xfId="15129" hidden="1"/>
    <cellStyle name="Berechnung 2" xfId="15161" hidden="1"/>
    <cellStyle name="Berechnung 2" xfId="15210" hidden="1"/>
    <cellStyle name="Berechnung 2" xfId="15252" hidden="1"/>
    <cellStyle name="Berechnung 2" xfId="15292" hidden="1"/>
    <cellStyle name="Berechnung 2" xfId="15331" hidden="1"/>
    <cellStyle name="Berechnung 2" xfId="15366" hidden="1"/>
    <cellStyle name="Berechnung 2" xfId="15401" hidden="1"/>
    <cellStyle name="Berechnung 2" xfId="15442" hidden="1"/>
    <cellStyle name="Berechnung 2" xfId="15482" hidden="1"/>
    <cellStyle name="Berechnung 2" xfId="15522" hidden="1"/>
    <cellStyle name="Berechnung 2" xfId="15562" hidden="1"/>
    <cellStyle name="Berechnung 2" xfId="15582" hidden="1"/>
    <cellStyle name="Berechnung 2" xfId="15620" hidden="1"/>
    <cellStyle name="Berechnung 2" xfId="15662" hidden="1"/>
    <cellStyle name="Berechnung 2" xfId="15700" hidden="1"/>
    <cellStyle name="Berechnung 2" xfId="15738" hidden="1"/>
    <cellStyle name="Berechnung 2" xfId="15776" hidden="1"/>
    <cellStyle name="Berechnung 2" xfId="15814" hidden="1"/>
    <cellStyle name="Berechnung 2" xfId="15855" hidden="1"/>
    <cellStyle name="Berechnung 2" xfId="15894" hidden="1"/>
    <cellStyle name="Berechnung 2" xfId="15929" hidden="1"/>
    <cellStyle name="Berechnung 2" xfId="15977" hidden="1"/>
    <cellStyle name="Berechnung 2" xfId="15980" hidden="1"/>
    <cellStyle name="Berechnung 2" xfId="16038" hidden="1"/>
    <cellStyle name="Berechnung 2" xfId="16078" hidden="1"/>
    <cellStyle name="Berechnung 2" xfId="16118" hidden="1"/>
    <cellStyle name="Berechnung 2" xfId="16158" hidden="1"/>
    <cellStyle name="Berechnung 2" xfId="16202" hidden="1"/>
    <cellStyle name="Berechnung 2" xfId="16233" hidden="1"/>
    <cellStyle name="Berechnung 2" xfId="16307" hidden="1"/>
    <cellStyle name="Berechnung 2" xfId="16349" hidden="1"/>
    <cellStyle name="Berechnung 2" xfId="16389" hidden="1"/>
    <cellStyle name="Berechnung 2" xfId="16425" hidden="1"/>
    <cellStyle name="Berechnung 2" xfId="16452" hidden="1"/>
    <cellStyle name="Berechnung 2" xfId="16526" hidden="1"/>
    <cellStyle name="Berechnung 2" xfId="16568" hidden="1"/>
    <cellStyle name="Berechnung 2" xfId="16611" hidden="1"/>
    <cellStyle name="Berechnung 2" xfId="16648" hidden="1"/>
    <cellStyle name="Berechnung 2" xfId="16688" hidden="1"/>
    <cellStyle name="Berechnung 2" xfId="16734" hidden="1"/>
    <cellStyle name="Berechnung 2" xfId="16780" hidden="1"/>
    <cellStyle name="Berechnung 2" xfId="16837" hidden="1"/>
    <cellStyle name="Berechnung 2" xfId="16877" hidden="1"/>
    <cellStyle name="Berechnung 2" xfId="16917" hidden="1"/>
    <cellStyle name="Berechnung 2" xfId="16951" hidden="1"/>
    <cellStyle name="Berechnung 2" xfId="16992" hidden="1"/>
    <cellStyle name="Berechnung 2" xfId="17032" hidden="1"/>
    <cellStyle name="Berechnung 2" xfId="17064" hidden="1"/>
    <cellStyle name="Berechnung 2" xfId="17103" hidden="1"/>
    <cellStyle name="Berechnung 2" xfId="17131" hidden="1"/>
    <cellStyle name="Berechnung 2" xfId="17171" hidden="1"/>
    <cellStyle name="Berechnung 2" xfId="17211" hidden="1"/>
    <cellStyle name="Berechnung 2" xfId="17244" hidden="1"/>
    <cellStyle name="Berechnung 2" xfId="17284" hidden="1"/>
    <cellStyle name="Berechnung 2" xfId="17340" hidden="1"/>
    <cellStyle name="Berechnung 2" xfId="17380" hidden="1"/>
    <cellStyle name="Berechnung 2" xfId="17420" hidden="1"/>
    <cellStyle name="Berechnung 2" xfId="17455" hidden="1"/>
    <cellStyle name="Berechnung 2" xfId="17495" hidden="1"/>
    <cellStyle name="Berechnung 2" xfId="17541" hidden="1"/>
    <cellStyle name="Berechnung 2" xfId="17582" hidden="1"/>
    <cellStyle name="Berechnung 2" xfId="17618" hidden="1"/>
    <cellStyle name="Berechnung 2" xfId="17661" hidden="1"/>
    <cellStyle name="Berechnung 2" xfId="17696" hidden="1"/>
    <cellStyle name="Berechnung 2" xfId="17730" hidden="1"/>
    <cellStyle name="Berechnung 2" xfId="17771" hidden="1"/>
    <cellStyle name="Berechnung 2" xfId="17811" hidden="1"/>
    <cellStyle name="Berechnung 2" xfId="17856" hidden="1"/>
    <cellStyle name="Berechnung 2" xfId="17885" hidden="1"/>
    <cellStyle name="Berechnung 2" xfId="17917" hidden="1"/>
    <cellStyle name="Berechnung 2" xfId="17957" hidden="1"/>
    <cellStyle name="Berechnung 2" xfId="17997" hidden="1"/>
    <cellStyle name="Berechnung 2" xfId="18031" hidden="1"/>
    <cellStyle name="Berechnung 2" xfId="18064" hidden="1"/>
    <cellStyle name="Berechnung 2" xfId="18108" hidden="1"/>
    <cellStyle name="Berechnung 2" xfId="18150" hidden="1"/>
    <cellStyle name="Berechnung 2" xfId="18187" hidden="1"/>
    <cellStyle name="Berechnung 2" xfId="18225" hidden="1"/>
    <cellStyle name="Berechnung 2" xfId="18259" hidden="1"/>
    <cellStyle name="Berechnung 2" xfId="18306" hidden="1"/>
    <cellStyle name="Berechnung 2" xfId="18309" hidden="1"/>
    <cellStyle name="Berechnung 2" xfId="18368" hidden="1"/>
    <cellStyle name="Berechnung 2" xfId="18408" hidden="1"/>
    <cellStyle name="Berechnung 2" xfId="18448" hidden="1"/>
    <cellStyle name="Berechnung 2" xfId="18480" hidden="1"/>
    <cellStyle name="Berechnung 2" xfId="18524" hidden="1"/>
    <cellStyle name="Berechnung 2" xfId="18555" hidden="1"/>
    <cellStyle name="Berechnung 2" xfId="18595" hidden="1"/>
    <cellStyle name="Berechnung 2" xfId="18635" hidden="1"/>
    <cellStyle name="Berechnung 2" xfId="18669" hidden="1"/>
    <cellStyle name="Berechnung 2" xfId="18710" hidden="1"/>
    <cellStyle name="Berechnung 2" xfId="18688" hidden="1"/>
    <cellStyle name="Berechnung 2" xfId="18640" hidden="1"/>
    <cellStyle name="Berechnung 2" xfId="18600" hidden="1"/>
    <cellStyle name="Berechnung 2" xfId="18560" hidden="1"/>
    <cellStyle name="Berechnung 2" xfId="18519" hidden="1"/>
    <cellStyle name="Berechnung 2" xfId="18475" hidden="1"/>
    <cellStyle name="Berechnung 2" xfId="18425" hidden="1"/>
    <cellStyle name="Berechnung 2" xfId="18385" hidden="1"/>
    <cellStyle name="Berechnung 2" xfId="18343" hidden="1"/>
    <cellStyle name="Berechnung 2" xfId="18276" hidden="1"/>
    <cellStyle name="Berechnung 2" xfId="18242" hidden="1"/>
    <cellStyle name="Berechnung 2" xfId="18201" hidden="1"/>
    <cellStyle name="Berechnung 2" xfId="18155" hidden="1"/>
    <cellStyle name="Berechnung 2" xfId="18115" hidden="1"/>
    <cellStyle name="Berechnung 2" xfId="18081" hidden="1"/>
    <cellStyle name="Berechnung 2" xfId="18048" hidden="1"/>
    <cellStyle name="Berechnung 2" xfId="18002" hidden="1"/>
    <cellStyle name="Berechnung 2" xfId="17962" hidden="1"/>
    <cellStyle name="Berechnung 2" xfId="17922" hidden="1"/>
    <cellStyle name="Berechnung 2" xfId="17888" hidden="1"/>
    <cellStyle name="Berechnung 2" xfId="17828" hidden="1"/>
    <cellStyle name="Berechnung 2" xfId="17788" hidden="1"/>
    <cellStyle name="Berechnung 2" xfId="17747" hidden="1"/>
    <cellStyle name="Berechnung 2" xfId="17713" hidden="1"/>
    <cellStyle name="Berechnung 2" xfId="17669" hidden="1"/>
    <cellStyle name="Berechnung 2" xfId="17623" hidden="1"/>
    <cellStyle name="Berechnung 2" xfId="17577" hidden="1"/>
    <cellStyle name="Berechnung 2" xfId="17536" hidden="1"/>
    <cellStyle name="Berechnung 2" xfId="17490" hidden="1"/>
    <cellStyle name="Berechnung 2" xfId="17450" hidden="1"/>
    <cellStyle name="Berechnung 2" xfId="17416" hidden="1"/>
    <cellStyle name="Berechnung 2" xfId="17375" hidden="1"/>
    <cellStyle name="Berechnung 2" xfId="17335" hidden="1"/>
    <cellStyle name="Berechnung 2" xfId="17289" hidden="1"/>
    <cellStyle name="Berechnung 2" xfId="17249" hidden="1"/>
    <cellStyle name="Berechnung 2" xfId="17216" hidden="1"/>
    <cellStyle name="Berechnung 2" xfId="17176" hidden="1"/>
    <cellStyle name="Berechnung 2" xfId="17136" hidden="1"/>
    <cellStyle name="Berechnung 2" xfId="17098" hidden="1"/>
    <cellStyle name="Berechnung 2" xfId="17057" hidden="1"/>
    <cellStyle name="Berechnung 2" xfId="17009" hidden="1"/>
    <cellStyle name="Berechnung 2" xfId="16968" hidden="1"/>
    <cellStyle name="Berechnung 2" xfId="16934" hidden="1"/>
    <cellStyle name="Berechnung 2" xfId="16894" hidden="1"/>
    <cellStyle name="Berechnung 2" xfId="16854" hidden="1"/>
    <cellStyle name="Berechnung 2" xfId="16811" hidden="1"/>
    <cellStyle name="Berechnung 2" xfId="16802" hidden="1"/>
    <cellStyle name="Berechnung 2" xfId="16751" hidden="1"/>
    <cellStyle name="Berechnung 2" xfId="16705" hidden="1"/>
    <cellStyle name="Berechnung 2" xfId="16665" hidden="1"/>
    <cellStyle name="Berechnung 2" xfId="16625" hidden="1"/>
    <cellStyle name="Berechnung 2" xfId="16585" hidden="1"/>
    <cellStyle name="Berechnung 2" xfId="16543" hidden="1"/>
    <cellStyle name="Berechnung 2" xfId="16476" hidden="1"/>
    <cellStyle name="Berechnung 2" xfId="16407" hidden="1"/>
    <cellStyle name="Berechnung 2" xfId="16366" hidden="1"/>
    <cellStyle name="Berechnung 2" xfId="16326" hidden="1"/>
    <cellStyle name="Berechnung 2" xfId="16302" hidden="1"/>
    <cellStyle name="Berechnung 2" xfId="16228" hidden="1"/>
    <cellStyle name="Berechnung 2" xfId="16175" hidden="1"/>
    <cellStyle name="Berechnung 2" xfId="16135" hidden="1"/>
    <cellStyle name="Berechnung 2" xfId="16095" hidden="1"/>
    <cellStyle name="Berechnung 2" xfId="16055" hidden="1"/>
    <cellStyle name="Berechnung 2" xfId="15989" hidden="1"/>
    <cellStyle name="Berechnung 2" xfId="15934" hidden="1"/>
    <cellStyle name="Berechnung 2" xfId="15889" hidden="1"/>
    <cellStyle name="Berechnung 2" xfId="15848" hidden="1"/>
    <cellStyle name="Berechnung 2" xfId="15809" hidden="1"/>
    <cellStyle name="Berechnung 2" xfId="15780" hidden="1"/>
    <cellStyle name="Berechnung 2" xfId="15734" hidden="1"/>
    <cellStyle name="Berechnung 2" xfId="15693" hidden="1"/>
    <cellStyle name="Berechnung 2" xfId="15648" hidden="1"/>
    <cellStyle name="Berechnung 2" xfId="15611" hidden="1"/>
    <cellStyle name="Berechnung 2" xfId="15585" hidden="1"/>
    <cellStyle name="Berechnung 2" xfId="15539" hidden="1"/>
    <cellStyle name="Berechnung 2" xfId="15499" hidden="1"/>
    <cellStyle name="Berechnung 2" xfId="15459" hidden="1"/>
    <cellStyle name="Berechnung 2" xfId="15418" hidden="1"/>
    <cellStyle name="Berechnung 2" xfId="15371" hidden="1"/>
    <cellStyle name="Berechnung 2" xfId="15326" hidden="1"/>
    <cellStyle name="Berechnung 2" xfId="15282" hidden="1"/>
    <cellStyle name="Berechnung 2" xfId="15245" hidden="1"/>
    <cellStyle name="Berechnung 2" xfId="15205" hidden="1"/>
    <cellStyle name="Berechnung 2" xfId="15149" hidden="1"/>
    <cellStyle name="Berechnung 2" xfId="15105" hidden="1"/>
    <cellStyle name="Berechnung 2" xfId="15065" hidden="1"/>
    <cellStyle name="Berechnung 2" xfId="15025" hidden="1"/>
    <cellStyle name="Berechnung 2" xfId="14978" hidden="1"/>
    <cellStyle name="Berechnung 2" xfId="14948" hidden="1"/>
    <cellStyle name="Berechnung 2" xfId="14903" hidden="1"/>
    <cellStyle name="Berechnung 2" xfId="14858" hidden="1"/>
    <cellStyle name="Berechnung 2" xfId="14818" hidden="1"/>
    <cellStyle name="Berechnung 2" xfId="14785" hidden="1"/>
    <cellStyle name="Berechnung 2" xfId="14752" hidden="1"/>
    <cellStyle name="Berechnung 2" xfId="14712" hidden="1"/>
    <cellStyle name="Berechnung 2" xfId="14672" hidden="1"/>
    <cellStyle name="Berechnung 2" xfId="14631" hidden="1"/>
    <cellStyle name="Berechnung 2" xfId="14597" hidden="1"/>
    <cellStyle name="Berechnung 2" xfId="14551" hidden="1"/>
    <cellStyle name="Berechnung 2" xfId="14511" hidden="1"/>
    <cellStyle name="Berechnung 2" xfId="14466" hidden="1"/>
    <cellStyle name="Berechnung 2" xfId="14429" hidden="1"/>
    <cellStyle name="Berechnung 2" xfId="14379" hidden="1"/>
    <cellStyle name="Berechnung 2" xfId="14335" hidden="1"/>
    <cellStyle name="Berechnung 2" xfId="14324" hidden="1"/>
    <cellStyle name="Berechnung 2" xfId="14282" hidden="1"/>
    <cellStyle name="Berechnung 2" xfId="14241" hidden="1"/>
    <cellStyle name="Berechnung 2" xfId="14192" hidden="1"/>
    <cellStyle name="Berechnung 2" xfId="14172" hidden="1"/>
    <cellStyle name="Berechnung 2" xfId="18764" hidden="1"/>
    <cellStyle name="Berechnung 2" xfId="18778" hidden="1"/>
    <cellStyle name="Berechnung 2" xfId="18798" hidden="1"/>
    <cellStyle name="Berechnung 2" xfId="18818" hidden="1"/>
    <cellStyle name="Berechnung 2" xfId="18838" hidden="1"/>
    <cellStyle name="Berechnung 2" xfId="18858" hidden="1"/>
    <cellStyle name="Berechnung 2" xfId="18884" hidden="1"/>
    <cellStyle name="Berechnung 2" xfId="18905" hidden="1"/>
    <cellStyle name="Berechnung 2" xfId="18925" hidden="1"/>
    <cellStyle name="Berechnung 2" xfId="18945" hidden="1"/>
    <cellStyle name="Berechnung 2" xfId="18965" hidden="1"/>
    <cellStyle name="Berechnung 2" xfId="18991" hidden="1"/>
    <cellStyle name="Berechnung 2" xfId="19012" hidden="1"/>
    <cellStyle name="Berechnung 2" xfId="19032" hidden="1"/>
    <cellStyle name="Berechnung 2" xfId="19052" hidden="1"/>
    <cellStyle name="Berechnung 2" xfId="19072" hidden="1"/>
    <cellStyle name="Berechnung 2" xfId="19086" hidden="1"/>
    <cellStyle name="Berechnung 2" xfId="19107" hidden="1"/>
    <cellStyle name="Berechnung 2" xfId="19127" hidden="1"/>
    <cellStyle name="Berechnung 2" xfId="19147" hidden="1"/>
    <cellStyle name="Berechnung 2" xfId="19167" hidden="1"/>
    <cellStyle name="Berechnung 2" xfId="19180" hidden="1"/>
    <cellStyle name="Berechnung 2" xfId="19200" hidden="1"/>
    <cellStyle name="Berechnung 2" xfId="19220" hidden="1"/>
    <cellStyle name="Berechnung 2" xfId="19240" hidden="1"/>
    <cellStyle name="Berechnung 2" xfId="19260" hidden="1"/>
    <cellStyle name="Berechnung 2" xfId="19291" hidden="1"/>
    <cellStyle name="Berechnung 2" xfId="19311" hidden="1"/>
    <cellStyle name="Berechnung 2" xfId="19331" hidden="1"/>
    <cellStyle name="Berechnung 2" xfId="19351" hidden="1"/>
    <cellStyle name="Berechnung 2" xfId="19371" hidden="1"/>
    <cellStyle name="Berechnung 2" xfId="19397" hidden="1"/>
    <cellStyle name="Berechnung 2" xfId="19418" hidden="1"/>
    <cellStyle name="Berechnung 2" xfId="19438" hidden="1"/>
    <cellStyle name="Berechnung 2" xfId="19458" hidden="1"/>
    <cellStyle name="Berechnung 2" xfId="19478" hidden="1"/>
    <cellStyle name="Berechnung 2" xfId="19492" hidden="1"/>
    <cellStyle name="Berechnung 2" xfId="19513" hidden="1"/>
    <cellStyle name="Berechnung 2" xfId="19533" hidden="1"/>
    <cellStyle name="Berechnung 2" xfId="19553" hidden="1"/>
    <cellStyle name="Berechnung 2" xfId="19573" hidden="1"/>
    <cellStyle name="Berechnung 2" xfId="19586" hidden="1"/>
    <cellStyle name="Berechnung 2" xfId="19606" hidden="1"/>
    <cellStyle name="Berechnung 2" xfId="19626" hidden="1"/>
    <cellStyle name="Berechnung 2" xfId="19646" hidden="1"/>
    <cellStyle name="Berechnung 2" xfId="19666" hidden="1"/>
    <cellStyle name="Berechnung 2" xfId="19686" hidden="1"/>
    <cellStyle name="Berechnung 2" xfId="19706" hidden="1"/>
    <cellStyle name="Berechnung 2" xfId="19726" hidden="1"/>
    <cellStyle name="Berechnung 2" xfId="19746" hidden="1"/>
    <cellStyle name="Berechnung 2" xfId="19766" hidden="1"/>
    <cellStyle name="Berechnung 2" xfId="19793" hidden="1"/>
    <cellStyle name="Berechnung 2" xfId="19796" hidden="1"/>
    <cellStyle name="Berechnung 2" xfId="19835" hidden="1"/>
    <cellStyle name="Berechnung 2" xfId="19855" hidden="1"/>
    <cellStyle name="Berechnung 2" xfId="19875" hidden="1"/>
    <cellStyle name="Berechnung 2" xfId="19895" hidden="1"/>
    <cellStyle name="Berechnung 2" xfId="19915" hidden="1"/>
    <cellStyle name="Berechnung 2" xfId="19931" hidden="1"/>
    <cellStyle name="Berechnung 2" xfId="19951" hidden="1"/>
    <cellStyle name="Berechnung 2" xfId="19971" hidden="1"/>
    <cellStyle name="Berechnung 2" xfId="19991" hidden="1"/>
    <cellStyle name="Berechnung 2" xfId="20011" hidden="1"/>
    <cellStyle name="Berechnung 2" xfId="20028" hidden="1"/>
    <cellStyle name="Berechnung 2" xfId="20088" hidden="1"/>
    <cellStyle name="Berechnung 2" xfId="20116" hidden="1"/>
    <cellStyle name="Berechnung 2" xfId="20136" hidden="1"/>
    <cellStyle name="Berechnung 2" xfId="20156" hidden="1"/>
    <cellStyle name="Berechnung 2" xfId="20176" hidden="1"/>
    <cellStyle name="Berechnung 2" xfId="20202" hidden="1"/>
    <cellStyle name="Berechnung 2" xfId="20223" hidden="1"/>
    <cellStyle name="Berechnung 2" xfId="20243" hidden="1"/>
    <cellStyle name="Berechnung 2" xfId="20263" hidden="1"/>
    <cellStyle name="Berechnung 2" xfId="20283" hidden="1"/>
    <cellStyle name="Berechnung 2" xfId="20297" hidden="1"/>
    <cellStyle name="Berechnung 2" xfId="20318" hidden="1"/>
    <cellStyle name="Berechnung 2" xfId="20338" hidden="1"/>
    <cellStyle name="Berechnung 2" xfId="20358" hidden="1"/>
    <cellStyle name="Berechnung 2" xfId="20378" hidden="1"/>
    <cellStyle name="Berechnung 2" xfId="20391" hidden="1"/>
    <cellStyle name="Berechnung 2" xfId="20411" hidden="1"/>
    <cellStyle name="Berechnung 2" xfId="20431" hidden="1"/>
    <cellStyle name="Berechnung 2" xfId="20451" hidden="1"/>
    <cellStyle name="Berechnung 2" xfId="20471" hidden="1"/>
    <cellStyle name="Berechnung 2" xfId="20502" hidden="1"/>
    <cellStyle name="Berechnung 2" xfId="20522" hidden="1"/>
    <cellStyle name="Berechnung 2" xfId="20542" hidden="1"/>
    <cellStyle name="Berechnung 2" xfId="20562" hidden="1"/>
    <cellStyle name="Berechnung 2" xfId="20582" hidden="1"/>
    <cellStyle name="Berechnung 2" xfId="20608" hidden="1"/>
    <cellStyle name="Berechnung 2" xfId="20629" hidden="1"/>
    <cellStyle name="Berechnung 2" xfId="20649" hidden="1"/>
    <cellStyle name="Berechnung 2" xfId="20669" hidden="1"/>
    <cellStyle name="Berechnung 2" xfId="20689" hidden="1"/>
    <cellStyle name="Berechnung 2" xfId="20703" hidden="1"/>
    <cellStyle name="Berechnung 2" xfId="20724" hidden="1"/>
    <cellStyle name="Berechnung 2" xfId="20744" hidden="1"/>
    <cellStyle name="Berechnung 2" xfId="20764" hidden="1"/>
    <cellStyle name="Berechnung 2" xfId="20784" hidden="1"/>
    <cellStyle name="Berechnung 2" xfId="20797" hidden="1"/>
    <cellStyle name="Berechnung 2" xfId="20817" hidden="1"/>
    <cellStyle name="Berechnung 2" xfId="20837" hidden="1"/>
    <cellStyle name="Berechnung 2" xfId="20857" hidden="1"/>
    <cellStyle name="Berechnung 2" xfId="20877" hidden="1"/>
    <cellStyle name="Berechnung 2" xfId="20897" hidden="1"/>
    <cellStyle name="Berechnung 2" xfId="20917" hidden="1"/>
    <cellStyle name="Berechnung 2" xfId="20937" hidden="1"/>
    <cellStyle name="Berechnung 2" xfId="20957" hidden="1"/>
    <cellStyle name="Berechnung 2" xfId="20977" hidden="1"/>
    <cellStyle name="Berechnung 2" xfId="21004" hidden="1"/>
    <cellStyle name="Berechnung 2" xfId="21007" hidden="1"/>
    <cellStyle name="Berechnung 2" xfId="21046" hidden="1"/>
    <cellStyle name="Berechnung 2" xfId="21066" hidden="1"/>
    <cellStyle name="Berechnung 2" xfId="21086" hidden="1"/>
    <cellStyle name="Berechnung 2" xfId="21106" hidden="1"/>
    <cellStyle name="Berechnung 2" xfId="21126" hidden="1"/>
    <cellStyle name="Berechnung 2" xfId="21142" hidden="1"/>
    <cellStyle name="Berechnung 2" xfId="21162" hidden="1"/>
    <cellStyle name="Berechnung 2" xfId="21182" hidden="1"/>
    <cellStyle name="Berechnung 2" xfId="21202" hidden="1"/>
    <cellStyle name="Berechnung 2" xfId="21222" hidden="1"/>
    <cellStyle name="Berechnung 2" xfId="21425" hidden="1"/>
    <cellStyle name="Berechnung 2" xfId="21445" hidden="1"/>
    <cellStyle name="Berechnung 2" xfId="21465" hidden="1"/>
    <cellStyle name="Berechnung 2" xfId="21485" hidden="1"/>
    <cellStyle name="Berechnung 2" xfId="21511" hidden="1"/>
    <cellStyle name="Berechnung 2" xfId="21532" hidden="1"/>
    <cellStyle name="Berechnung 2" xfId="21552" hidden="1"/>
    <cellStyle name="Berechnung 2" xfId="21572" hidden="1"/>
    <cellStyle name="Berechnung 2" xfId="21592" hidden="1"/>
    <cellStyle name="Berechnung 2" xfId="21606" hidden="1"/>
    <cellStyle name="Berechnung 2" xfId="21627" hidden="1"/>
    <cellStyle name="Berechnung 2" xfId="21647" hidden="1"/>
    <cellStyle name="Berechnung 2" xfId="21667" hidden="1"/>
    <cellStyle name="Berechnung 2" xfId="21687" hidden="1"/>
    <cellStyle name="Berechnung 2" xfId="21700" hidden="1"/>
    <cellStyle name="Berechnung 2" xfId="21720" hidden="1"/>
    <cellStyle name="Berechnung 2" xfId="21740" hidden="1"/>
    <cellStyle name="Berechnung 2" xfId="21760" hidden="1"/>
    <cellStyle name="Berechnung 2" xfId="21780" hidden="1"/>
    <cellStyle name="Berechnung 2" xfId="21812" hidden="1"/>
    <cellStyle name="Berechnung 2" xfId="21832" hidden="1"/>
    <cellStyle name="Berechnung 2" xfId="21852" hidden="1"/>
    <cellStyle name="Berechnung 2" xfId="21872" hidden="1"/>
    <cellStyle name="Berechnung 2" xfId="21892" hidden="1"/>
    <cellStyle name="Berechnung 2" xfId="21918" hidden="1"/>
    <cellStyle name="Berechnung 2" xfId="21939" hidden="1"/>
    <cellStyle name="Berechnung 2" xfId="21959" hidden="1"/>
    <cellStyle name="Berechnung 2" xfId="21979" hidden="1"/>
    <cellStyle name="Berechnung 2" xfId="21999" hidden="1"/>
    <cellStyle name="Berechnung 2" xfId="22013" hidden="1"/>
    <cellStyle name="Berechnung 2" xfId="22034" hidden="1"/>
    <cellStyle name="Berechnung 2" xfId="22054" hidden="1"/>
    <cellStyle name="Berechnung 2" xfId="22074" hidden="1"/>
    <cellStyle name="Berechnung 2" xfId="22094" hidden="1"/>
    <cellStyle name="Berechnung 2" xfId="22107" hidden="1"/>
    <cellStyle name="Berechnung 2" xfId="22127" hidden="1"/>
    <cellStyle name="Berechnung 2" xfId="22147" hidden="1"/>
    <cellStyle name="Berechnung 2" xfId="22167" hidden="1"/>
    <cellStyle name="Berechnung 2" xfId="22187" hidden="1"/>
    <cellStyle name="Berechnung 2" xfId="22207" hidden="1"/>
    <cellStyle name="Berechnung 2" xfId="22227" hidden="1"/>
    <cellStyle name="Berechnung 2" xfId="22247" hidden="1"/>
    <cellStyle name="Berechnung 2" xfId="22267" hidden="1"/>
    <cellStyle name="Berechnung 2" xfId="22287" hidden="1"/>
    <cellStyle name="Berechnung 2" xfId="22315" hidden="1"/>
    <cellStyle name="Berechnung 2" xfId="22319" hidden="1"/>
    <cellStyle name="Berechnung 2" xfId="22359" hidden="1"/>
    <cellStyle name="Berechnung 2" xfId="22379" hidden="1"/>
    <cellStyle name="Berechnung 2" xfId="22399" hidden="1"/>
    <cellStyle name="Berechnung 2" xfId="22419" hidden="1"/>
    <cellStyle name="Berechnung 2" xfId="22439" hidden="1"/>
    <cellStyle name="Berechnung 2" xfId="22455" hidden="1"/>
    <cellStyle name="Berechnung 2" xfId="22475" hidden="1"/>
    <cellStyle name="Berechnung 2" xfId="22495" hidden="1"/>
    <cellStyle name="Berechnung 2" xfId="22515" hidden="1"/>
    <cellStyle name="Berechnung 2" xfId="22535" hidden="1"/>
    <cellStyle name="Berechnung 2" xfId="22553" hidden="1"/>
    <cellStyle name="Berechnung 2" xfId="22613" hidden="1"/>
    <cellStyle name="Berechnung 2" xfId="22641" hidden="1"/>
    <cellStyle name="Berechnung 2" xfId="22661" hidden="1"/>
    <cellStyle name="Berechnung 2" xfId="22681" hidden="1"/>
    <cellStyle name="Berechnung 2" xfId="22701" hidden="1"/>
    <cellStyle name="Berechnung 2" xfId="22727" hidden="1"/>
    <cellStyle name="Berechnung 2" xfId="22748" hidden="1"/>
    <cellStyle name="Berechnung 2" xfId="22768" hidden="1"/>
    <cellStyle name="Berechnung 2" xfId="22788" hidden="1"/>
    <cellStyle name="Berechnung 2" xfId="22808" hidden="1"/>
    <cellStyle name="Berechnung 2" xfId="22822" hidden="1"/>
    <cellStyle name="Berechnung 2" xfId="22843" hidden="1"/>
    <cellStyle name="Berechnung 2" xfId="22863" hidden="1"/>
    <cellStyle name="Berechnung 2" xfId="22883" hidden="1"/>
    <cellStyle name="Berechnung 2" xfId="22903" hidden="1"/>
    <cellStyle name="Berechnung 2" xfId="22916" hidden="1"/>
    <cellStyle name="Berechnung 2" xfId="22936" hidden="1"/>
    <cellStyle name="Berechnung 2" xfId="22956" hidden="1"/>
    <cellStyle name="Berechnung 2" xfId="22976" hidden="1"/>
    <cellStyle name="Berechnung 2" xfId="22996" hidden="1"/>
    <cellStyle name="Berechnung 2" xfId="23027" hidden="1"/>
    <cellStyle name="Berechnung 2" xfId="23047" hidden="1"/>
    <cellStyle name="Berechnung 2" xfId="23067" hidden="1"/>
    <cellStyle name="Berechnung 2" xfId="23087" hidden="1"/>
    <cellStyle name="Berechnung 2" xfId="23107" hidden="1"/>
    <cellStyle name="Berechnung 2" xfId="23133" hidden="1"/>
    <cellStyle name="Berechnung 2" xfId="23154" hidden="1"/>
    <cellStyle name="Berechnung 2" xfId="23174" hidden="1"/>
    <cellStyle name="Berechnung 2" xfId="23194" hidden="1"/>
    <cellStyle name="Berechnung 2" xfId="23214" hidden="1"/>
    <cellStyle name="Berechnung 2" xfId="23228" hidden="1"/>
    <cellStyle name="Berechnung 2" xfId="23249" hidden="1"/>
    <cellStyle name="Berechnung 2" xfId="23269" hidden="1"/>
    <cellStyle name="Berechnung 2" xfId="23289" hidden="1"/>
    <cellStyle name="Berechnung 2" xfId="23309" hidden="1"/>
    <cellStyle name="Berechnung 2" xfId="23322" hidden="1"/>
    <cellStyle name="Berechnung 2" xfId="23342" hidden="1"/>
    <cellStyle name="Berechnung 2" xfId="23362" hidden="1"/>
    <cellStyle name="Berechnung 2" xfId="23382" hidden="1"/>
    <cellStyle name="Berechnung 2" xfId="23402" hidden="1"/>
    <cellStyle name="Berechnung 2" xfId="23422" hidden="1"/>
    <cellStyle name="Berechnung 2" xfId="23442" hidden="1"/>
    <cellStyle name="Berechnung 2" xfId="23462" hidden="1"/>
    <cellStyle name="Berechnung 2" xfId="23482" hidden="1"/>
    <cellStyle name="Berechnung 2" xfId="23502" hidden="1"/>
    <cellStyle name="Berechnung 2" xfId="23529" hidden="1"/>
    <cellStyle name="Berechnung 2" xfId="23532" hidden="1"/>
    <cellStyle name="Berechnung 2" xfId="23572" hidden="1"/>
    <cellStyle name="Berechnung 2" xfId="23592" hidden="1"/>
    <cellStyle name="Berechnung 2" xfId="23612" hidden="1"/>
    <cellStyle name="Berechnung 2" xfId="23632" hidden="1"/>
    <cellStyle name="Berechnung 2" xfId="23652" hidden="1"/>
    <cellStyle name="Berechnung 2" xfId="23668" hidden="1"/>
    <cellStyle name="Berechnung 2" xfId="23688" hidden="1"/>
    <cellStyle name="Berechnung 2" xfId="23708" hidden="1"/>
    <cellStyle name="Berechnung 2" xfId="23728" hidden="1"/>
    <cellStyle name="Berechnung 2" xfId="23748" hidden="1"/>
    <cellStyle name="Berechnung 2" xfId="23820" hidden="1"/>
    <cellStyle name="Berechnung 2" xfId="23840" hidden="1"/>
    <cellStyle name="Berechnung 2" xfId="23860" hidden="1"/>
    <cellStyle name="Berechnung 2" xfId="23880" hidden="1"/>
    <cellStyle name="Berechnung 2" xfId="23906" hidden="1"/>
    <cellStyle name="Berechnung 2" xfId="23927" hidden="1"/>
    <cellStyle name="Berechnung 2" xfId="23947" hidden="1"/>
    <cellStyle name="Berechnung 2" xfId="23967" hidden="1"/>
    <cellStyle name="Berechnung 2" xfId="23987" hidden="1"/>
    <cellStyle name="Berechnung 2" xfId="24001" hidden="1"/>
    <cellStyle name="Berechnung 2" xfId="24022" hidden="1"/>
    <cellStyle name="Berechnung 2" xfId="24042" hidden="1"/>
    <cellStyle name="Berechnung 2" xfId="24062" hidden="1"/>
    <cellStyle name="Berechnung 2" xfId="24082" hidden="1"/>
    <cellStyle name="Berechnung 2" xfId="24095" hidden="1"/>
    <cellStyle name="Berechnung 2" xfId="24115" hidden="1"/>
    <cellStyle name="Berechnung 2" xfId="24135" hidden="1"/>
    <cellStyle name="Berechnung 2" xfId="24155" hidden="1"/>
    <cellStyle name="Berechnung 2" xfId="24175" hidden="1"/>
    <cellStyle name="Berechnung 2" xfId="24206" hidden="1"/>
    <cellStyle name="Berechnung 2" xfId="24226" hidden="1"/>
    <cellStyle name="Berechnung 2" xfId="24246" hidden="1"/>
    <cellStyle name="Berechnung 2" xfId="24266" hidden="1"/>
    <cellStyle name="Berechnung 2" xfId="24286" hidden="1"/>
    <cellStyle name="Berechnung 2" xfId="24312" hidden="1"/>
    <cellStyle name="Berechnung 2" xfId="24333" hidden="1"/>
    <cellStyle name="Berechnung 2" xfId="24353" hidden="1"/>
    <cellStyle name="Berechnung 2" xfId="24373" hidden="1"/>
    <cellStyle name="Berechnung 2" xfId="24393" hidden="1"/>
    <cellStyle name="Berechnung 2" xfId="24407" hidden="1"/>
    <cellStyle name="Berechnung 2" xfId="24428" hidden="1"/>
    <cellStyle name="Berechnung 2" xfId="24448" hidden="1"/>
    <cellStyle name="Berechnung 2" xfId="24468" hidden="1"/>
    <cellStyle name="Berechnung 2" xfId="24488" hidden="1"/>
    <cellStyle name="Berechnung 2" xfId="24501" hidden="1"/>
    <cellStyle name="Berechnung 2" xfId="24521" hidden="1"/>
    <cellStyle name="Berechnung 2" xfId="24541" hidden="1"/>
    <cellStyle name="Berechnung 2" xfId="24561" hidden="1"/>
    <cellStyle name="Berechnung 2" xfId="24581" hidden="1"/>
    <cellStyle name="Berechnung 2" xfId="24601" hidden="1"/>
    <cellStyle name="Berechnung 2" xfId="24621" hidden="1"/>
    <cellStyle name="Berechnung 2" xfId="24641" hidden="1"/>
    <cellStyle name="Berechnung 2" xfId="24661" hidden="1"/>
    <cellStyle name="Berechnung 2" xfId="24681" hidden="1"/>
    <cellStyle name="Berechnung 2" xfId="24709" hidden="1"/>
    <cellStyle name="Berechnung 2" xfId="24713" hidden="1"/>
    <cellStyle name="Berechnung 2" xfId="24753" hidden="1"/>
    <cellStyle name="Berechnung 2" xfId="24773" hidden="1"/>
    <cellStyle name="Berechnung 2" xfId="24793" hidden="1"/>
    <cellStyle name="Berechnung 2" xfId="24813" hidden="1"/>
    <cellStyle name="Berechnung 2" xfId="24833" hidden="1"/>
    <cellStyle name="Berechnung 2" xfId="24849" hidden="1"/>
    <cellStyle name="Berechnung 2" xfId="24869" hidden="1"/>
    <cellStyle name="Berechnung 2" xfId="24889" hidden="1"/>
    <cellStyle name="Berechnung 2" xfId="24909" hidden="1"/>
    <cellStyle name="Berechnung 2" xfId="24929" hidden="1"/>
    <cellStyle name="Berechnung 2" xfId="24946" hidden="1"/>
    <cellStyle name="Berechnung 2" xfId="25006" hidden="1"/>
    <cellStyle name="Berechnung 2" xfId="25034" hidden="1"/>
    <cellStyle name="Berechnung 2" xfId="25054" hidden="1"/>
    <cellStyle name="Berechnung 2" xfId="25074" hidden="1"/>
    <cellStyle name="Berechnung 2" xfId="25094" hidden="1"/>
    <cellStyle name="Berechnung 2" xfId="25119" hidden="1"/>
    <cellStyle name="Berechnung 2" xfId="25140" hidden="1"/>
    <cellStyle name="Berechnung 2" xfId="25160" hidden="1"/>
    <cellStyle name="Berechnung 2" xfId="25180" hidden="1"/>
    <cellStyle name="Berechnung 2" xfId="25200" hidden="1"/>
    <cellStyle name="Berechnung 2" xfId="25214" hidden="1"/>
    <cellStyle name="Berechnung 2" xfId="25235" hidden="1"/>
    <cellStyle name="Berechnung 2" xfId="25255" hidden="1"/>
    <cellStyle name="Berechnung 2" xfId="25275" hidden="1"/>
    <cellStyle name="Berechnung 2" xfId="25295" hidden="1"/>
    <cellStyle name="Berechnung 2" xfId="25308" hidden="1"/>
    <cellStyle name="Berechnung 2" xfId="25328" hidden="1"/>
    <cellStyle name="Berechnung 2" xfId="25348" hidden="1"/>
    <cellStyle name="Berechnung 2" xfId="25368" hidden="1"/>
    <cellStyle name="Berechnung 2" xfId="25388" hidden="1"/>
    <cellStyle name="Berechnung 2" xfId="25418" hidden="1"/>
    <cellStyle name="Berechnung 2" xfId="25438" hidden="1"/>
    <cellStyle name="Berechnung 2" xfId="25458" hidden="1"/>
    <cellStyle name="Berechnung 2" xfId="25478" hidden="1"/>
    <cellStyle name="Berechnung 2" xfId="25498" hidden="1"/>
    <cellStyle name="Berechnung 2" xfId="25523" hidden="1"/>
    <cellStyle name="Berechnung 2" xfId="25544" hidden="1"/>
    <cellStyle name="Berechnung 2" xfId="25564" hidden="1"/>
    <cellStyle name="Berechnung 2" xfId="25584" hidden="1"/>
    <cellStyle name="Berechnung 2" xfId="25604" hidden="1"/>
    <cellStyle name="Berechnung 2" xfId="25618" hidden="1"/>
    <cellStyle name="Berechnung 2" xfId="25639" hidden="1"/>
    <cellStyle name="Berechnung 2" xfId="25659" hidden="1"/>
    <cellStyle name="Berechnung 2" xfId="25679" hidden="1"/>
    <cellStyle name="Berechnung 2" xfId="25699" hidden="1"/>
    <cellStyle name="Berechnung 2" xfId="25712" hidden="1"/>
    <cellStyle name="Berechnung 2" xfId="25732" hidden="1"/>
    <cellStyle name="Berechnung 2" xfId="25752" hidden="1"/>
    <cellStyle name="Berechnung 2" xfId="25772" hidden="1"/>
    <cellStyle name="Berechnung 2" xfId="25792" hidden="1"/>
    <cellStyle name="Berechnung 2" xfId="25812" hidden="1"/>
    <cellStyle name="Berechnung 2" xfId="25832" hidden="1"/>
    <cellStyle name="Berechnung 2" xfId="25852" hidden="1"/>
    <cellStyle name="Berechnung 2" xfId="25872" hidden="1"/>
    <cellStyle name="Berechnung 2" xfId="25892" hidden="1"/>
    <cellStyle name="Berechnung 2" xfId="25919" hidden="1"/>
    <cellStyle name="Berechnung 2" xfId="25922" hidden="1"/>
    <cellStyle name="Berechnung 2" xfId="25962" hidden="1"/>
    <cellStyle name="Berechnung 2" xfId="25982" hidden="1"/>
    <cellStyle name="Berechnung 2" xfId="26002" hidden="1"/>
    <cellStyle name="Berechnung 2" xfId="26022" hidden="1"/>
    <cellStyle name="Berechnung 2" xfId="26042" hidden="1"/>
    <cellStyle name="Berechnung 2" xfId="26057" hidden="1"/>
    <cellStyle name="Berechnung 2" xfId="26077" hidden="1"/>
    <cellStyle name="Berechnung 2" xfId="26097" hidden="1"/>
    <cellStyle name="Berechnung 2" xfId="26117" hidden="1"/>
    <cellStyle name="Berechnung 2" xfId="26137" hidden="1"/>
    <cellStyle name="Berechnung 2" xfId="21319" hidden="1"/>
    <cellStyle name="Berechnung 2" xfId="21341" hidden="1"/>
    <cellStyle name="Berechnung 2" xfId="21356" hidden="1"/>
    <cellStyle name="Berechnung 2" xfId="26174" hidden="1"/>
    <cellStyle name="Berechnung 2" xfId="26200" hidden="1"/>
    <cellStyle name="Berechnung 2" xfId="26221" hidden="1"/>
    <cellStyle name="Berechnung 2" xfId="26241" hidden="1"/>
    <cellStyle name="Berechnung 2" xfId="26261" hidden="1"/>
    <cellStyle name="Berechnung 2" xfId="26281" hidden="1"/>
    <cellStyle name="Berechnung 2" xfId="26295" hidden="1"/>
    <cellStyle name="Berechnung 2" xfId="26316" hidden="1"/>
    <cellStyle name="Berechnung 2" xfId="26336" hidden="1"/>
    <cellStyle name="Berechnung 2" xfId="26356" hidden="1"/>
    <cellStyle name="Berechnung 2" xfId="26376" hidden="1"/>
    <cellStyle name="Berechnung 2" xfId="26389" hidden="1"/>
    <cellStyle name="Berechnung 2" xfId="26409" hidden="1"/>
    <cellStyle name="Berechnung 2" xfId="26429" hidden="1"/>
    <cellStyle name="Berechnung 2" xfId="26449" hidden="1"/>
    <cellStyle name="Berechnung 2" xfId="26469" hidden="1"/>
    <cellStyle name="Berechnung 2" xfId="26499" hidden="1"/>
    <cellStyle name="Berechnung 2" xfId="26519" hidden="1"/>
    <cellStyle name="Berechnung 2" xfId="26539" hidden="1"/>
    <cellStyle name="Berechnung 2" xfId="26559" hidden="1"/>
    <cellStyle name="Berechnung 2" xfId="26579" hidden="1"/>
    <cellStyle name="Berechnung 2" xfId="26604" hidden="1"/>
    <cellStyle name="Berechnung 2" xfId="26625" hidden="1"/>
    <cellStyle name="Berechnung 2" xfId="26645" hidden="1"/>
    <cellStyle name="Berechnung 2" xfId="26665" hidden="1"/>
    <cellStyle name="Berechnung 2" xfId="26685" hidden="1"/>
    <cellStyle name="Berechnung 2" xfId="26699" hidden="1"/>
    <cellStyle name="Berechnung 2" xfId="26720" hidden="1"/>
    <cellStyle name="Berechnung 2" xfId="26740" hidden="1"/>
    <cellStyle name="Berechnung 2" xfId="26760" hidden="1"/>
    <cellStyle name="Berechnung 2" xfId="26780" hidden="1"/>
    <cellStyle name="Berechnung 2" xfId="26793" hidden="1"/>
    <cellStyle name="Berechnung 2" xfId="26813" hidden="1"/>
    <cellStyle name="Berechnung 2" xfId="26833" hidden="1"/>
    <cellStyle name="Berechnung 2" xfId="26853" hidden="1"/>
    <cellStyle name="Berechnung 2" xfId="26873" hidden="1"/>
    <cellStyle name="Berechnung 2" xfId="26893" hidden="1"/>
    <cellStyle name="Berechnung 2" xfId="26913" hidden="1"/>
    <cellStyle name="Berechnung 2" xfId="26933" hidden="1"/>
    <cellStyle name="Berechnung 2" xfId="26953" hidden="1"/>
    <cellStyle name="Berechnung 2" xfId="26973" hidden="1"/>
    <cellStyle name="Berechnung 2" xfId="26999" hidden="1"/>
    <cellStyle name="Berechnung 2" xfId="27003" hidden="1"/>
    <cellStyle name="Berechnung 2" xfId="27043" hidden="1"/>
    <cellStyle name="Berechnung 2" xfId="27063" hidden="1"/>
    <cellStyle name="Berechnung 2" xfId="27083" hidden="1"/>
    <cellStyle name="Berechnung 2" xfId="27103" hidden="1"/>
    <cellStyle name="Berechnung 2" xfId="27123" hidden="1"/>
    <cellStyle name="Berechnung 2" xfId="27137" hidden="1"/>
    <cellStyle name="Berechnung 2" xfId="27157" hidden="1"/>
    <cellStyle name="Berechnung 2" xfId="27177" hidden="1"/>
    <cellStyle name="Berechnung 2" xfId="27197" hidden="1"/>
    <cellStyle name="Berechnung 2" xfId="27217" hidden="1"/>
    <cellStyle name="Berechnung 2" xfId="27234" hidden="1"/>
    <cellStyle name="Berechnung 2" xfId="27293" hidden="1"/>
    <cellStyle name="Berechnung 2" xfId="27321" hidden="1"/>
    <cellStyle name="Berechnung 2" xfId="27341" hidden="1"/>
    <cellStyle name="Berechnung 2" xfId="27361" hidden="1"/>
    <cellStyle name="Berechnung 2" xfId="27381" hidden="1"/>
    <cellStyle name="Berechnung 2" xfId="27407" hidden="1"/>
    <cellStyle name="Berechnung 2" xfId="27428" hidden="1"/>
    <cellStyle name="Berechnung 2" xfId="27448" hidden="1"/>
    <cellStyle name="Berechnung 2" xfId="27468" hidden="1"/>
    <cellStyle name="Berechnung 2" xfId="27488" hidden="1"/>
    <cellStyle name="Berechnung 2" xfId="27502" hidden="1"/>
    <cellStyle name="Berechnung 2" xfId="27523" hidden="1"/>
    <cellStyle name="Berechnung 2" xfId="27543" hidden="1"/>
    <cellStyle name="Berechnung 2" xfId="27563" hidden="1"/>
    <cellStyle name="Berechnung 2" xfId="27583" hidden="1"/>
    <cellStyle name="Berechnung 2" xfId="27596" hidden="1"/>
    <cellStyle name="Berechnung 2" xfId="27616" hidden="1"/>
    <cellStyle name="Berechnung 2" xfId="27636" hidden="1"/>
    <cellStyle name="Berechnung 2" xfId="27656" hidden="1"/>
    <cellStyle name="Berechnung 2" xfId="27676" hidden="1"/>
    <cellStyle name="Berechnung 2" xfId="27706" hidden="1"/>
    <cellStyle name="Berechnung 2" xfId="27726" hidden="1"/>
    <cellStyle name="Berechnung 2" xfId="27746" hidden="1"/>
    <cellStyle name="Berechnung 2" xfId="27766" hidden="1"/>
    <cellStyle name="Berechnung 2" xfId="27786" hidden="1"/>
    <cellStyle name="Berechnung 2" xfId="27811" hidden="1"/>
    <cellStyle name="Berechnung 2" xfId="27832" hidden="1"/>
    <cellStyle name="Berechnung 2" xfId="27852" hidden="1"/>
    <cellStyle name="Berechnung 2" xfId="27872" hidden="1"/>
    <cellStyle name="Berechnung 2" xfId="27892" hidden="1"/>
    <cellStyle name="Berechnung 2" xfId="27906" hidden="1"/>
    <cellStyle name="Berechnung 2" xfId="27927" hidden="1"/>
    <cellStyle name="Berechnung 2" xfId="27947" hidden="1"/>
    <cellStyle name="Berechnung 2" xfId="27967" hidden="1"/>
    <cellStyle name="Berechnung 2" xfId="27987" hidden="1"/>
    <cellStyle name="Berechnung 2" xfId="28000" hidden="1"/>
    <cellStyle name="Berechnung 2" xfId="28020" hidden="1"/>
    <cellStyle name="Berechnung 2" xfId="28040" hidden="1"/>
    <cellStyle name="Berechnung 2" xfId="28060" hidden="1"/>
    <cellStyle name="Berechnung 2" xfId="28080" hidden="1"/>
    <cellStyle name="Berechnung 2" xfId="28100" hidden="1"/>
    <cellStyle name="Berechnung 2" xfId="28120" hidden="1"/>
    <cellStyle name="Berechnung 2" xfId="28140" hidden="1"/>
    <cellStyle name="Berechnung 2" xfId="28160" hidden="1"/>
    <cellStyle name="Berechnung 2" xfId="28180" hidden="1"/>
    <cellStyle name="Berechnung 2" xfId="28205" hidden="1"/>
    <cellStyle name="Berechnung 2" xfId="28208" hidden="1"/>
    <cellStyle name="Berechnung 2" xfId="28248" hidden="1"/>
    <cellStyle name="Berechnung 2" xfId="28268" hidden="1"/>
    <cellStyle name="Berechnung 2" xfId="28288" hidden="1"/>
    <cellStyle name="Berechnung 2" xfId="28308" hidden="1"/>
    <cellStyle name="Berechnung 2" xfId="28328" hidden="1"/>
    <cellStyle name="Berechnung 2" xfId="28343" hidden="1"/>
    <cellStyle name="Berechnung 2" xfId="28363" hidden="1"/>
    <cellStyle name="Berechnung 2" xfId="28383" hidden="1"/>
    <cellStyle name="Berechnung 2" xfId="28403" hidden="1"/>
    <cellStyle name="Berechnung 2" xfId="28423" hidden="1"/>
    <cellStyle name="Berechnung 2" xfId="26150" hidden="1"/>
    <cellStyle name="Berechnung 2" xfId="21267" hidden="1"/>
    <cellStyle name="Berechnung 2" xfId="21285" hidden="1"/>
    <cellStyle name="Berechnung 2" xfId="28462" hidden="1"/>
    <cellStyle name="Berechnung 2" xfId="28487" hidden="1"/>
    <cellStyle name="Berechnung 2" xfId="28508" hidden="1"/>
    <cellStyle name="Berechnung 2" xfId="28528" hidden="1"/>
    <cellStyle name="Berechnung 2" xfId="28548" hidden="1"/>
    <cellStyle name="Berechnung 2" xfId="28568" hidden="1"/>
    <cellStyle name="Berechnung 2" xfId="28582" hidden="1"/>
    <cellStyle name="Berechnung 2" xfId="28603" hidden="1"/>
    <cellStyle name="Berechnung 2" xfId="28623" hidden="1"/>
    <cellStyle name="Berechnung 2" xfId="28643" hidden="1"/>
    <cellStyle name="Berechnung 2" xfId="28663" hidden="1"/>
    <cellStyle name="Berechnung 2" xfId="28676" hidden="1"/>
    <cellStyle name="Berechnung 2" xfId="28696" hidden="1"/>
    <cellStyle name="Berechnung 2" xfId="28716" hidden="1"/>
    <cellStyle name="Berechnung 2" xfId="28736" hidden="1"/>
    <cellStyle name="Berechnung 2" xfId="28756" hidden="1"/>
    <cellStyle name="Berechnung 2" xfId="28785" hidden="1"/>
    <cellStyle name="Berechnung 2" xfId="28805" hidden="1"/>
    <cellStyle name="Berechnung 2" xfId="28825" hidden="1"/>
    <cellStyle name="Berechnung 2" xfId="28845" hidden="1"/>
    <cellStyle name="Berechnung 2" xfId="28865" hidden="1"/>
    <cellStyle name="Berechnung 2" xfId="28889" hidden="1"/>
    <cellStyle name="Berechnung 2" xfId="28910" hidden="1"/>
    <cellStyle name="Berechnung 2" xfId="28930" hidden="1"/>
    <cellStyle name="Berechnung 2" xfId="28950" hidden="1"/>
    <cellStyle name="Berechnung 2" xfId="28970" hidden="1"/>
    <cellStyle name="Berechnung 2" xfId="28984" hidden="1"/>
    <cellStyle name="Berechnung 2" xfId="29005" hidden="1"/>
    <cellStyle name="Berechnung 2" xfId="29025" hidden="1"/>
    <cellStyle name="Berechnung 2" xfId="29045" hidden="1"/>
    <cellStyle name="Berechnung 2" xfId="29065" hidden="1"/>
    <cellStyle name="Berechnung 2" xfId="29078" hidden="1"/>
    <cellStyle name="Berechnung 2" xfId="29098" hidden="1"/>
    <cellStyle name="Berechnung 2" xfId="29118" hidden="1"/>
    <cellStyle name="Berechnung 2" xfId="29138" hidden="1"/>
    <cellStyle name="Berechnung 2" xfId="29158" hidden="1"/>
    <cellStyle name="Berechnung 2" xfId="29178" hidden="1"/>
    <cellStyle name="Berechnung 2" xfId="29198" hidden="1"/>
    <cellStyle name="Berechnung 2" xfId="29218" hidden="1"/>
    <cellStyle name="Berechnung 2" xfId="29238" hidden="1"/>
    <cellStyle name="Berechnung 2" xfId="29258" hidden="1"/>
    <cellStyle name="Berechnung 2" xfId="29284" hidden="1"/>
    <cellStyle name="Berechnung 2" xfId="29288" hidden="1"/>
    <cellStyle name="Berechnung 2" xfId="29327" hidden="1"/>
    <cellStyle name="Berechnung 2" xfId="29347" hidden="1"/>
    <cellStyle name="Berechnung 2" xfId="29367" hidden="1"/>
    <cellStyle name="Berechnung 2" xfId="29387" hidden="1"/>
    <cellStyle name="Berechnung 2" xfId="29407" hidden="1"/>
    <cellStyle name="Berechnung 2" xfId="29422" hidden="1"/>
    <cellStyle name="Berechnung 2" xfId="29442" hidden="1"/>
    <cellStyle name="Berechnung 2" xfId="29462" hidden="1"/>
    <cellStyle name="Berechnung 2" xfId="29482" hidden="1"/>
    <cellStyle name="Berechnung 2" xfId="29502" hidden="1"/>
    <cellStyle name="Berechnung 2" xfId="29518" hidden="1"/>
    <cellStyle name="Berechnung 2" xfId="29575" hidden="1"/>
    <cellStyle name="Berechnung 2" xfId="29603" hidden="1"/>
    <cellStyle name="Berechnung 2" xfId="29623" hidden="1"/>
    <cellStyle name="Berechnung 2" xfId="29643" hidden="1"/>
    <cellStyle name="Berechnung 2" xfId="29663" hidden="1"/>
    <cellStyle name="Berechnung 2" xfId="29688" hidden="1"/>
    <cellStyle name="Berechnung 2" xfId="29709" hidden="1"/>
    <cellStyle name="Berechnung 2" xfId="29729" hidden="1"/>
    <cellStyle name="Berechnung 2" xfId="29749" hidden="1"/>
    <cellStyle name="Berechnung 2" xfId="29769" hidden="1"/>
    <cellStyle name="Berechnung 2" xfId="29783" hidden="1"/>
    <cellStyle name="Berechnung 2" xfId="29804" hidden="1"/>
    <cellStyle name="Berechnung 2" xfId="29824" hidden="1"/>
    <cellStyle name="Berechnung 2" xfId="29844" hidden="1"/>
    <cellStyle name="Berechnung 2" xfId="29864" hidden="1"/>
    <cellStyle name="Berechnung 2" xfId="29877" hidden="1"/>
    <cellStyle name="Berechnung 2" xfId="29897" hidden="1"/>
    <cellStyle name="Berechnung 2" xfId="29917" hidden="1"/>
    <cellStyle name="Berechnung 2" xfId="29937" hidden="1"/>
    <cellStyle name="Berechnung 2" xfId="29957" hidden="1"/>
    <cellStyle name="Berechnung 2" xfId="29985" hidden="1"/>
    <cellStyle name="Berechnung 2" xfId="30005" hidden="1"/>
    <cellStyle name="Berechnung 2" xfId="30025" hidden="1"/>
    <cellStyle name="Berechnung 2" xfId="30045" hidden="1"/>
    <cellStyle name="Berechnung 2" xfId="30065" hidden="1"/>
    <cellStyle name="Berechnung 2" xfId="30089" hidden="1"/>
    <cellStyle name="Berechnung 2" xfId="30110" hidden="1"/>
    <cellStyle name="Berechnung 2" xfId="30130" hidden="1"/>
    <cellStyle name="Berechnung 2" xfId="30150" hidden="1"/>
    <cellStyle name="Berechnung 2" xfId="30170" hidden="1"/>
    <cellStyle name="Berechnung 2" xfId="30184" hidden="1"/>
    <cellStyle name="Berechnung 2" xfId="30205" hidden="1"/>
    <cellStyle name="Berechnung 2" xfId="30225" hidden="1"/>
    <cellStyle name="Berechnung 2" xfId="30245" hidden="1"/>
    <cellStyle name="Berechnung 2" xfId="30265" hidden="1"/>
    <cellStyle name="Berechnung 2" xfId="30278" hidden="1"/>
    <cellStyle name="Berechnung 2" xfId="30298" hidden="1"/>
    <cellStyle name="Berechnung 2" xfId="30318" hidden="1"/>
    <cellStyle name="Berechnung 2" xfId="30338" hidden="1"/>
    <cellStyle name="Berechnung 2" xfId="30358" hidden="1"/>
    <cellStyle name="Berechnung 2" xfId="30378" hidden="1"/>
    <cellStyle name="Berechnung 2" xfId="30398" hidden="1"/>
    <cellStyle name="Berechnung 2" xfId="30418" hidden="1"/>
    <cellStyle name="Berechnung 2" xfId="30438" hidden="1"/>
    <cellStyle name="Berechnung 2" xfId="30458" hidden="1"/>
    <cellStyle name="Berechnung 2" xfId="30482" hidden="1"/>
    <cellStyle name="Berechnung 2" xfId="30485" hidden="1"/>
    <cellStyle name="Berechnung 2" xfId="30524" hidden="1"/>
    <cellStyle name="Berechnung 2" xfId="30544" hidden="1"/>
    <cellStyle name="Berechnung 2" xfId="30564" hidden="1"/>
    <cellStyle name="Berechnung 2" xfId="30584" hidden="1"/>
    <cellStyle name="Berechnung 2" xfId="30604" hidden="1"/>
    <cellStyle name="Berechnung 2" xfId="30618" hidden="1"/>
    <cellStyle name="Berechnung 2" xfId="30638" hidden="1"/>
    <cellStyle name="Berechnung 2" xfId="30658" hidden="1"/>
    <cellStyle name="Berechnung 2" xfId="30678" hidden="1"/>
    <cellStyle name="Berechnung 2" xfId="30698" hidden="1"/>
    <cellStyle name="Berechnung 2" xfId="28244" hidden="1"/>
    <cellStyle name="Berechnung 2" xfId="25955" hidden="1"/>
    <cellStyle name="Berechnung 2" xfId="21281" hidden="1"/>
    <cellStyle name="Berechnung 2" xfId="30729" hidden="1"/>
    <cellStyle name="Berechnung 2" xfId="30753" hidden="1"/>
    <cellStyle name="Berechnung 2" xfId="30774" hidden="1"/>
    <cellStyle name="Berechnung 2" xfId="30794" hidden="1"/>
    <cellStyle name="Berechnung 2" xfId="30814" hidden="1"/>
    <cellStyle name="Berechnung 2" xfId="30834" hidden="1"/>
    <cellStyle name="Berechnung 2" xfId="30848" hidden="1"/>
    <cellStyle name="Berechnung 2" xfId="30869" hidden="1"/>
    <cellStyle name="Berechnung 2" xfId="30889" hidden="1"/>
    <cellStyle name="Berechnung 2" xfId="30909" hidden="1"/>
    <cellStyle name="Berechnung 2" xfId="30929" hidden="1"/>
    <cellStyle name="Berechnung 2" xfId="30942" hidden="1"/>
    <cellStyle name="Berechnung 2" xfId="30962" hidden="1"/>
    <cellStyle name="Berechnung 2" xfId="30982" hidden="1"/>
    <cellStyle name="Berechnung 2" xfId="31002" hidden="1"/>
    <cellStyle name="Berechnung 2" xfId="31022" hidden="1"/>
    <cellStyle name="Berechnung 2" xfId="31049" hidden="1"/>
    <cellStyle name="Berechnung 2" xfId="31069" hidden="1"/>
    <cellStyle name="Berechnung 2" xfId="31089" hidden="1"/>
    <cellStyle name="Berechnung 2" xfId="31109" hidden="1"/>
    <cellStyle name="Berechnung 2" xfId="31129" hidden="1"/>
    <cellStyle name="Berechnung 2" xfId="31153" hidden="1"/>
    <cellStyle name="Berechnung 2" xfId="31174" hidden="1"/>
    <cellStyle name="Berechnung 2" xfId="31194" hidden="1"/>
    <cellStyle name="Berechnung 2" xfId="31214" hidden="1"/>
    <cellStyle name="Berechnung 2" xfId="31234" hidden="1"/>
    <cellStyle name="Berechnung 2" xfId="31248" hidden="1"/>
    <cellStyle name="Berechnung 2" xfId="31269" hidden="1"/>
    <cellStyle name="Berechnung 2" xfId="31289" hidden="1"/>
    <cellStyle name="Berechnung 2" xfId="31309" hidden="1"/>
    <cellStyle name="Berechnung 2" xfId="31329" hidden="1"/>
    <cellStyle name="Berechnung 2" xfId="31342" hidden="1"/>
    <cellStyle name="Berechnung 2" xfId="31362" hidden="1"/>
    <cellStyle name="Berechnung 2" xfId="31382" hidden="1"/>
    <cellStyle name="Berechnung 2" xfId="31402" hidden="1"/>
    <cellStyle name="Berechnung 2" xfId="31422" hidden="1"/>
    <cellStyle name="Berechnung 2" xfId="31442" hidden="1"/>
    <cellStyle name="Berechnung 2" xfId="31462" hidden="1"/>
    <cellStyle name="Berechnung 2" xfId="31482" hidden="1"/>
    <cellStyle name="Berechnung 2" xfId="31502" hidden="1"/>
    <cellStyle name="Berechnung 2" xfId="31522" hidden="1"/>
    <cellStyle name="Berechnung 2" xfId="31545" hidden="1"/>
    <cellStyle name="Berechnung 2" xfId="31548" hidden="1"/>
    <cellStyle name="Berechnung 2" xfId="31584" hidden="1"/>
    <cellStyle name="Berechnung 2" xfId="31604" hidden="1"/>
    <cellStyle name="Berechnung 2" xfId="31624" hidden="1"/>
    <cellStyle name="Berechnung 2" xfId="31644" hidden="1"/>
    <cellStyle name="Berechnung 2" xfId="31664" hidden="1"/>
    <cellStyle name="Berechnung 2" xfId="31678" hidden="1"/>
    <cellStyle name="Berechnung 2" xfId="31698" hidden="1"/>
    <cellStyle name="Berechnung 2" xfId="31718" hidden="1"/>
    <cellStyle name="Berechnung 2" xfId="31738" hidden="1"/>
    <cellStyle name="Berechnung 2" xfId="31758" hidden="1"/>
    <cellStyle name="Berechnung 2" xfId="31771" hidden="1"/>
    <cellStyle name="Berechnung 2" xfId="31826" hidden="1"/>
    <cellStyle name="Berechnung 2" xfId="31854" hidden="1"/>
    <cellStyle name="Berechnung 2" xfId="31874" hidden="1"/>
    <cellStyle name="Berechnung 2" xfId="31894" hidden="1"/>
    <cellStyle name="Berechnung 2" xfId="31914" hidden="1"/>
    <cellStyle name="Berechnung 2" xfId="31938" hidden="1"/>
    <cellStyle name="Berechnung 2" xfId="31959" hidden="1"/>
    <cellStyle name="Berechnung 2" xfId="31979" hidden="1"/>
    <cellStyle name="Berechnung 2" xfId="31999" hidden="1"/>
    <cellStyle name="Berechnung 2" xfId="32019" hidden="1"/>
    <cellStyle name="Berechnung 2" xfId="32033" hidden="1"/>
    <cellStyle name="Berechnung 2" xfId="32054" hidden="1"/>
    <cellStyle name="Berechnung 2" xfId="32074" hidden="1"/>
    <cellStyle name="Berechnung 2" xfId="32094" hidden="1"/>
    <cellStyle name="Berechnung 2" xfId="32114" hidden="1"/>
    <cellStyle name="Berechnung 2" xfId="32127" hidden="1"/>
    <cellStyle name="Berechnung 2" xfId="32147" hidden="1"/>
    <cellStyle name="Berechnung 2" xfId="32167" hidden="1"/>
    <cellStyle name="Berechnung 2" xfId="32187" hidden="1"/>
    <cellStyle name="Berechnung 2" xfId="32207" hidden="1"/>
    <cellStyle name="Berechnung 2" xfId="32234" hidden="1"/>
    <cellStyle name="Berechnung 2" xfId="32254" hidden="1"/>
    <cellStyle name="Berechnung 2" xfId="32274" hidden="1"/>
    <cellStyle name="Berechnung 2" xfId="32294" hidden="1"/>
    <cellStyle name="Berechnung 2" xfId="32314" hidden="1"/>
    <cellStyle name="Berechnung 2" xfId="32338" hidden="1"/>
    <cellStyle name="Berechnung 2" xfId="32359" hidden="1"/>
    <cellStyle name="Berechnung 2" xfId="32379" hidden="1"/>
    <cellStyle name="Berechnung 2" xfId="32399" hidden="1"/>
    <cellStyle name="Berechnung 2" xfId="32419" hidden="1"/>
    <cellStyle name="Berechnung 2" xfId="32433" hidden="1"/>
    <cellStyle name="Berechnung 2" xfId="32454" hidden="1"/>
    <cellStyle name="Berechnung 2" xfId="32474" hidden="1"/>
    <cellStyle name="Berechnung 2" xfId="32494" hidden="1"/>
    <cellStyle name="Berechnung 2" xfId="32514" hidden="1"/>
    <cellStyle name="Berechnung 2" xfId="32527" hidden="1"/>
    <cellStyle name="Berechnung 2" xfId="32547" hidden="1"/>
    <cellStyle name="Berechnung 2" xfId="32567" hidden="1"/>
    <cellStyle name="Berechnung 2" xfId="32587" hidden="1"/>
    <cellStyle name="Berechnung 2" xfId="32607" hidden="1"/>
    <cellStyle name="Berechnung 2" xfId="32627" hidden="1"/>
    <cellStyle name="Berechnung 2" xfId="32647" hidden="1"/>
    <cellStyle name="Berechnung 2" xfId="32667" hidden="1"/>
    <cellStyle name="Berechnung 2" xfId="32687" hidden="1"/>
    <cellStyle name="Berechnung 2" xfId="32707" hidden="1"/>
    <cellStyle name="Berechnung 2" xfId="32730" hidden="1"/>
    <cellStyle name="Berechnung 2" xfId="32733" hidden="1"/>
    <cellStyle name="Berechnung 2" xfId="32769" hidden="1"/>
    <cellStyle name="Berechnung 2" xfId="32789" hidden="1"/>
    <cellStyle name="Berechnung 2" xfId="32809" hidden="1"/>
    <cellStyle name="Berechnung 2" xfId="32829" hidden="1"/>
    <cellStyle name="Berechnung 2" xfId="32849" hidden="1"/>
    <cellStyle name="Berechnung 2" xfId="32863" hidden="1"/>
    <cellStyle name="Berechnung 2" xfId="32883" hidden="1"/>
    <cellStyle name="Berechnung 2" xfId="32903" hidden="1"/>
    <cellStyle name="Berechnung 2" xfId="32923" hidden="1"/>
    <cellStyle name="Berechnung 2" xfId="32943" hidden="1"/>
    <cellStyle name="Berechnung 2" xfId="30710" hidden="1"/>
    <cellStyle name="Berechnung 2" xfId="28241" hidden="1"/>
    <cellStyle name="Berechnung 2" xfId="29513" hidden="1"/>
    <cellStyle name="Berechnung 2" xfId="32966" hidden="1"/>
    <cellStyle name="Berechnung 2" xfId="32990" hidden="1"/>
    <cellStyle name="Berechnung 2" xfId="33011" hidden="1"/>
    <cellStyle name="Berechnung 2" xfId="33031" hidden="1"/>
    <cellStyle name="Berechnung 2" xfId="33051" hidden="1"/>
    <cellStyle name="Berechnung 2" xfId="33071" hidden="1"/>
    <cellStyle name="Berechnung 2" xfId="33085" hidden="1"/>
    <cellStyle name="Berechnung 2" xfId="33106" hidden="1"/>
    <cellStyle name="Berechnung 2" xfId="33126" hidden="1"/>
    <cellStyle name="Berechnung 2" xfId="33146" hidden="1"/>
    <cellStyle name="Berechnung 2" xfId="33166" hidden="1"/>
    <cellStyle name="Berechnung 2" xfId="33179" hidden="1"/>
    <cellStyle name="Berechnung 2" xfId="33199" hidden="1"/>
    <cellStyle name="Berechnung 2" xfId="33219" hidden="1"/>
    <cellStyle name="Berechnung 2" xfId="33239" hidden="1"/>
    <cellStyle name="Berechnung 2" xfId="33259" hidden="1"/>
    <cellStyle name="Berechnung 2" xfId="33286" hidden="1"/>
    <cellStyle name="Berechnung 2" xfId="33306" hidden="1"/>
    <cellStyle name="Berechnung 2" xfId="33326" hidden="1"/>
    <cellStyle name="Berechnung 2" xfId="33346" hidden="1"/>
    <cellStyle name="Berechnung 2" xfId="33366" hidden="1"/>
    <cellStyle name="Berechnung 2" xfId="33390" hidden="1"/>
    <cellStyle name="Berechnung 2" xfId="33411" hidden="1"/>
    <cellStyle name="Berechnung 2" xfId="33431" hidden="1"/>
    <cellStyle name="Berechnung 2" xfId="33451" hidden="1"/>
    <cellStyle name="Berechnung 2" xfId="33471" hidden="1"/>
    <cellStyle name="Berechnung 2" xfId="33485" hidden="1"/>
    <cellStyle name="Berechnung 2" xfId="33506" hidden="1"/>
    <cellStyle name="Berechnung 2" xfId="33526" hidden="1"/>
    <cellStyle name="Berechnung 2" xfId="33546" hidden="1"/>
    <cellStyle name="Berechnung 2" xfId="33566" hidden="1"/>
    <cellStyle name="Berechnung 2" xfId="33579" hidden="1"/>
    <cellStyle name="Berechnung 2" xfId="33599" hidden="1"/>
    <cellStyle name="Berechnung 2" xfId="33619" hidden="1"/>
    <cellStyle name="Berechnung 2" xfId="33639" hidden="1"/>
    <cellStyle name="Berechnung 2" xfId="33659" hidden="1"/>
    <cellStyle name="Berechnung 2" xfId="33679" hidden="1"/>
    <cellStyle name="Berechnung 2" xfId="33699" hidden="1"/>
    <cellStyle name="Berechnung 2" xfId="33719" hidden="1"/>
    <cellStyle name="Berechnung 2" xfId="33739" hidden="1"/>
    <cellStyle name="Berechnung 2" xfId="33759" hidden="1"/>
    <cellStyle name="Berechnung 2" xfId="33782" hidden="1"/>
    <cellStyle name="Berechnung 2" xfId="33785" hidden="1"/>
    <cellStyle name="Berechnung 2" xfId="33821" hidden="1"/>
    <cellStyle name="Berechnung 2" xfId="33841" hidden="1"/>
    <cellStyle name="Berechnung 2" xfId="33861" hidden="1"/>
    <cellStyle name="Berechnung 2" xfId="33881" hidden="1"/>
    <cellStyle name="Berechnung 2" xfId="33901" hidden="1"/>
    <cellStyle name="Berechnung 2" xfId="33915" hidden="1"/>
    <cellStyle name="Berechnung 2" xfId="33935" hidden="1"/>
    <cellStyle name="Berechnung 2" xfId="33955" hidden="1"/>
    <cellStyle name="Berechnung 2" xfId="33975" hidden="1"/>
    <cellStyle name="Berechnung 2" xfId="33995" hidden="1"/>
    <cellStyle name="Berechnung 2" xfId="34008" hidden="1"/>
    <cellStyle name="Berechnung 2" xfId="34062" hidden="1"/>
    <cellStyle name="Berechnung 2" xfId="34090" hidden="1"/>
    <cellStyle name="Berechnung 2" xfId="34110" hidden="1"/>
    <cellStyle name="Berechnung 2" xfId="34130" hidden="1"/>
    <cellStyle name="Berechnung 2" xfId="34150" hidden="1"/>
    <cellStyle name="Berechnung 2" xfId="34174" hidden="1"/>
    <cellStyle name="Berechnung 2" xfId="34195" hidden="1"/>
    <cellStyle name="Berechnung 2" xfId="34215" hidden="1"/>
    <cellStyle name="Berechnung 2" xfId="34235" hidden="1"/>
    <cellStyle name="Berechnung 2" xfId="34255" hidden="1"/>
    <cellStyle name="Berechnung 2" xfId="34269" hidden="1"/>
    <cellStyle name="Berechnung 2" xfId="34290" hidden="1"/>
    <cellStyle name="Berechnung 2" xfId="34310" hidden="1"/>
    <cellStyle name="Berechnung 2" xfId="34330" hidden="1"/>
    <cellStyle name="Berechnung 2" xfId="34350" hidden="1"/>
    <cellStyle name="Berechnung 2" xfId="34363" hidden="1"/>
    <cellStyle name="Berechnung 2" xfId="34383" hidden="1"/>
    <cellStyle name="Berechnung 2" xfId="34403" hidden="1"/>
    <cellStyle name="Berechnung 2" xfId="34423" hidden="1"/>
    <cellStyle name="Berechnung 2" xfId="34443" hidden="1"/>
    <cellStyle name="Berechnung 2" xfId="34470" hidden="1"/>
    <cellStyle name="Berechnung 2" xfId="34490" hidden="1"/>
    <cellStyle name="Berechnung 2" xfId="34510" hidden="1"/>
    <cellStyle name="Berechnung 2" xfId="34530" hidden="1"/>
    <cellStyle name="Berechnung 2" xfId="34550" hidden="1"/>
    <cellStyle name="Berechnung 2" xfId="34574" hidden="1"/>
    <cellStyle name="Berechnung 2" xfId="34595" hidden="1"/>
    <cellStyle name="Berechnung 2" xfId="34615" hidden="1"/>
    <cellStyle name="Berechnung 2" xfId="34635" hidden="1"/>
    <cellStyle name="Berechnung 2" xfId="34655" hidden="1"/>
    <cellStyle name="Berechnung 2" xfId="34669" hidden="1"/>
    <cellStyle name="Berechnung 2" xfId="34690" hidden="1"/>
    <cellStyle name="Berechnung 2" xfId="34710" hidden="1"/>
    <cellStyle name="Berechnung 2" xfId="34730" hidden="1"/>
    <cellStyle name="Berechnung 2" xfId="34750" hidden="1"/>
    <cellStyle name="Berechnung 2" xfId="34763" hidden="1"/>
    <cellStyle name="Berechnung 2" xfId="34783" hidden="1"/>
    <cellStyle name="Berechnung 2" xfId="34803" hidden="1"/>
    <cellStyle name="Berechnung 2" xfId="34823" hidden="1"/>
    <cellStyle name="Berechnung 2" xfId="34843" hidden="1"/>
    <cellStyle name="Berechnung 2" xfId="34863" hidden="1"/>
    <cellStyle name="Berechnung 2" xfId="34883" hidden="1"/>
    <cellStyle name="Berechnung 2" xfId="34903" hidden="1"/>
    <cellStyle name="Berechnung 2" xfId="34923" hidden="1"/>
    <cellStyle name="Berechnung 2" xfId="34943" hidden="1"/>
    <cellStyle name="Berechnung 2" xfId="34966" hidden="1"/>
    <cellStyle name="Berechnung 2" xfId="34969" hidden="1"/>
    <cellStyle name="Berechnung 2" xfId="35005" hidden="1"/>
    <cellStyle name="Berechnung 2" xfId="35025" hidden="1"/>
    <cellStyle name="Berechnung 2" xfId="35045" hidden="1"/>
    <cellStyle name="Berechnung 2" xfId="35065" hidden="1"/>
    <cellStyle name="Berechnung 2" xfId="35085" hidden="1"/>
    <cellStyle name="Berechnung 2" xfId="35099" hidden="1"/>
    <cellStyle name="Berechnung 2" xfId="35119" hidden="1"/>
    <cellStyle name="Berechnung 2" xfId="35139" hidden="1"/>
    <cellStyle name="Berechnung 2" xfId="35159" hidden="1"/>
    <cellStyle name="Berechnung 2" xfId="35179"/>
    <cellStyle name="Berechnung 3" xfId="277"/>
    <cellStyle name="Berechnung 3 2" xfId="14200"/>
    <cellStyle name="Berechnung 3 3" xfId="18686"/>
    <cellStyle name="Berechnung 4" xfId="226" hidden="1"/>
    <cellStyle name="Berechnung 4" xfId="5134" hidden="1"/>
    <cellStyle name="Berechnung 4" xfId="6402" hidden="1"/>
    <cellStyle name="Berechnung 4" xfId="11407" hidden="1"/>
    <cellStyle name="Berechnung 4" xfId="7164" hidden="1"/>
    <cellStyle name="Berechnung 4" xfId="5756" hidden="1"/>
    <cellStyle name="Berechnung 4" xfId="572" hidden="1"/>
    <cellStyle name="Berechnung 4" xfId="7607" hidden="1"/>
    <cellStyle name="Berechnung 4" xfId="6095" hidden="1"/>
    <cellStyle name="Berechnung 4" xfId="585" hidden="1"/>
    <cellStyle name="Berechnung 4" xfId="8037" hidden="1"/>
    <cellStyle name="Berechnung 4" xfId="6511" hidden="1"/>
    <cellStyle name="Berechnung 4" xfId="647" hidden="1"/>
    <cellStyle name="Berechnung 4" xfId="8494" hidden="1"/>
    <cellStyle name="Berechnung 4" xfId="6906" hidden="1"/>
    <cellStyle name="Berechnung 4" xfId="718" hidden="1"/>
    <cellStyle name="Berechnung 4" xfId="8980" hidden="1"/>
    <cellStyle name="Berechnung 4" xfId="7366" hidden="1"/>
    <cellStyle name="Berechnung 4" xfId="764" hidden="1"/>
    <cellStyle name="Berechnung 4" xfId="16000" hidden="1"/>
    <cellStyle name="Berechnung 4" xfId="16514" hidden="1"/>
    <cellStyle name="Berechnung 4" xfId="18329" hidden="1"/>
    <cellStyle name="Berechnung 4" xfId="16787" hidden="1"/>
    <cellStyle name="Berechnung 4" xfId="16248" hidden="1"/>
    <cellStyle name="Berechnung 4" xfId="14310" hidden="1"/>
    <cellStyle name="Berechnung 4" xfId="19810" hidden="1"/>
    <cellStyle name="Berechnung 4" xfId="20076" hidden="1"/>
    <cellStyle name="Berechnung 4" xfId="21021" hidden="1"/>
    <cellStyle name="Berechnung 4" xfId="22334" hidden="1"/>
    <cellStyle name="Berechnung 4" xfId="22601" hidden="1"/>
    <cellStyle name="Berechnung 4" xfId="23547" hidden="1"/>
    <cellStyle name="Berechnung 4" xfId="24728" hidden="1"/>
    <cellStyle name="Berechnung 4" xfId="24994" hidden="1"/>
    <cellStyle name="Berechnung 4" xfId="25937" hidden="1"/>
    <cellStyle name="Berechnung 4" xfId="27018" hidden="1"/>
    <cellStyle name="Berechnung 4" xfId="27281" hidden="1"/>
    <cellStyle name="Berechnung 4" xfId="28223" hidden="1"/>
    <cellStyle name="Berechnung 4" xfId="29303" hidden="1"/>
    <cellStyle name="Berechnung 4" xfId="29563" hidden="1"/>
    <cellStyle name="Berechnung 4" xfId="30500" hidden="1"/>
    <cellStyle name="Berechnung 4" xfId="31562" hidden="1"/>
    <cellStyle name="Berechnung 4" xfId="31815" hidden="1"/>
    <cellStyle name="Berechnung 4" xfId="32747" hidden="1"/>
    <cellStyle name="Berechnung 4" xfId="33799" hidden="1"/>
    <cellStyle name="Berechnung 4" xfId="34051" hidden="1"/>
    <cellStyle name="Berechnung 4" xfId="34983"/>
    <cellStyle name="Berechnung 5" xfId="132" hidden="1"/>
    <cellStyle name="Berechnung 5" xfId="6321" hidden="1"/>
    <cellStyle name="Berechnung 5" xfId="6312" hidden="1"/>
    <cellStyle name="Berechnung 5" xfId="5817" hidden="1"/>
    <cellStyle name="Berechnung 5" xfId="5828" hidden="1"/>
    <cellStyle name="Berechnung 5" xfId="6164" hidden="1"/>
    <cellStyle name="Berechnung 5" xfId="6182" hidden="1"/>
    <cellStyle name="Berechnung 5" xfId="6600" hidden="1"/>
    <cellStyle name="Berechnung 5" xfId="6613" hidden="1"/>
    <cellStyle name="Berechnung 5" xfId="7004" hidden="1"/>
    <cellStyle name="Berechnung 5" xfId="7025" hidden="1"/>
    <cellStyle name="Berechnung 5" xfId="7453" hidden="1"/>
    <cellStyle name="Berechnung 5" xfId="7469" hidden="1"/>
    <cellStyle name="Berechnung 5" xfId="16479" hidden="1"/>
    <cellStyle name="Berechnung 5" xfId="16466" hidden="1"/>
    <cellStyle name="Berechnung 5" xfId="16273" hidden="1"/>
    <cellStyle name="Berechnung 5" xfId="16282" hidden="1"/>
    <cellStyle name="Berechnung 5" xfId="20050" hidden="1"/>
    <cellStyle name="Berechnung 5" xfId="20042" hidden="1"/>
    <cellStyle name="Berechnung 5" xfId="22575" hidden="1"/>
    <cellStyle name="Berechnung 5" xfId="22567" hidden="1"/>
    <cellStyle name="Berechnung 5" xfId="24968" hidden="1"/>
    <cellStyle name="Berechnung 5" xfId="24960" hidden="1"/>
    <cellStyle name="Berechnung 5" xfId="27255" hidden="1"/>
    <cellStyle name="Berechnung 5" xfId="27247" hidden="1"/>
    <cellStyle name="Berechnung 5" xfId="29539" hidden="1"/>
    <cellStyle name="Berechnung 5" xfId="29531" hidden="1"/>
    <cellStyle name="Berechnung 5" xfId="31791" hidden="1"/>
    <cellStyle name="Berechnung 5" xfId="31783" hidden="1"/>
    <cellStyle name="Berechnung 5" xfId="34028" hidden="1"/>
    <cellStyle name="Berechnung 5" xfId="34020"/>
    <cellStyle name="Berechnung 6" xfId="14160"/>
    <cellStyle name="Berechnung 6 2" xfId="21316"/>
    <cellStyle name="Berechnung 7" xfId="18715"/>
    <cellStyle name="Buena" xfId="37"/>
    <cellStyle name="Cálculo" xfId="38"/>
    <cellStyle name="Cálculo 2" xfId="14155"/>
    <cellStyle name="Cálculo 3" xfId="18725"/>
    <cellStyle name="Celda de comprobación" xfId="39"/>
    <cellStyle name="Celda vinculada" xfId="40"/>
    <cellStyle name="Check Cell" xfId="117" builtinId="23" customBuiltin="1"/>
    <cellStyle name="Eingabe" xfId="41"/>
    <cellStyle name="Eingabe 2" xfId="270" hidden="1"/>
    <cellStyle name="Eingabe 2" xfId="388" hidden="1"/>
    <cellStyle name="Eingabe 2" xfId="488" hidden="1"/>
    <cellStyle name="Eingabe 2" xfId="658" hidden="1"/>
    <cellStyle name="Eingabe 2" xfId="818" hidden="1"/>
    <cellStyle name="Eingabe 2" xfId="927" hidden="1"/>
    <cellStyle name="Eingabe 2" xfId="1040" hidden="1"/>
    <cellStyle name="Eingabe 2" xfId="1157" hidden="1"/>
    <cellStyle name="Eingabe 2" xfId="1256" hidden="1"/>
    <cellStyle name="Eingabe 2" xfId="1357" hidden="1"/>
    <cellStyle name="Eingabe 2" xfId="1437" hidden="1"/>
    <cellStyle name="Eingabe 2" xfId="1555" hidden="1"/>
    <cellStyle name="Eingabe 2" xfId="1658" hidden="1"/>
    <cellStyle name="Eingabe 2" xfId="1762" hidden="1"/>
    <cellStyle name="Eingabe 2" xfId="1859" hidden="1"/>
    <cellStyle name="Eingabe 2" xfId="1942" hidden="1"/>
    <cellStyle name="Eingabe 2" xfId="2046" hidden="1"/>
    <cellStyle name="Eingabe 2" xfId="2149" hidden="1"/>
    <cellStyle name="Eingabe 2" xfId="2250" hidden="1"/>
    <cellStyle name="Eingabe 2" xfId="2363" hidden="1"/>
    <cellStyle name="Eingabe 2" xfId="2500" hidden="1"/>
    <cellStyle name="Eingabe 2" xfId="2610" hidden="1"/>
    <cellStyle name="Eingabe 2" xfId="2708" hidden="1"/>
    <cellStyle name="Eingabe 2" xfId="2809" hidden="1"/>
    <cellStyle name="Eingabe 2" xfId="2895" hidden="1"/>
    <cellStyle name="Eingabe 2" xfId="3018" hidden="1"/>
    <cellStyle name="Eingabe 2" xfId="3139" hidden="1"/>
    <cellStyle name="Eingabe 2" xfId="3253" hidden="1"/>
    <cellStyle name="Eingabe 2" xfId="3345" hidden="1"/>
    <cellStyle name="Eingabe 2" xfId="3450" hidden="1"/>
    <cellStyle name="Eingabe 2" xfId="3549" hidden="1"/>
    <cellStyle name="Eingabe 2" xfId="3654" hidden="1"/>
    <cellStyle name="Eingabe 2" xfId="3763" hidden="1"/>
    <cellStyle name="Eingabe 2" xfId="3872" hidden="1"/>
    <cellStyle name="Eingabe 2" xfId="3969" hidden="1"/>
    <cellStyle name="Eingabe 2" xfId="4045" hidden="1"/>
    <cellStyle name="Eingabe 2" xfId="4162" hidden="1"/>
    <cellStyle name="Eingabe 2" xfId="4264" hidden="1"/>
    <cellStyle name="Eingabe 2" xfId="4375" hidden="1"/>
    <cellStyle name="Eingabe 2" xfId="4473" hidden="1"/>
    <cellStyle name="Eingabe 2" xfId="4580" hidden="1"/>
    <cellStyle name="Eingabe 2" xfId="4685" hidden="1"/>
    <cellStyle name="Eingabe 2" xfId="4784" hidden="1"/>
    <cellStyle name="Eingabe 2" xfId="4880" hidden="1"/>
    <cellStyle name="Eingabe 2" xfId="4989" hidden="1"/>
    <cellStyle name="Eingabe 2" xfId="5111" hidden="1"/>
    <cellStyle name="Eingabe 2" xfId="5121" hidden="1"/>
    <cellStyle name="Eingabe 2" xfId="5194" hidden="1"/>
    <cellStyle name="Eingabe 2" xfId="5311" hidden="1"/>
    <cellStyle name="Eingabe 2" xfId="5421" hidden="1"/>
    <cellStyle name="Eingabe 2" xfId="5526" hidden="1"/>
    <cellStyle name="Eingabe 2" xfId="5632" hidden="1"/>
    <cellStyle name="Eingabe 2" xfId="5713" hidden="1"/>
    <cellStyle name="Eingabe 2" xfId="5862" hidden="1"/>
    <cellStyle name="Eingabe 2" xfId="5983" hidden="1"/>
    <cellStyle name="Eingabe 2" xfId="6077" hidden="1"/>
    <cellStyle name="Eingabe 2" xfId="6210" hidden="1"/>
    <cellStyle name="Eingabe 2" xfId="6280" hidden="1"/>
    <cellStyle name="Eingabe 2" xfId="6417" hidden="1"/>
    <cellStyle name="Eingabe 2" xfId="6546" hidden="1"/>
    <cellStyle name="Eingabe 2" xfId="6671" hidden="1"/>
    <cellStyle name="Eingabe 2" xfId="6794" hidden="1"/>
    <cellStyle name="Eingabe 2" xfId="6893" hidden="1"/>
    <cellStyle name="Eingabe 2" xfId="7039" hidden="1"/>
    <cellStyle name="Eingabe 2" xfId="7149" hidden="1"/>
    <cellStyle name="Eingabe 2" xfId="7275" hidden="1"/>
    <cellStyle name="Eingabe 2" xfId="7386" hidden="1"/>
    <cellStyle name="Eingabe 2" xfId="7515" hidden="1"/>
    <cellStyle name="Eingabe 2" xfId="7624" hidden="1"/>
    <cellStyle name="Eingabe 2" xfId="7739" hidden="1"/>
    <cellStyle name="Eingabe 2" xfId="7837" hidden="1"/>
    <cellStyle name="Eingabe 2" xfId="7938" hidden="1"/>
    <cellStyle name="Eingabe 2" xfId="8068" hidden="1"/>
    <cellStyle name="Eingabe 2" xfId="8153" hidden="1"/>
    <cellStyle name="Eingabe 2" xfId="8254" hidden="1"/>
    <cellStyle name="Eingabe 2" xfId="8367" hidden="1"/>
    <cellStyle name="Eingabe 2" xfId="8469" hidden="1"/>
    <cellStyle name="Eingabe 2" xfId="8595" hidden="1"/>
    <cellStyle name="Eingabe 2" xfId="8730" hidden="1"/>
    <cellStyle name="Eingabe 2" xfId="8841" hidden="1"/>
    <cellStyle name="Eingabe 2" xfId="8950" hidden="1"/>
    <cellStyle name="Eingabe 2" xfId="9078" hidden="1"/>
    <cellStyle name="Eingabe 2" xfId="9172" hidden="1"/>
    <cellStyle name="Eingabe 2" xfId="9290" hidden="1"/>
    <cellStyle name="Eingabe 2" xfId="9400" hidden="1"/>
    <cellStyle name="Eingabe 2" xfId="9509" hidden="1"/>
    <cellStyle name="Eingabe 2" xfId="9615" hidden="1"/>
    <cellStyle name="Eingabe 2" xfId="9709" hidden="1"/>
    <cellStyle name="Eingabe 2" xfId="9793" hidden="1"/>
    <cellStyle name="Eingabe 2" xfId="9907" hidden="1"/>
    <cellStyle name="Eingabe 2" xfId="10013" hidden="1"/>
    <cellStyle name="Eingabe 2" xfId="10116" hidden="1"/>
    <cellStyle name="Eingabe 2" xfId="10217" hidden="1"/>
    <cellStyle name="Eingabe 2" xfId="10310" hidden="1"/>
    <cellStyle name="Eingabe 2" xfId="10421" hidden="1"/>
    <cellStyle name="Eingabe 2" xfId="10516" hidden="1"/>
    <cellStyle name="Eingabe 2" xfId="10616" hidden="1"/>
    <cellStyle name="Eingabe 2" xfId="10717" hidden="1"/>
    <cellStyle name="Eingabe 2" xfId="10834" hidden="1"/>
    <cellStyle name="Eingabe 2" xfId="10941" hidden="1"/>
    <cellStyle name="Eingabe 2" xfId="11046" hidden="1"/>
    <cellStyle name="Eingabe 2" xfId="11143" hidden="1"/>
    <cellStyle name="Eingabe 2" xfId="11252" hidden="1"/>
    <cellStyle name="Eingabe 2" xfId="11370" hidden="1"/>
    <cellStyle name="Eingabe 2" xfId="11384" hidden="1"/>
    <cellStyle name="Eingabe 2" xfId="11458" hidden="1"/>
    <cellStyle name="Eingabe 2" xfId="11575" hidden="1"/>
    <cellStyle name="Eingabe 2" xfId="11684" hidden="1"/>
    <cellStyle name="Eingabe 2" xfId="11783" hidden="1"/>
    <cellStyle name="Eingabe 2" xfId="11887" hidden="1"/>
    <cellStyle name="Eingabe 2" xfId="11973" hidden="1"/>
    <cellStyle name="Eingabe 2" xfId="12084" hidden="1"/>
    <cellStyle name="Eingabe 2" xfId="12193" hidden="1"/>
    <cellStyle name="Eingabe 2" xfId="12293" hidden="1"/>
    <cellStyle name="Eingabe 2" xfId="12402" hidden="1"/>
    <cellStyle name="Eingabe 2" xfId="12337" hidden="1"/>
    <cellStyle name="Eingabe 2" xfId="12213" hidden="1"/>
    <cellStyle name="Eingabe 2" xfId="12103" hidden="1"/>
    <cellStyle name="Eingabe 2" xfId="11992" hidden="1"/>
    <cellStyle name="Eingabe 2" xfId="11893" hidden="1"/>
    <cellStyle name="Eingabe 2" xfId="11774" hidden="1"/>
    <cellStyle name="Eingabe 2" xfId="11651" hidden="1"/>
    <cellStyle name="Eingabe 2" xfId="11545" hidden="1"/>
    <cellStyle name="Eingabe 2" xfId="11430" hidden="1"/>
    <cellStyle name="Eingabe 2" xfId="11286" hidden="1"/>
    <cellStyle name="Eingabe 2" xfId="11197" hidden="1"/>
    <cellStyle name="Eingabe 2" xfId="11085" hidden="1"/>
    <cellStyle name="Eingabe 2" xfId="10974" hidden="1"/>
    <cellStyle name="Eingabe 2" xfId="10859" hidden="1"/>
    <cellStyle name="Eingabe 2" xfId="10753" hidden="1"/>
    <cellStyle name="Eingabe 2" xfId="10667" hidden="1"/>
    <cellStyle name="Eingabe 2" xfId="10542" hidden="1"/>
    <cellStyle name="Eingabe 2" xfId="10434" hidden="1"/>
    <cellStyle name="Eingabe 2" xfId="10324" hidden="1"/>
    <cellStyle name="Eingabe 2" xfId="10225" hidden="1"/>
    <cellStyle name="Eingabe 2" xfId="10072" hidden="1"/>
    <cellStyle name="Eingabe 2" xfId="9955" hidden="1"/>
    <cellStyle name="Eingabe 2" xfId="9845" hidden="1"/>
    <cellStyle name="Eingabe 2" xfId="9751" hidden="1"/>
    <cellStyle name="Eingabe 2" xfId="9648" hidden="1"/>
    <cellStyle name="Eingabe 2" xfId="9518" hidden="1"/>
    <cellStyle name="Eingabe 2" xfId="9405" hidden="1"/>
    <cellStyle name="Eingabe 2" xfId="9289" hidden="1"/>
    <cellStyle name="Eingabe 2" xfId="9176" hidden="1"/>
    <cellStyle name="Eingabe 2" xfId="9070" hidden="1"/>
    <cellStyle name="Eingabe 2" xfId="8957" hidden="1"/>
    <cellStyle name="Eingabe 2" xfId="8839" hidden="1"/>
    <cellStyle name="Eingabe 2" xfId="8724" hidden="1"/>
    <cellStyle name="Eingabe 2" xfId="8615" hidden="1"/>
    <cellStyle name="Eingabe 2" xfId="8505" hidden="1"/>
    <cellStyle name="Eingabe 2" xfId="8387" hidden="1"/>
    <cellStyle name="Eingabe 2" xfId="8269" hidden="1"/>
    <cellStyle name="Eingabe 2" xfId="8165" hidden="1"/>
    <cellStyle name="Eingabe 2" xfId="8058" hidden="1"/>
    <cellStyle name="Eingabe 2" xfId="7929" hidden="1"/>
    <cellStyle name="Eingabe 2" xfId="7807" hidden="1"/>
    <cellStyle name="Eingabe 2" xfId="7692" hidden="1"/>
    <cellStyle name="Eingabe 2" xfId="7561" hidden="1"/>
    <cellStyle name="Eingabe 2" xfId="7439" hidden="1"/>
    <cellStyle name="Eingabe 2" xfId="7318" hidden="1"/>
    <cellStyle name="Eingabe 2" xfId="7201" hidden="1"/>
    <cellStyle name="Eingabe 2" xfId="7179" hidden="1"/>
    <cellStyle name="Eingabe 2" xfId="7083" hidden="1"/>
    <cellStyle name="Eingabe 2" xfId="6946" hidden="1"/>
    <cellStyle name="Eingabe 2" xfId="6829" hidden="1"/>
    <cellStyle name="Eingabe 2" xfId="6719" hidden="1"/>
    <cellStyle name="Eingabe 2" xfId="6591" hidden="1"/>
    <cellStyle name="Eingabe 2" xfId="6472" hidden="1"/>
    <cellStyle name="Eingabe 2" xfId="6330" hidden="1"/>
    <cellStyle name="Eingabe 2" xfId="6192" hidden="1"/>
    <cellStyle name="Eingabe 2" xfId="6042" hidden="1"/>
    <cellStyle name="Eingabe 2" xfId="5930" hidden="1"/>
    <cellStyle name="Eingabe 2" xfId="5866" hidden="1"/>
    <cellStyle name="Eingabe 2" xfId="5720" hidden="1"/>
    <cellStyle name="Eingabe 2" xfId="5593" hidden="1"/>
    <cellStyle name="Eingabe 2" xfId="5479" hidden="1"/>
    <cellStyle name="Eingabe 2" xfId="5373" hidden="1"/>
    <cellStyle name="Eingabe 2" xfId="5272" hidden="1"/>
    <cellStyle name="Eingabe 2" xfId="5145" hidden="1"/>
    <cellStyle name="Eingabe 2" xfId="4998" hidden="1"/>
    <cellStyle name="Eingabe 2" xfId="4879" hidden="1"/>
    <cellStyle name="Eingabe 2" xfId="4781" hidden="1"/>
    <cellStyle name="Eingabe 2" xfId="4674" hidden="1"/>
    <cellStyle name="Eingabe 2" xfId="4592" hidden="1"/>
    <cellStyle name="Eingabe 2" xfId="4484" hidden="1"/>
    <cellStyle name="Eingabe 2" xfId="4360" hidden="1"/>
    <cellStyle name="Eingabe 2" xfId="4258" hidden="1"/>
    <cellStyle name="Eingabe 2" xfId="4150" hidden="1"/>
    <cellStyle name="Eingabe 2" xfId="4052" hidden="1"/>
    <cellStyle name="Eingabe 2" xfId="3940" hidden="1"/>
    <cellStyle name="Eingabe 2" xfId="3828" hidden="1"/>
    <cellStyle name="Eingabe 2" xfId="3725" hidden="1"/>
    <cellStyle name="Eingabe 2" xfId="3611" hidden="1"/>
    <cellStyle name="Eingabe 2" xfId="3470" hidden="1"/>
    <cellStyle name="Eingabe 2" xfId="3343" hidden="1"/>
    <cellStyle name="Eingabe 2" xfId="3233" hidden="1"/>
    <cellStyle name="Eingabe 2" xfId="3123" hidden="1"/>
    <cellStyle name="Eingabe 2" xfId="3013" hidden="1"/>
    <cellStyle name="Eingabe 2" xfId="2884" hidden="1"/>
    <cellStyle name="Eingabe 2" xfId="2765" hidden="1"/>
    <cellStyle name="Eingabe 2" xfId="2650" hidden="1"/>
    <cellStyle name="Eingabe 2" xfId="2551" hidden="1"/>
    <cellStyle name="Eingabe 2" xfId="2440" hidden="1"/>
    <cellStyle name="Eingabe 2" xfId="2370" hidden="1"/>
    <cellStyle name="Eingabe 2" xfId="2246" hidden="1"/>
    <cellStyle name="Eingabe 2" xfId="2124" hidden="1"/>
    <cellStyle name="Eingabe 2" xfId="2017" hidden="1"/>
    <cellStyle name="Eingabe 2" xfId="1917" hidden="1"/>
    <cellStyle name="Eingabe 2" xfId="1832" hidden="1"/>
    <cellStyle name="Eingabe 2" xfId="1716" hidden="1"/>
    <cellStyle name="Eingabe 2" xfId="1603" hidden="1"/>
    <cellStyle name="Eingabe 2" xfId="1492" hidden="1"/>
    <cellStyle name="Eingabe 2" xfId="1393" hidden="1"/>
    <cellStyle name="Eingabe 2" xfId="1284" hidden="1"/>
    <cellStyle name="Eingabe 2" xfId="1166" hidden="1"/>
    <cellStyle name="Eingabe 2" xfId="1048" hidden="1"/>
    <cellStyle name="Eingabe 2" xfId="942" hidden="1"/>
    <cellStyle name="Eingabe 2" xfId="826" hidden="1"/>
    <cellStyle name="Eingabe 2" xfId="619" hidden="1"/>
    <cellStyle name="Eingabe 2" xfId="600" hidden="1"/>
    <cellStyle name="Eingabe 2" xfId="505" hidden="1"/>
    <cellStyle name="Eingabe 2" xfId="395" hidden="1"/>
    <cellStyle name="Eingabe 2" xfId="275" hidden="1"/>
    <cellStyle name="Eingabe 2" xfId="12472" hidden="1"/>
    <cellStyle name="Eingabe 2" xfId="12560" hidden="1"/>
    <cellStyle name="Eingabe 2" xfId="12638" hidden="1"/>
    <cellStyle name="Eingabe 2" xfId="12728" hidden="1"/>
    <cellStyle name="Eingabe 2" xfId="12824" hidden="1"/>
    <cellStyle name="Eingabe 2" xfId="12909" hidden="1"/>
    <cellStyle name="Eingabe 2" xfId="12996" hidden="1"/>
    <cellStyle name="Eingabe 2" xfId="12947" hidden="1"/>
    <cellStyle name="Eingabe 2" xfId="12842" hidden="1"/>
    <cellStyle name="Eingabe 2" xfId="12753" hidden="1"/>
    <cellStyle name="Eingabe 2" xfId="12657" hidden="1"/>
    <cellStyle name="Eingabe 2" xfId="12567" hidden="1"/>
    <cellStyle name="Eingabe 2" xfId="12434" hidden="1"/>
    <cellStyle name="Eingabe 2" xfId="12292" hidden="1"/>
    <cellStyle name="Eingabe 2" xfId="12163" hidden="1"/>
    <cellStyle name="Eingabe 2" xfId="12047" hidden="1"/>
    <cellStyle name="Eingabe 2" xfId="11936" hidden="1"/>
    <cellStyle name="Eingabe 2" xfId="11841" hidden="1"/>
    <cellStyle name="Eingabe 2" xfId="11713" hidden="1"/>
    <cellStyle name="Eingabe 2" xfId="11595" hidden="1"/>
    <cellStyle name="Eingabe 2" xfId="11485" hidden="1"/>
    <cellStyle name="Eingabe 2" xfId="11328" hidden="1"/>
    <cellStyle name="Eingabe 2" xfId="11230" hidden="1"/>
    <cellStyle name="Eingabe 2" xfId="11113" hidden="1"/>
    <cellStyle name="Eingabe 2" xfId="10997" hidden="1"/>
    <cellStyle name="Eingabe 2" xfId="10875" hidden="1"/>
    <cellStyle name="Eingabe 2" xfId="10766" hidden="1"/>
    <cellStyle name="Eingabe 2" xfId="10611" hidden="1"/>
    <cellStyle name="Eingabe 2" xfId="10479" hidden="1"/>
    <cellStyle name="Eingabe 2" xfId="10371" hidden="1"/>
    <cellStyle name="Eingabe 2" xfId="10268" hidden="1"/>
    <cellStyle name="Eingabe 2" xfId="10156" hidden="1"/>
    <cellStyle name="Eingabe 2" xfId="10026" hidden="1"/>
    <cellStyle name="Eingabe 2" xfId="9905" hidden="1"/>
    <cellStyle name="Eingabe 2" xfId="9790" hidden="1"/>
    <cellStyle name="Eingabe 2" xfId="9668" hidden="1"/>
    <cellStyle name="Eingabe 2" xfId="9553" hidden="1"/>
    <cellStyle name="Eingabe 2" xfId="9458" hidden="1"/>
    <cellStyle name="Eingabe 2" xfId="9342" hidden="1"/>
    <cellStyle name="Eingabe 2" xfId="9220" hidden="1"/>
    <cellStyle name="Eingabe 2" xfId="9100" hidden="1"/>
    <cellStyle name="Eingabe 2" xfId="8964" hidden="1"/>
    <cellStyle name="Eingabe 2" xfId="8864" hidden="1"/>
    <cellStyle name="Eingabe 2" xfId="8742" hidden="1"/>
    <cellStyle name="Eingabe 2" xfId="8621" hidden="1"/>
    <cellStyle name="Eingabe 2" xfId="8488" hidden="1"/>
    <cellStyle name="Eingabe 2" xfId="8366" hidden="1"/>
    <cellStyle name="Eingabe 2" xfId="8239" hidden="1"/>
    <cellStyle name="Eingabe 2" xfId="8129" hidden="1"/>
    <cellStyle name="Eingabe 2" xfId="7979" hidden="1"/>
    <cellStyle name="Eingabe 2" xfId="7878" hidden="1"/>
    <cellStyle name="Eingabe 2" xfId="7766" hidden="1"/>
    <cellStyle name="Eingabe 2" xfId="7637" hidden="1"/>
    <cellStyle name="Eingabe 2" xfId="7630" hidden="1"/>
    <cellStyle name="Eingabe 2" xfId="7542" hidden="1"/>
    <cellStyle name="Eingabe 2" xfId="7384" hidden="1"/>
    <cellStyle name="Eingabe 2" xfId="7253" hidden="1"/>
    <cellStyle name="Eingabe 2" xfId="7095" hidden="1"/>
    <cellStyle name="Eingabe 2" xfId="6971" hidden="1"/>
    <cellStyle name="Eingabe 2" xfId="6866" hidden="1"/>
    <cellStyle name="Eingabe 2" xfId="6731" hidden="1"/>
    <cellStyle name="Eingabe 2" xfId="6596" hidden="1"/>
    <cellStyle name="Eingabe 2" xfId="6462" hidden="1"/>
    <cellStyle name="Eingabe 2" xfId="6301" hidden="1"/>
    <cellStyle name="Eingabe 2" xfId="6220" hidden="1"/>
    <cellStyle name="Eingabe 2" xfId="6056" hidden="1"/>
    <cellStyle name="Eingabe 2" xfId="5922" hidden="1"/>
    <cellStyle name="Eingabe 2" xfId="5780" hidden="1"/>
    <cellStyle name="Eingabe 2" xfId="5663" hidden="1"/>
    <cellStyle name="Eingabe 2" xfId="5536" hidden="1"/>
    <cellStyle name="Eingabe 2" xfId="5418" hidden="1"/>
    <cellStyle name="Eingabe 2" xfId="5293" hidden="1"/>
    <cellStyle name="Eingabe 2" xfId="5153" hidden="1"/>
    <cellStyle name="Eingabe 2" xfId="5007" hidden="1"/>
    <cellStyle name="Eingabe 2" xfId="4900" hidden="1"/>
    <cellStyle name="Eingabe 2" xfId="4813" hidden="1"/>
    <cellStyle name="Eingabe 2" xfId="4681" hidden="1"/>
    <cellStyle name="Eingabe 2" xfId="4573" hidden="1"/>
    <cellStyle name="Eingabe 2" xfId="4461" hidden="1"/>
    <cellStyle name="Eingabe 2" xfId="4345" hidden="1"/>
    <cellStyle name="Eingabe 2" xfId="4248" hidden="1"/>
    <cellStyle name="Eingabe 2" xfId="4134" hidden="1"/>
    <cellStyle name="Eingabe 2" xfId="4019" hidden="1"/>
    <cellStyle name="Eingabe 2" xfId="3904" hidden="1"/>
    <cellStyle name="Eingabe 2" xfId="3786" hidden="1"/>
    <cellStyle name="Eingabe 2" xfId="3635" hidden="1"/>
    <cellStyle name="Eingabe 2" xfId="3515" hidden="1"/>
    <cellStyle name="Eingabe 2" xfId="3388" hidden="1"/>
    <cellStyle name="Eingabe 2" xfId="3277" hidden="1"/>
    <cellStyle name="Eingabe 2" xfId="3162" hidden="1"/>
    <cellStyle name="Eingabe 2" xfId="3029" hidden="1"/>
    <cellStyle name="Eingabe 2" xfId="2893" hidden="1"/>
    <cellStyle name="Eingabe 2" xfId="2769" hidden="1"/>
    <cellStyle name="Eingabe 2" xfId="2654" hidden="1"/>
    <cellStyle name="Eingabe 2" xfId="2547" hidden="1"/>
    <cellStyle name="Eingabe 2" xfId="2450" hidden="1"/>
    <cellStyle name="Eingabe 2" xfId="2327" hidden="1"/>
    <cellStyle name="Eingabe 2" xfId="2204" hidden="1"/>
    <cellStyle name="Eingabe 2" xfId="2099" hidden="1"/>
    <cellStyle name="Eingabe 2" xfId="1991" hidden="1"/>
    <cellStyle name="Eingabe 2" xfId="1906" hidden="1"/>
    <cellStyle name="Eingabe 2" xfId="1782" hidden="1"/>
    <cellStyle name="Eingabe 2" xfId="1665" hidden="1"/>
    <cellStyle name="Eingabe 2" xfId="1553" hidden="1"/>
    <cellStyle name="Eingabe 2" xfId="1436" hidden="1"/>
    <cellStyle name="Eingabe 2" xfId="1317" hidden="1"/>
    <cellStyle name="Eingabe 2" xfId="1198" hidden="1"/>
    <cellStyle name="Eingabe 2" xfId="1089" hidden="1"/>
    <cellStyle name="Eingabe 2" xfId="967" hidden="1"/>
    <cellStyle name="Eingabe 2" xfId="844" hidden="1"/>
    <cellStyle name="Eingabe 2" xfId="635" hidden="1"/>
    <cellStyle name="Eingabe 2" xfId="613" hidden="1"/>
    <cellStyle name="Eingabe 2" xfId="501" hidden="1"/>
    <cellStyle name="Eingabe 2" xfId="379" hidden="1"/>
    <cellStyle name="Eingabe 2" xfId="248" hidden="1"/>
    <cellStyle name="Eingabe 2" xfId="10107" hidden="1"/>
    <cellStyle name="Eingabe 2" xfId="13089" hidden="1"/>
    <cellStyle name="Eingabe 2" xfId="13151" hidden="1"/>
    <cellStyle name="Eingabe 2" xfId="13224" hidden="1"/>
    <cellStyle name="Eingabe 2" xfId="13303" hidden="1"/>
    <cellStyle name="Eingabe 2" xfId="13375" hidden="1"/>
    <cellStyle name="Eingabe 2" xfId="13442" hidden="1"/>
    <cellStyle name="Eingabe 2" xfId="13402" hidden="1"/>
    <cellStyle name="Eingabe 2" xfId="13320" hidden="1"/>
    <cellStyle name="Eingabe 2" xfId="13244" hidden="1"/>
    <cellStyle name="Eingabe 2" xfId="13167" hidden="1"/>
    <cellStyle name="Eingabe 2" xfId="13088" hidden="1"/>
    <cellStyle name="Eingabe 2" xfId="12981" hidden="1"/>
    <cellStyle name="Eingabe 2" xfId="12880" hidden="1"/>
    <cellStyle name="Eingabe 2" xfId="12781" hidden="1"/>
    <cellStyle name="Eingabe 2" xfId="12674" hidden="1"/>
    <cellStyle name="Eingabe 2" xfId="12573" hidden="1"/>
    <cellStyle name="Eingabe 2" xfId="12483" hidden="1"/>
    <cellStyle name="Eingabe 2" xfId="12347" hidden="1"/>
    <cellStyle name="Eingabe 2" xfId="12230" hidden="1"/>
    <cellStyle name="Eingabe 2" xfId="12111" hidden="1"/>
    <cellStyle name="Eingabe 2" xfId="11987" hidden="1"/>
    <cellStyle name="Eingabe 2" xfId="11882" hidden="1"/>
    <cellStyle name="Eingabe 2" xfId="11754" hidden="1"/>
    <cellStyle name="Eingabe 2" xfId="11625" hidden="1"/>
    <cellStyle name="Eingabe 2" xfId="11508" hidden="1"/>
    <cellStyle name="Eingabe 2" xfId="11345" hidden="1"/>
    <cellStyle name="Eingabe 2" xfId="11186" hidden="1"/>
    <cellStyle name="Eingabe 2" xfId="11057" hidden="1"/>
    <cellStyle name="Eingabe 2" xfId="10931" hidden="1"/>
    <cellStyle name="Eingabe 2" xfId="10809" hidden="1"/>
    <cellStyle name="Eingabe 2" xfId="10692" hidden="1"/>
    <cellStyle name="Eingabe 2" xfId="10559" hidden="1"/>
    <cellStyle name="Eingabe 2" xfId="10436" hidden="1"/>
    <cellStyle name="Eingabe 2" xfId="10317" hidden="1"/>
    <cellStyle name="Eingabe 2" xfId="10185" hidden="1"/>
    <cellStyle name="Eingabe 2" xfId="10062" hidden="1"/>
    <cellStyle name="Eingabe 2" xfId="9961" hidden="1"/>
    <cellStyle name="Eingabe 2" xfId="9834" hidden="1"/>
    <cellStyle name="Eingabe 2" xfId="9706" hidden="1"/>
    <cellStyle name="Eingabe 2" xfId="9589" hidden="1"/>
    <cellStyle name="Eingabe 2" xfId="9468" hidden="1"/>
    <cellStyle name="Eingabe 2" xfId="9366" hidden="1"/>
    <cellStyle name="Eingabe 2" xfId="9242" hidden="1"/>
    <cellStyle name="Eingabe 2" xfId="9119" hidden="1"/>
    <cellStyle name="Eingabe 2" xfId="8970" hidden="1"/>
    <cellStyle name="Eingabe 2" xfId="8848" hidden="1"/>
    <cellStyle name="Eingabe 2" xfId="8718" hidden="1"/>
    <cellStyle name="Eingabe 2" xfId="8578" hidden="1"/>
    <cellStyle name="Eingabe 2" xfId="8421" hidden="1"/>
    <cellStyle name="Eingabe 2" xfId="8318" hidden="1"/>
    <cellStyle name="Eingabe 2" xfId="8204" hidden="1"/>
    <cellStyle name="Eingabe 2" xfId="8075" hidden="1"/>
    <cellStyle name="Eingabe 2" xfId="8064" hidden="1"/>
    <cellStyle name="Eingabe 2" xfId="7973" hidden="1"/>
    <cellStyle name="Eingabe 2" xfId="7825" hidden="1"/>
    <cellStyle name="Eingabe 2" xfId="7699" hidden="1"/>
    <cellStyle name="Eingabe 2" xfId="7551" hidden="1"/>
    <cellStyle name="Eingabe 2" xfId="7432" hidden="1"/>
    <cellStyle name="Eingabe 2" xfId="7309" hidden="1"/>
    <cellStyle name="Eingabe 2" xfId="7140" hidden="1"/>
    <cellStyle name="Eingabe 2" xfId="6996" hidden="1"/>
    <cellStyle name="Eingabe 2" xfId="6861" hidden="1"/>
    <cellStyle name="Eingabe 2" xfId="6727" hidden="1"/>
    <cellStyle name="Eingabe 2" xfId="6647" hidden="1"/>
    <cellStyle name="Eingabe 2" xfId="6482" hidden="1"/>
    <cellStyle name="Eingabe 2" xfId="6307" hidden="1"/>
    <cellStyle name="Eingabe 2" xfId="6139" hidden="1"/>
    <cellStyle name="Eingabe 2" xfId="6010" hidden="1"/>
    <cellStyle name="Eingabe 2" xfId="5875" hidden="1"/>
    <cellStyle name="Eingabe 2" xfId="5708" hidden="1"/>
    <cellStyle name="Eingabe 2" xfId="5577" hidden="1"/>
    <cellStyle name="Eingabe 2" xfId="5435" hidden="1"/>
    <cellStyle name="Eingabe 2" xfId="5324" hidden="1"/>
    <cellStyle name="Eingabe 2" xfId="5209" hidden="1"/>
    <cellStyle name="Eingabe 2" xfId="5058" hidden="1"/>
    <cellStyle name="Eingabe 2" xfId="4936" hidden="1"/>
    <cellStyle name="Eingabe 2" xfId="4803" hidden="1"/>
    <cellStyle name="Eingabe 2" xfId="4689" hidden="1"/>
    <cellStyle name="Eingabe 2" xfId="4579" hidden="1"/>
    <cellStyle name="Eingabe 2" xfId="4479" hidden="1"/>
    <cellStyle name="Eingabe 2" xfId="4338" hidden="1"/>
    <cellStyle name="Eingabe 2" xfId="4214" hidden="1"/>
    <cellStyle name="Eingabe 2" xfId="4098" hidden="1"/>
    <cellStyle name="Eingabe 2" xfId="3991" hidden="1"/>
    <cellStyle name="Eingabe 2" xfId="3829" hidden="1"/>
    <cellStyle name="Eingabe 2" xfId="3696" hidden="1"/>
    <cellStyle name="Eingabe 2" xfId="3561" hidden="1"/>
    <cellStyle name="Eingabe 2" xfId="3449" hidden="1"/>
    <cellStyle name="Eingabe 2" xfId="3315" hidden="1"/>
    <cellStyle name="Eingabe 2" xfId="3189" hidden="1"/>
    <cellStyle name="Eingabe 2" xfId="3053" hidden="1"/>
    <cellStyle name="Eingabe 2" xfId="2921" hidden="1"/>
    <cellStyle name="Eingabe 2" xfId="2804" hidden="1"/>
    <cellStyle name="Eingabe 2" xfId="2678" hidden="1"/>
    <cellStyle name="Eingabe 2" xfId="2589" hidden="1"/>
    <cellStyle name="Eingabe 2" xfId="2435" hidden="1"/>
    <cellStyle name="Eingabe 2" xfId="2309" hidden="1"/>
    <cellStyle name="Eingabe 2" xfId="2194" hidden="1"/>
    <cellStyle name="Eingabe 2" xfId="2090" hidden="1"/>
    <cellStyle name="Eingabe 2" xfId="1986" hidden="1"/>
    <cellStyle name="Eingabe 2" xfId="1868" hidden="1"/>
    <cellStyle name="Eingabe 2" xfId="1749" hidden="1"/>
    <cellStyle name="Eingabe 2" xfId="1616" hidden="1"/>
    <cellStyle name="Eingabe 2" xfId="1498" hidden="1"/>
    <cellStyle name="Eingabe 2" xfId="1380" hidden="1"/>
    <cellStyle name="Eingabe 2" xfId="1253" hidden="1"/>
    <cellStyle name="Eingabe 2" xfId="1120" hidden="1"/>
    <cellStyle name="Eingabe 2" xfId="1005" hidden="1"/>
    <cellStyle name="Eingabe 2" xfId="879" hidden="1"/>
    <cellStyle name="Eingabe 2" xfId="703" hidden="1"/>
    <cellStyle name="Eingabe 2" xfId="680" hidden="1"/>
    <cellStyle name="Eingabe 2" xfId="517" hidden="1"/>
    <cellStyle name="Eingabe 2" xfId="387" hidden="1"/>
    <cellStyle name="Eingabe 2" xfId="252" hidden="1"/>
    <cellStyle name="Eingabe 2" xfId="13016" hidden="1"/>
    <cellStyle name="Eingabe 2" xfId="13518" hidden="1"/>
    <cellStyle name="Eingabe 2" xfId="13561" hidden="1"/>
    <cellStyle name="Eingabe 2" xfId="13621" hidden="1"/>
    <cellStyle name="Eingabe 2" xfId="13681" hidden="1"/>
    <cellStyle name="Eingabe 2" xfId="13737" hidden="1"/>
    <cellStyle name="Eingabe 2" xfId="13790" hidden="1"/>
    <cellStyle name="Eingabe 2" xfId="13759" hidden="1"/>
    <cellStyle name="Eingabe 2" xfId="13690" hidden="1"/>
    <cellStyle name="Eingabe 2" xfId="13633" hidden="1"/>
    <cellStyle name="Eingabe 2" xfId="13576" hidden="1"/>
    <cellStyle name="Eingabe 2" xfId="13517" hidden="1"/>
    <cellStyle name="Eingabe 2" xfId="13437" hidden="1"/>
    <cellStyle name="Eingabe 2" xfId="13349" hidden="1"/>
    <cellStyle name="Eingabe 2" xfId="13267" hidden="1"/>
    <cellStyle name="Eingabe 2" xfId="13182" hidden="1"/>
    <cellStyle name="Eingabe 2" xfId="13099" hidden="1"/>
    <cellStyle name="Eingabe 2" xfId="13042" hidden="1"/>
    <cellStyle name="Eingabe 2" xfId="12924" hidden="1"/>
    <cellStyle name="Eingabe 2" xfId="12811" hidden="1"/>
    <cellStyle name="Eingabe 2" xfId="12707" hidden="1"/>
    <cellStyle name="Eingabe 2" xfId="12614" hidden="1"/>
    <cellStyle name="Eingabe 2" xfId="12528" hidden="1"/>
    <cellStyle name="Eingabe 2" xfId="12401" hidden="1"/>
    <cellStyle name="Eingabe 2" xfId="12263" hidden="1"/>
    <cellStyle name="Eingabe 2" xfId="12141" hidden="1"/>
    <cellStyle name="Eingabe 2" xfId="12003" hidden="1"/>
    <cellStyle name="Eingabe 2" xfId="11837" hidden="1"/>
    <cellStyle name="Eingabe 2" xfId="11701" hidden="1"/>
    <cellStyle name="Eingabe 2" xfId="11563" hidden="1"/>
    <cellStyle name="Eingabe 2" xfId="11432" hidden="1"/>
    <cellStyle name="Eingabe 2" xfId="11269" hidden="1"/>
    <cellStyle name="Eingabe 2" xfId="11137" hidden="1"/>
    <cellStyle name="Eingabe 2" xfId="11004" hidden="1"/>
    <cellStyle name="Eingabe 2" xfId="10867" hidden="1"/>
    <cellStyle name="Eingabe 2" xfId="10735" hidden="1"/>
    <cellStyle name="Eingabe 2" xfId="10607" hidden="1"/>
    <cellStyle name="Eingabe 2" xfId="10493" hidden="1"/>
    <cellStyle name="Eingabe 2" xfId="10365" hidden="1"/>
    <cellStyle name="Eingabe 2" xfId="10237" hidden="1"/>
    <cellStyle name="Eingabe 2" xfId="10104" hidden="1"/>
    <cellStyle name="Eingabe 2" xfId="9973" hidden="1"/>
    <cellStyle name="Eingabe 2" xfId="9880" hidden="1"/>
    <cellStyle name="Eingabe 2" xfId="9747" hidden="1"/>
    <cellStyle name="Eingabe 2" xfId="9608" hidden="1"/>
    <cellStyle name="Eingabe 2" xfId="9473" hidden="1"/>
    <cellStyle name="Eingabe 2" xfId="9357" hidden="1"/>
    <cellStyle name="Eingabe 2" xfId="9225" hidden="1"/>
    <cellStyle name="Eingabe 2" xfId="9074" hidden="1"/>
    <cellStyle name="Eingabe 2" xfId="8903" hidden="1"/>
    <cellStyle name="Eingabe 2" xfId="8798" hidden="1"/>
    <cellStyle name="Eingabe 2" xfId="8668" hidden="1"/>
    <cellStyle name="Eingabe 2" xfId="8539" hidden="1"/>
    <cellStyle name="Eingabe 2" xfId="8515" hidden="1"/>
    <cellStyle name="Eingabe 2" xfId="8416" hidden="1"/>
    <cellStyle name="Eingabe 2" xfId="8277" hidden="1"/>
    <cellStyle name="Eingabe 2" xfId="8152" hidden="1"/>
    <cellStyle name="Eingabe 2" xfId="7984" hidden="1"/>
    <cellStyle name="Eingabe 2" xfId="7874" hidden="1"/>
    <cellStyle name="Eingabe 2" xfId="7761" hidden="1"/>
    <cellStyle name="Eingabe 2" xfId="7618" hidden="1"/>
    <cellStyle name="Eingabe 2" xfId="7444" hidden="1"/>
    <cellStyle name="Eingabe 2" xfId="7302" hidden="1"/>
    <cellStyle name="Eingabe 2" xfId="7144" hidden="1"/>
    <cellStyle name="Eingabe 2" xfId="7056" hidden="1"/>
    <cellStyle name="Eingabe 2" xfId="6890" hidden="1"/>
    <cellStyle name="Eingabe 2" xfId="6738" hidden="1"/>
    <cellStyle name="Eingabe 2" xfId="6576" hidden="1"/>
    <cellStyle name="Eingabe 2" xfId="6416" hidden="1"/>
    <cellStyle name="Eingabe 2" xfId="6242" hidden="1"/>
    <cellStyle name="Eingabe 2" xfId="6062" hidden="1"/>
    <cellStyle name="Eingabe 2" xfId="5913" hidden="1"/>
    <cellStyle name="Eingabe 2" xfId="5740" hidden="1"/>
    <cellStyle name="Eingabe 2" xfId="5612" hidden="1"/>
    <cellStyle name="Eingabe 2" xfId="5484" hidden="1"/>
    <cellStyle name="Eingabe 2" xfId="5367" hidden="1"/>
    <cellStyle name="Eingabe 2" xfId="5236" hidden="1"/>
    <cellStyle name="Eingabe 2" xfId="5052" hidden="1"/>
    <cellStyle name="Eingabe 2" xfId="4941" hidden="1"/>
    <cellStyle name="Eingabe 2" xfId="4817" hidden="1"/>
    <cellStyle name="Eingabe 2" xfId="4714" hidden="1"/>
    <cellStyle name="Eingabe 2" xfId="4568" hidden="1"/>
    <cellStyle name="Eingabe 2" xfId="4434" hidden="1"/>
    <cellStyle name="Eingabe 2" xfId="4310" hidden="1"/>
    <cellStyle name="Eingabe 2" xfId="4192" hidden="1"/>
    <cellStyle name="Eingabe 2" xfId="4030" hidden="1"/>
    <cellStyle name="Eingabe 2" xfId="3895" hidden="1"/>
    <cellStyle name="Eingabe 2" xfId="3756" hidden="1"/>
    <cellStyle name="Eingabe 2" xfId="3616" hidden="1"/>
    <cellStyle name="Eingabe 2" xfId="3497" hidden="1"/>
    <cellStyle name="Eingabe 2" xfId="3364" hidden="1"/>
    <cellStyle name="Eingabe 2" xfId="3210" hidden="1"/>
    <cellStyle name="Eingabe 2" xfId="3085" hidden="1"/>
    <cellStyle name="Eingabe 2" xfId="2957" hidden="1"/>
    <cellStyle name="Eingabe 2" xfId="2825" hidden="1"/>
    <cellStyle name="Eingabe 2" xfId="2722" hidden="1"/>
    <cellStyle name="Eingabe 2" xfId="2564" hidden="1"/>
    <cellStyle name="Eingabe 2" xfId="2429" hidden="1"/>
    <cellStyle name="Eingabe 2" xfId="2303" hidden="1"/>
    <cellStyle name="Eingabe 2" xfId="2189" hidden="1"/>
    <cellStyle name="Eingabe 2" xfId="2086" hidden="1"/>
    <cellStyle name="Eingabe 2" xfId="1956" hidden="1"/>
    <cellStyle name="Eingabe 2" xfId="1828" hidden="1"/>
    <cellStyle name="Eingabe 2" xfId="1707" hidden="1"/>
    <cellStyle name="Eingabe 2" xfId="1585" hidden="1"/>
    <cellStyle name="Eingabe 2" xfId="1444" hidden="1"/>
    <cellStyle name="Eingabe 2" xfId="1312" hidden="1"/>
    <cellStyle name="Eingabe 2" xfId="1180" hidden="1"/>
    <cellStyle name="Eingabe 2" xfId="1055" hidden="1"/>
    <cellStyle name="Eingabe 2" xfId="920" hidden="1"/>
    <cellStyle name="Eingabe 2" xfId="752" hidden="1"/>
    <cellStyle name="Eingabe 2" xfId="738" hidden="1"/>
    <cellStyle name="Eingabe 2" xfId="542" hidden="1"/>
    <cellStyle name="Eingabe 2" xfId="402" hidden="1"/>
    <cellStyle name="Eingabe 2" xfId="259" hidden="1"/>
    <cellStyle name="Eingabe 2" xfId="6577" hidden="1"/>
    <cellStyle name="Eingabe 2" xfId="13839" hidden="1"/>
    <cellStyle name="Eingabe 2" xfId="13872" hidden="1"/>
    <cellStyle name="Eingabe 2" xfId="13912" hidden="1"/>
    <cellStyle name="Eingabe 2" xfId="13952" hidden="1"/>
    <cellStyle name="Eingabe 2" xfId="13986" hidden="1"/>
    <cellStyle name="Eingabe 2" xfId="14024" hidden="1"/>
    <cellStyle name="Eingabe 2" xfId="14007" hidden="1"/>
    <cellStyle name="Eingabe 2" xfId="13961" hidden="1"/>
    <cellStyle name="Eingabe 2" xfId="13921" hidden="1"/>
    <cellStyle name="Eingabe 2" xfId="13881" hidden="1"/>
    <cellStyle name="Eingabe 2" xfId="13846" hidden="1"/>
    <cellStyle name="Eingabe 2" xfId="13784" hidden="1"/>
    <cellStyle name="Eingabe 2" xfId="13717" hidden="1"/>
    <cellStyle name="Eingabe 2" xfId="13656" hidden="1"/>
    <cellStyle name="Eingabe 2" xfId="13593" hidden="1"/>
    <cellStyle name="Eingabe 2" xfId="13528" hidden="1"/>
    <cellStyle name="Eingabe 2" xfId="13486" hidden="1"/>
    <cellStyle name="Eingabe 2" xfId="13390" hidden="1"/>
    <cellStyle name="Eingabe 2" xfId="13299" hidden="1"/>
    <cellStyle name="Eingabe 2" xfId="13211" hidden="1"/>
    <cellStyle name="Eingabe 2" xfId="13133" hidden="1"/>
    <cellStyle name="Eingabe 2" xfId="13060" hidden="1"/>
    <cellStyle name="Eingabe 2" xfId="12963" hidden="1"/>
    <cellStyle name="Eingabe 2" xfId="12859" hidden="1"/>
    <cellStyle name="Eingabe 2" xfId="12742" hidden="1"/>
    <cellStyle name="Eingabe 2" xfId="12631" hidden="1"/>
    <cellStyle name="Eingabe 2" xfId="12488" hidden="1"/>
    <cellStyle name="Eingabe 2" xfId="12341" hidden="1"/>
    <cellStyle name="Eingabe 2" xfId="12203" hidden="1"/>
    <cellStyle name="Eingabe 2" xfId="12052" hidden="1"/>
    <cellStyle name="Eingabe 2" xfId="11931" hidden="1"/>
    <cellStyle name="Eingabe 2" xfId="11782" hidden="1"/>
    <cellStyle name="Eingabe 2" xfId="11636" hidden="1"/>
    <cellStyle name="Eingabe 2" xfId="11497" hidden="1"/>
    <cellStyle name="Eingabe 2" xfId="11323" hidden="1"/>
    <cellStyle name="Eingabe 2" xfId="11190" hidden="1"/>
    <cellStyle name="Eingabe 2" xfId="11066" hidden="1"/>
    <cellStyle name="Eingabe 2" xfId="10927" hidden="1"/>
    <cellStyle name="Eingabe 2" xfId="10798" hidden="1"/>
    <cellStyle name="Eingabe 2" xfId="10662" hidden="1"/>
    <cellStyle name="Eingabe 2" xfId="10524" hidden="1"/>
    <cellStyle name="Eingabe 2" xfId="10420" hidden="1"/>
    <cellStyle name="Eingabe 2" xfId="10276" hidden="1"/>
    <cellStyle name="Eingabe 2" xfId="10134" hidden="1"/>
    <cellStyle name="Eingabe 2" xfId="9985" hidden="1"/>
    <cellStyle name="Eingabe 2" xfId="9860" hidden="1"/>
    <cellStyle name="Eingabe 2" xfId="9724" hidden="1"/>
    <cellStyle name="Eingabe 2" xfId="9566" hidden="1"/>
    <cellStyle name="Eingabe 2" xfId="9435" hidden="1"/>
    <cellStyle name="Eingabe 2" xfId="9299" hidden="1"/>
    <cellStyle name="Eingabe 2" xfId="9162" hidden="1"/>
    <cellStyle name="Eingabe 2" xfId="9022" hidden="1"/>
    <cellStyle name="Eingabe 2" xfId="9007" hidden="1"/>
    <cellStyle name="Eingabe 2" xfId="8898" hidden="1"/>
    <cellStyle name="Eingabe 2" xfId="8772" hidden="1"/>
    <cellStyle name="Eingabe 2" xfId="8626" hidden="1"/>
    <cellStyle name="Eingabe 2" xfId="8427" hidden="1"/>
    <cellStyle name="Eingabe 2" xfId="8322" hidden="1"/>
    <cellStyle name="Eingabe 2" xfId="8208" hidden="1"/>
    <cellStyle name="Eingabe 2" xfId="8060" hidden="1"/>
    <cellStyle name="Eingabe 2" xfId="7885" hidden="1"/>
    <cellStyle name="Eingabe 2" xfId="7754" hidden="1"/>
    <cellStyle name="Eingabe 2" xfId="7622" hidden="1"/>
    <cellStyle name="Eingabe 2" xfId="7504" hidden="1"/>
    <cellStyle name="Eingabe 2" xfId="7335" hidden="1"/>
    <cellStyle name="Eingabe 2" xfId="7173" hidden="1"/>
    <cellStyle name="Eingabe 2" xfId="6967" hidden="1"/>
    <cellStyle name="Eingabe 2" xfId="6809" hidden="1"/>
    <cellStyle name="Eingabe 2" xfId="6670" hidden="1"/>
    <cellStyle name="Eingabe 2" xfId="6490" hidden="1"/>
    <cellStyle name="Eingabe 2" xfId="6295" hidden="1"/>
    <cellStyle name="Eingabe 2" xfId="6121" hidden="1"/>
    <cellStyle name="Eingabe 2" xfId="5975" hidden="1"/>
    <cellStyle name="Eingabe 2" xfId="5808" hidden="1"/>
    <cellStyle name="Eingabe 2" xfId="5672" hidden="1"/>
    <cellStyle name="Eingabe 2" xfId="5525" hidden="1"/>
    <cellStyle name="Eingabe 2" xfId="5369" hidden="1"/>
    <cellStyle name="Eingabe 2" xfId="5240" hidden="1"/>
    <cellStyle name="Eingabe 2" xfId="5063" hidden="1"/>
    <cellStyle name="Eingabe 2" xfId="4952" hidden="1"/>
    <cellStyle name="Eingabe 2" xfId="4809" hidden="1"/>
    <cellStyle name="Eingabe 2" xfId="4666" hidden="1"/>
    <cellStyle name="Eingabe 2" xfId="4526" hidden="1"/>
    <cellStyle name="Eingabe 2" xfId="4414" hidden="1"/>
    <cellStyle name="Eingabe 2" xfId="4237" hidden="1"/>
    <cellStyle name="Eingabe 2" xfId="4093" hidden="1"/>
    <cellStyle name="Eingabe 2" xfId="3953" hidden="1"/>
    <cellStyle name="Eingabe 2" xfId="3820" hidden="1"/>
    <cellStyle name="Eingabe 2" xfId="3692" hidden="1"/>
    <cellStyle name="Eingabe 2" xfId="3554" hidden="1"/>
    <cellStyle name="Eingabe 2" xfId="3396" hidden="1"/>
    <cellStyle name="Eingabe 2" xfId="3259" hidden="1"/>
    <cellStyle name="Eingabe 2" xfId="3110" hidden="1"/>
    <cellStyle name="Eingabe 2" xfId="2969" hidden="1"/>
    <cellStyle name="Eingabe 2" xfId="2853" hidden="1"/>
    <cellStyle name="Eingabe 2" xfId="2715" hidden="1"/>
    <cellStyle name="Eingabe 2" xfId="2556" hidden="1"/>
    <cellStyle name="Eingabe 2" xfId="2420" hidden="1"/>
    <cellStyle name="Eingabe 2" xfId="2292" hidden="1"/>
    <cellStyle name="Eingabe 2" xfId="2183" hidden="1"/>
    <cellStyle name="Eingabe 2" xfId="2045" hidden="1"/>
    <cellStyle name="Eingabe 2" xfId="1912" hidden="1"/>
    <cellStyle name="Eingabe 2" xfId="1792" hidden="1"/>
    <cellStyle name="Eingabe 2" xfId="1657" hidden="1"/>
    <cellStyle name="Eingabe 2" xfId="1503" hidden="1"/>
    <cellStyle name="Eingabe 2" xfId="1373" hidden="1"/>
    <cellStyle name="Eingabe 2" xfId="1233" hidden="1"/>
    <cellStyle name="Eingabe 2" xfId="1112" hidden="1"/>
    <cellStyle name="Eingabe 2" xfId="976" hidden="1"/>
    <cellStyle name="Eingabe 2" xfId="807" hidden="1"/>
    <cellStyle name="Eingabe 2" xfId="784" hidden="1"/>
    <cellStyle name="Eingabe 2" xfId="596" hidden="1"/>
    <cellStyle name="Eingabe 2" xfId="434" hidden="1"/>
    <cellStyle name="Eingabe 2" xfId="264" hidden="1"/>
    <cellStyle name="Eingabe 2" xfId="4060" hidden="1"/>
    <cellStyle name="Eingabe 2" xfId="14047" hidden="1"/>
    <cellStyle name="Eingabe 2" xfId="14061" hidden="1"/>
    <cellStyle name="Eingabe 2" xfId="14081" hidden="1"/>
    <cellStyle name="Eingabe 2" xfId="14101" hidden="1"/>
    <cellStyle name="Eingabe 2" xfId="14121" hidden="1"/>
    <cellStyle name="Eingabe 2" xfId="14141" hidden="1"/>
    <cellStyle name="Eingabe 2" xfId="14195" hidden="1"/>
    <cellStyle name="Eingabe 2" xfId="14237" hidden="1"/>
    <cellStyle name="Eingabe 2" xfId="14275" hidden="1"/>
    <cellStyle name="Eingabe 2" xfId="14343" hidden="1"/>
    <cellStyle name="Eingabe 2" xfId="14382" hidden="1"/>
    <cellStyle name="Eingabe 2" xfId="14424" hidden="1"/>
    <cellStyle name="Eingabe 2" xfId="14469" hidden="1"/>
    <cellStyle name="Eingabe 2" xfId="14505" hidden="1"/>
    <cellStyle name="Eingabe 2" xfId="14544" hidden="1"/>
    <cellStyle name="Eingabe 2" xfId="14578" hidden="1"/>
    <cellStyle name="Eingabe 2" xfId="14612" hidden="1"/>
    <cellStyle name="Eingabe 2" xfId="14653" hidden="1"/>
    <cellStyle name="Eingabe 2" xfId="14693" hidden="1"/>
    <cellStyle name="Eingabe 2" xfId="14733" hidden="1"/>
    <cellStyle name="Eingabe 2" xfId="14766" hidden="1"/>
    <cellStyle name="Eingabe 2" xfId="14799" hidden="1"/>
    <cellStyle name="Eingabe 2" xfId="14839" hidden="1"/>
    <cellStyle name="Eingabe 2" xfId="14879" hidden="1"/>
    <cellStyle name="Eingabe 2" xfId="14912" hidden="1"/>
    <cellStyle name="Eingabe 2" xfId="14951" hidden="1"/>
    <cellStyle name="Eingabe 2" xfId="15006" hidden="1"/>
    <cellStyle name="Eingabe 2" xfId="15046" hidden="1"/>
    <cellStyle name="Eingabe 2" xfId="15086" hidden="1"/>
    <cellStyle name="Eingabe 2" xfId="15127" hidden="1"/>
    <cellStyle name="Eingabe 2" xfId="15159" hidden="1"/>
    <cellStyle name="Eingabe 2" xfId="15208" hidden="1"/>
    <cellStyle name="Eingabe 2" xfId="15250" hidden="1"/>
    <cellStyle name="Eingabe 2" xfId="15290" hidden="1"/>
    <cellStyle name="Eingabe 2" xfId="15329" hidden="1"/>
    <cellStyle name="Eingabe 2" xfId="15364" hidden="1"/>
    <cellStyle name="Eingabe 2" xfId="15399" hidden="1"/>
    <cellStyle name="Eingabe 2" xfId="15440" hidden="1"/>
    <cellStyle name="Eingabe 2" xfId="15480" hidden="1"/>
    <cellStyle name="Eingabe 2" xfId="15520" hidden="1"/>
    <cellStyle name="Eingabe 2" xfId="15560" hidden="1"/>
    <cellStyle name="Eingabe 2" xfId="15580" hidden="1"/>
    <cellStyle name="Eingabe 2" xfId="15618" hidden="1"/>
    <cellStyle name="Eingabe 2" xfId="15660" hidden="1"/>
    <cellStyle name="Eingabe 2" xfId="15698" hidden="1"/>
    <cellStyle name="Eingabe 2" xfId="15736" hidden="1"/>
    <cellStyle name="Eingabe 2" xfId="15774" hidden="1"/>
    <cellStyle name="Eingabe 2" xfId="15812" hidden="1"/>
    <cellStyle name="Eingabe 2" xfId="15853" hidden="1"/>
    <cellStyle name="Eingabe 2" xfId="15892" hidden="1"/>
    <cellStyle name="Eingabe 2" xfId="15927" hidden="1"/>
    <cellStyle name="Eingabe 2" xfId="15978" hidden="1"/>
    <cellStyle name="Eingabe 2" xfId="15983" hidden="1"/>
    <cellStyle name="Eingabe 2" xfId="16036" hidden="1"/>
    <cellStyle name="Eingabe 2" xfId="16076" hidden="1"/>
    <cellStyle name="Eingabe 2" xfId="16116" hidden="1"/>
    <cellStyle name="Eingabe 2" xfId="16156" hidden="1"/>
    <cellStyle name="Eingabe 2" xfId="16200" hidden="1"/>
    <cellStyle name="Eingabe 2" xfId="16231" hidden="1"/>
    <cellStyle name="Eingabe 2" xfId="16305" hidden="1"/>
    <cellStyle name="Eingabe 2" xfId="16347" hidden="1"/>
    <cellStyle name="Eingabe 2" xfId="16387" hidden="1"/>
    <cellStyle name="Eingabe 2" xfId="16423" hidden="1"/>
    <cellStyle name="Eingabe 2" xfId="16451" hidden="1"/>
    <cellStyle name="Eingabe 2" xfId="16524" hidden="1"/>
    <cellStyle name="Eingabe 2" xfId="16566" hidden="1"/>
    <cellStyle name="Eingabe 2" xfId="16609" hidden="1"/>
    <cellStyle name="Eingabe 2" xfId="16646" hidden="1"/>
    <cellStyle name="Eingabe 2" xfId="16686" hidden="1"/>
    <cellStyle name="Eingabe 2" xfId="16732" hidden="1"/>
    <cellStyle name="Eingabe 2" xfId="16778" hidden="1"/>
    <cellStyle name="Eingabe 2" xfId="16835" hidden="1"/>
    <cellStyle name="Eingabe 2" xfId="16875" hidden="1"/>
    <cellStyle name="Eingabe 2" xfId="16915" hidden="1"/>
    <cellStyle name="Eingabe 2" xfId="16949" hidden="1"/>
    <cellStyle name="Eingabe 2" xfId="16990" hidden="1"/>
    <cellStyle name="Eingabe 2" xfId="17030" hidden="1"/>
    <cellStyle name="Eingabe 2" xfId="17062" hidden="1"/>
    <cellStyle name="Eingabe 2" xfId="17101" hidden="1"/>
    <cellStyle name="Eingabe 2" xfId="17129" hidden="1"/>
    <cellStyle name="Eingabe 2" xfId="17169" hidden="1"/>
    <cellStyle name="Eingabe 2" xfId="17209" hidden="1"/>
    <cellStyle name="Eingabe 2" xfId="17242" hidden="1"/>
    <cellStyle name="Eingabe 2" xfId="17282" hidden="1"/>
    <cellStyle name="Eingabe 2" xfId="17338" hidden="1"/>
    <cellStyle name="Eingabe 2" xfId="17378" hidden="1"/>
    <cellStyle name="Eingabe 2" xfId="17418" hidden="1"/>
    <cellStyle name="Eingabe 2" xfId="17453" hidden="1"/>
    <cellStyle name="Eingabe 2" xfId="17493" hidden="1"/>
    <cellStyle name="Eingabe 2" xfId="17539" hidden="1"/>
    <cellStyle name="Eingabe 2" xfId="17580" hidden="1"/>
    <cellStyle name="Eingabe 2" xfId="17616" hidden="1"/>
    <cellStyle name="Eingabe 2" xfId="17659" hidden="1"/>
    <cellStyle name="Eingabe 2" xfId="17694" hidden="1"/>
    <cellStyle name="Eingabe 2" xfId="17728" hidden="1"/>
    <cellStyle name="Eingabe 2" xfId="17769" hidden="1"/>
    <cellStyle name="Eingabe 2" xfId="17809" hidden="1"/>
    <cellStyle name="Eingabe 2" xfId="17854" hidden="1"/>
    <cellStyle name="Eingabe 2" xfId="17883" hidden="1"/>
    <cellStyle name="Eingabe 2" xfId="17915" hidden="1"/>
    <cellStyle name="Eingabe 2" xfId="17955" hidden="1"/>
    <cellStyle name="Eingabe 2" xfId="17995" hidden="1"/>
    <cellStyle name="Eingabe 2" xfId="18029" hidden="1"/>
    <cellStyle name="Eingabe 2" xfId="18062" hidden="1"/>
    <cellStyle name="Eingabe 2" xfId="18106" hidden="1"/>
    <cellStyle name="Eingabe 2" xfId="18148" hidden="1"/>
    <cellStyle name="Eingabe 2" xfId="18185" hidden="1"/>
    <cellStyle name="Eingabe 2" xfId="18223" hidden="1"/>
    <cellStyle name="Eingabe 2" xfId="18257" hidden="1"/>
    <cellStyle name="Eingabe 2" xfId="18307" hidden="1"/>
    <cellStyle name="Eingabe 2" xfId="18315" hidden="1"/>
    <cellStyle name="Eingabe 2" xfId="18366" hidden="1"/>
    <cellStyle name="Eingabe 2" xfId="18406" hidden="1"/>
    <cellStyle name="Eingabe 2" xfId="18446" hidden="1"/>
    <cellStyle name="Eingabe 2" xfId="18478" hidden="1"/>
    <cellStyle name="Eingabe 2" xfId="18522" hidden="1"/>
    <cellStyle name="Eingabe 2" xfId="18553" hidden="1"/>
    <cellStyle name="Eingabe 2" xfId="18593" hidden="1"/>
    <cellStyle name="Eingabe 2" xfId="18633" hidden="1"/>
    <cellStyle name="Eingabe 2" xfId="18667" hidden="1"/>
    <cellStyle name="Eingabe 2" xfId="18708" hidden="1"/>
    <cellStyle name="Eingabe 2" xfId="18690" hidden="1"/>
    <cellStyle name="Eingabe 2" xfId="18642" hidden="1"/>
    <cellStyle name="Eingabe 2" xfId="18602" hidden="1"/>
    <cellStyle name="Eingabe 2" xfId="18562" hidden="1"/>
    <cellStyle name="Eingabe 2" xfId="18521" hidden="1"/>
    <cellStyle name="Eingabe 2" xfId="18477" hidden="1"/>
    <cellStyle name="Eingabe 2" xfId="18427" hidden="1"/>
    <cellStyle name="Eingabe 2" xfId="18387" hidden="1"/>
    <cellStyle name="Eingabe 2" xfId="18346" hidden="1"/>
    <cellStyle name="Eingabe 2" xfId="18278" hidden="1"/>
    <cellStyle name="Eingabe 2" xfId="18244" hidden="1"/>
    <cellStyle name="Eingabe 2" xfId="18203" hidden="1"/>
    <cellStyle name="Eingabe 2" xfId="18157" hidden="1"/>
    <cellStyle name="Eingabe 2" xfId="18117" hidden="1"/>
    <cellStyle name="Eingabe 2" xfId="18083" hidden="1"/>
    <cellStyle name="Eingabe 2" xfId="18050" hidden="1"/>
    <cellStyle name="Eingabe 2" xfId="18004" hidden="1"/>
    <cellStyle name="Eingabe 2" xfId="17964" hidden="1"/>
    <cellStyle name="Eingabe 2" xfId="17924" hidden="1"/>
    <cellStyle name="Eingabe 2" xfId="17890" hidden="1"/>
    <cellStyle name="Eingabe 2" xfId="17830" hidden="1"/>
    <cellStyle name="Eingabe 2" xfId="17790" hidden="1"/>
    <cellStyle name="Eingabe 2" xfId="17749" hidden="1"/>
    <cellStyle name="Eingabe 2" xfId="17715" hidden="1"/>
    <cellStyle name="Eingabe 2" xfId="17672" hidden="1"/>
    <cellStyle name="Eingabe 2" xfId="17625" hidden="1"/>
    <cellStyle name="Eingabe 2" xfId="17579" hidden="1"/>
    <cellStyle name="Eingabe 2" xfId="17538" hidden="1"/>
    <cellStyle name="Eingabe 2" xfId="17492" hidden="1"/>
    <cellStyle name="Eingabe 2" xfId="17452" hidden="1"/>
    <cellStyle name="Eingabe 2" xfId="17422" hidden="1"/>
    <cellStyle name="Eingabe 2" xfId="17377" hidden="1"/>
    <cellStyle name="Eingabe 2" xfId="17337" hidden="1"/>
    <cellStyle name="Eingabe 2" xfId="17291" hidden="1"/>
    <cellStyle name="Eingabe 2" xfId="17251" hidden="1"/>
    <cellStyle name="Eingabe 2" xfId="17218" hidden="1"/>
    <cellStyle name="Eingabe 2" xfId="17178" hidden="1"/>
    <cellStyle name="Eingabe 2" xfId="17138" hidden="1"/>
    <cellStyle name="Eingabe 2" xfId="17100" hidden="1"/>
    <cellStyle name="Eingabe 2" xfId="17059" hidden="1"/>
    <cellStyle name="Eingabe 2" xfId="17011" hidden="1"/>
    <cellStyle name="Eingabe 2" xfId="16970" hidden="1"/>
    <cellStyle name="Eingabe 2" xfId="16936" hidden="1"/>
    <cellStyle name="Eingabe 2" xfId="16896" hidden="1"/>
    <cellStyle name="Eingabe 2" xfId="16856" hidden="1"/>
    <cellStyle name="Eingabe 2" xfId="16807" hidden="1"/>
    <cellStyle name="Eingabe 2" xfId="16799" hidden="1"/>
    <cellStyle name="Eingabe 2" xfId="16753" hidden="1"/>
    <cellStyle name="Eingabe 2" xfId="16707" hidden="1"/>
    <cellStyle name="Eingabe 2" xfId="16667" hidden="1"/>
    <cellStyle name="Eingabe 2" xfId="16627" hidden="1"/>
    <cellStyle name="Eingabe 2" xfId="16587" hidden="1"/>
    <cellStyle name="Eingabe 2" xfId="16545" hidden="1"/>
    <cellStyle name="Eingabe 2" xfId="16478" hidden="1"/>
    <cellStyle name="Eingabe 2" xfId="16410" hidden="1"/>
    <cellStyle name="Eingabe 2" xfId="16368" hidden="1"/>
    <cellStyle name="Eingabe 2" xfId="16328" hidden="1"/>
    <cellStyle name="Eingabe 2" xfId="16303" hidden="1"/>
    <cellStyle name="Eingabe 2" xfId="16230" hidden="1"/>
    <cellStyle name="Eingabe 2" xfId="16177" hidden="1"/>
    <cellStyle name="Eingabe 2" xfId="16137" hidden="1"/>
    <cellStyle name="Eingabe 2" xfId="16097" hidden="1"/>
    <cellStyle name="Eingabe 2" xfId="16057" hidden="1"/>
    <cellStyle name="Eingabe 2" xfId="15991" hidden="1"/>
    <cellStyle name="Eingabe 2" xfId="15936" hidden="1"/>
    <cellStyle name="Eingabe 2" xfId="15891" hidden="1"/>
    <cellStyle name="Eingabe 2" xfId="15850" hidden="1"/>
    <cellStyle name="Eingabe 2" xfId="15811" hidden="1"/>
    <cellStyle name="Eingabe 2" xfId="15782" hidden="1"/>
    <cellStyle name="Eingabe 2" xfId="15740" hidden="1"/>
    <cellStyle name="Eingabe 2" xfId="15695" hidden="1"/>
    <cellStyle name="Eingabe 2" xfId="15650" hidden="1"/>
    <cellStyle name="Eingabe 2" xfId="15615" hidden="1"/>
    <cellStyle name="Eingabe 2" xfId="15587" hidden="1"/>
    <cellStyle name="Eingabe 2" xfId="15541" hidden="1"/>
    <cellStyle name="Eingabe 2" xfId="15501" hidden="1"/>
    <cellStyle name="Eingabe 2" xfId="15461" hidden="1"/>
    <cellStyle name="Eingabe 2" xfId="15420" hidden="1"/>
    <cellStyle name="Eingabe 2" xfId="15373" hidden="1"/>
    <cellStyle name="Eingabe 2" xfId="15328" hidden="1"/>
    <cellStyle name="Eingabe 2" xfId="15287" hidden="1"/>
    <cellStyle name="Eingabe 2" xfId="15247" hidden="1"/>
    <cellStyle name="Eingabe 2" xfId="15207" hidden="1"/>
    <cellStyle name="Eingabe 2" xfId="15152" hidden="1"/>
    <cellStyle name="Eingabe 2" xfId="15107" hidden="1"/>
    <cellStyle name="Eingabe 2" xfId="15067" hidden="1"/>
    <cellStyle name="Eingabe 2" xfId="15027" hidden="1"/>
    <cellStyle name="Eingabe 2" xfId="14980" hidden="1"/>
    <cellStyle name="Eingabe 2" xfId="14950" hidden="1"/>
    <cellStyle name="Eingabe 2" xfId="14906" hidden="1"/>
    <cellStyle name="Eingabe 2" xfId="14860" hidden="1"/>
    <cellStyle name="Eingabe 2" xfId="14820" hidden="1"/>
    <cellStyle name="Eingabe 2" xfId="14787" hidden="1"/>
    <cellStyle name="Eingabe 2" xfId="14754" hidden="1"/>
    <cellStyle name="Eingabe 2" xfId="14714" hidden="1"/>
    <cellStyle name="Eingabe 2" xfId="14674" hidden="1"/>
    <cellStyle name="Eingabe 2" xfId="14633" hidden="1"/>
    <cellStyle name="Eingabe 2" xfId="14599" hidden="1"/>
    <cellStyle name="Eingabe 2" xfId="14553" hidden="1"/>
    <cellStyle name="Eingabe 2" xfId="14513" hidden="1"/>
    <cellStyle name="Eingabe 2" xfId="14468" hidden="1"/>
    <cellStyle name="Eingabe 2" xfId="14431" hidden="1"/>
    <cellStyle name="Eingabe 2" xfId="14381" hidden="1"/>
    <cellStyle name="Eingabe 2" xfId="14332" hidden="1"/>
    <cellStyle name="Eingabe 2" xfId="14321" hidden="1"/>
    <cellStyle name="Eingabe 2" xfId="14284" hidden="1"/>
    <cellStyle name="Eingabe 2" xfId="14243" hidden="1"/>
    <cellStyle name="Eingabe 2" xfId="14194" hidden="1"/>
    <cellStyle name="Eingabe 2" xfId="14176" hidden="1"/>
    <cellStyle name="Eingabe 2" xfId="18762" hidden="1"/>
    <cellStyle name="Eingabe 2" xfId="18776" hidden="1"/>
    <cellStyle name="Eingabe 2" xfId="18796" hidden="1"/>
    <cellStyle name="Eingabe 2" xfId="18816" hidden="1"/>
    <cellStyle name="Eingabe 2" xfId="18836" hidden="1"/>
    <cellStyle name="Eingabe 2" xfId="18856" hidden="1"/>
    <cellStyle name="Eingabe 2" xfId="18882" hidden="1"/>
    <cellStyle name="Eingabe 2" xfId="18903" hidden="1"/>
    <cellStyle name="Eingabe 2" xfId="18923" hidden="1"/>
    <cellStyle name="Eingabe 2" xfId="18943" hidden="1"/>
    <cellStyle name="Eingabe 2" xfId="18963" hidden="1"/>
    <cellStyle name="Eingabe 2" xfId="18989" hidden="1"/>
    <cellStyle name="Eingabe 2" xfId="19010" hidden="1"/>
    <cellStyle name="Eingabe 2" xfId="19030" hidden="1"/>
    <cellStyle name="Eingabe 2" xfId="19050" hidden="1"/>
    <cellStyle name="Eingabe 2" xfId="19070" hidden="1"/>
    <cellStyle name="Eingabe 2" xfId="19084" hidden="1"/>
    <cellStyle name="Eingabe 2" xfId="19105" hidden="1"/>
    <cellStyle name="Eingabe 2" xfId="19125" hidden="1"/>
    <cellStyle name="Eingabe 2" xfId="19145" hidden="1"/>
    <cellStyle name="Eingabe 2" xfId="19165" hidden="1"/>
    <cellStyle name="Eingabe 2" xfId="19178" hidden="1"/>
    <cellStyle name="Eingabe 2" xfId="19198" hidden="1"/>
    <cellStyle name="Eingabe 2" xfId="19218" hidden="1"/>
    <cellStyle name="Eingabe 2" xfId="19238" hidden="1"/>
    <cellStyle name="Eingabe 2" xfId="19258" hidden="1"/>
    <cellStyle name="Eingabe 2" xfId="19289" hidden="1"/>
    <cellStyle name="Eingabe 2" xfId="19309" hidden="1"/>
    <cellStyle name="Eingabe 2" xfId="19329" hidden="1"/>
    <cellStyle name="Eingabe 2" xfId="19349" hidden="1"/>
    <cellStyle name="Eingabe 2" xfId="19369" hidden="1"/>
    <cellStyle name="Eingabe 2" xfId="19395" hidden="1"/>
    <cellStyle name="Eingabe 2" xfId="19416" hidden="1"/>
    <cellStyle name="Eingabe 2" xfId="19436" hidden="1"/>
    <cellStyle name="Eingabe 2" xfId="19456" hidden="1"/>
    <cellStyle name="Eingabe 2" xfId="19476" hidden="1"/>
    <cellStyle name="Eingabe 2" xfId="19490" hidden="1"/>
    <cellStyle name="Eingabe 2" xfId="19511" hidden="1"/>
    <cellStyle name="Eingabe 2" xfId="19531" hidden="1"/>
    <cellStyle name="Eingabe 2" xfId="19551" hidden="1"/>
    <cellStyle name="Eingabe 2" xfId="19571" hidden="1"/>
    <cellStyle name="Eingabe 2" xfId="19584" hidden="1"/>
    <cellStyle name="Eingabe 2" xfId="19604" hidden="1"/>
    <cellStyle name="Eingabe 2" xfId="19624" hidden="1"/>
    <cellStyle name="Eingabe 2" xfId="19644" hidden="1"/>
    <cellStyle name="Eingabe 2" xfId="19664" hidden="1"/>
    <cellStyle name="Eingabe 2" xfId="19684" hidden="1"/>
    <cellStyle name="Eingabe 2" xfId="19704" hidden="1"/>
    <cellStyle name="Eingabe 2" xfId="19724" hidden="1"/>
    <cellStyle name="Eingabe 2" xfId="19744" hidden="1"/>
    <cellStyle name="Eingabe 2" xfId="19764" hidden="1"/>
    <cellStyle name="Eingabe 2" xfId="19794" hidden="1"/>
    <cellStyle name="Eingabe 2" xfId="19799" hidden="1"/>
    <cellStyle name="Eingabe 2" xfId="19833" hidden="1"/>
    <cellStyle name="Eingabe 2" xfId="19853" hidden="1"/>
    <cellStyle name="Eingabe 2" xfId="19873" hidden="1"/>
    <cellStyle name="Eingabe 2" xfId="19893" hidden="1"/>
    <cellStyle name="Eingabe 2" xfId="19913" hidden="1"/>
    <cellStyle name="Eingabe 2" xfId="19929" hidden="1"/>
    <cellStyle name="Eingabe 2" xfId="19949" hidden="1"/>
    <cellStyle name="Eingabe 2" xfId="19969" hidden="1"/>
    <cellStyle name="Eingabe 2" xfId="19989" hidden="1"/>
    <cellStyle name="Eingabe 2" xfId="20009" hidden="1"/>
    <cellStyle name="Eingabe 2" xfId="20027" hidden="1"/>
    <cellStyle name="Eingabe 2" xfId="20086" hidden="1"/>
    <cellStyle name="Eingabe 2" xfId="20114" hidden="1"/>
    <cellStyle name="Eingabe 2" xfId="20134" hidden="1"/>
    <cellStyle name="Eingabe 2" xfId="20154" hidden="1"/>
    <cellStyle name="Eingabe 2" xfId="20174" hidden="1"/>
    <cellStyle name="Eingabe 2" xfId="20200" hidden="1"/>
    <cellStyle name="Eingabe 2" xfId="20221" hidden="1"/>
    <cellStyle name="Eingabe 2" xfId="20241" hidden="1"/>
    <cellStyle name="Eingabe 2" xfId="20261" hidden="1"/>
    <cellStyle name="Eingabe 2" xfId="20281" hidden="1"/>
    <cellStyle name="Eingabe 2" xfId="20295" hidden="1"/>
    <cellStyle name="Eingabe 2" xfId="20316" hidden="1"/>
    <cellStyle name="Eingabe 2" xfId="20336" hidden="1"/>
    <cellStyle name="Eingabe 2" xfId="20356" hidden="1"/>
    <cellStyle name="Eingabe 2" xfId="20376" hidden="1"/>
    <cellStyle name="Eingabe 2" xfId="20389" hidden="1"/>
    <cellStyle name="Eingabe 2" xfId="20409" hidden="1"/>
    <cellStyle name="Eingabe 2" xfId="20429" hidden="1"/>
    <cellStyle name="Eingabe 2" xfId="20449" hidden="1"/>
    <cellStyle name="Eingabe 2" xfId="20469" hidden="1"/>
    <cellStyle name="Eingabe 2" xfId="20500" hidden="1"/>
    <cellStyle name="Eingabe 2" xfId="20520" hidden="1"/>
    <cellStyle name="Eingabe 2" xfId="20540" hidden="1"/>
    <cellStyle name="Eingabe 2" xfId="20560" hidden="1"/>
    <cellStyle name="Eingabe 2" xfId="20580" hidden="1"/>
    <cellStyle name="Eingabe 2" xfId="20606" hidden="1"/>
    <cellStyle name="Eingabe 2" xfId="20627" hidden="1"/>
    <cellStyle name="Eingabe 2" xfId="20647" hidden="1"/>
    <cellStyle name="Eingabe 2" xfId="20667" hidden="1"/>
    <cellStyle name="Eingabe 2" xfId="20687" hidden="1"/>
    <cellStyle name="Eingabe 2" xfId="20701" hidden="1"/>
    <cellStyle name="Eingabe 2" xfId="20722" hidden="1"/>
    <cellStyle name="Eingabe 2" xfId="20742" hidden="1"/>
    <cellStyle name="Eingabe 2" xfId="20762" hidden="1"/>
    <cellStyle name="Eingabe 2" xfId="20782" hidden="1"/>
    <cellStyle name="Eingabe 2" xfId="20795" hidden="1"/>
    <cellStyle name="Eingabe 2" xfId="20815" hidden="1"/>
    <cellStyle name="Eingabe 2" xfId="20835" hidden="1"/>
    <cellStyle name="Eingabe 2" xfId="20855" hidden="1"/>
    <cellStyle name="Eingabe 2" xfId="20875" hidden="1"/>
    <cellStyle name="Eingabe 2" xfId="20895" hidden="1"/>
    <cellStyle name="Eingabe 2" xfId="20915" hidden="1"/>
    <cellStyle name="Eingabe 2" xfId="20935" hidden="1"/>
    <cellStyle name="Eingabe 2" xfId="20955" hidden="1"/>
    <cellStyle name="Eingabe 2" xfId="20975" hidden="1"/>
    <cellStyle name="Eingabe 2" xfId="21005" hidden="1"/>
    <cellStyle name="Eingabe 2" xfId="21010" hidden="1"/>
    <cellStyle name="Eingabe 2" xfId="21044" hidden="1"/>
    <cellStyle name="Eingabe 2" xfId="21064" hidden="1"/>
    <cellStyle name="Eingabe 2" xfId="21084" hidden="1"/>
    <cellStyle name="Eingabe 2" xfId="21104" hidden="1"/>
    <cellStyle name="Eingabe 2" xfId="21124" hidden="1"/>
    <cellStyle name="Eingabe 2" xfId="21140" hidden="1"/>
    <cellStyle name="Eingabe 2" xfId="21160" hidden="1"/>
    <cellStyle name="Eingabe 2" xfId="21180" hidden="1"/>
    <cellStyle name="Eingabe 2" xfId="21200" hidden="1"/>
    <cellStyle name="Eingabe 2" xfId="21220" hidden="1"/>
    <cellStyle name="Eingabe 2" xfId="21423" hidden="1"/>
    <cellStyle name="Eingabe 2" xfId="21443" hidden="1"/>
    <cellStyle name="Eingabe 2" xfId="21463" hidden="1"/>
    <cellStyle name="Eingabe 2" xfId="21483" hidden="1"/>
    <cellStyle name="Eingabe 2" xfId="21509" hidden="1"/>
    <cellStyle name="Eingabe 2" xfId="21530" hidden="1"/>
    <cellStyle name="Eingabe 2" xfId="21550" hidden="1"/>
    <cellStyle name="Eingabe 2" xfId="21570" hidden="1"/>
    <cellStyle name="Eingabe 2" xfId="21590" hidden="1"/>
    <cellStyle name="Eingabe 2" xfId="21604" hidden="1"/>
    <cellStyle name="Eingabe 2" xfId="21625" hidden="1"/>
    <cellStyle name="Eingabe 2" xfId="21645" hidden="1"/>
    <cellStyle name="Eingabe 2" xfId="21665" hidden="1"/>
    <cellStyle name="Eingabe 2" xfId="21685" hidden="1"/>
    <cellStyle name="Eingabe 2" xfId="21698" hidden="1"/>
    <cellStyle name="Eingabe 2" xfId="21718" hidden="1"/>
    <cellStyle name="Eingabe 2" xfId="21738" hidden="1"/>
    <cellStyle name="Eingabe 2" xfId="21758" hidden="1"/>
    <cellStyle name="Eingabe 2" xfId="21778" hidden="1"/>
    <cellStyle name="Eingabe 2" xfId="21810" hidden="1"/>
    <cellStyle name="Eingabe 2" xfId="21830" hidden="1"/>
    <cellStyle name="Eingabe 2" xfId="21850" hidden="1"/>
    <cellStyle name="Eingabe 2" xfId="21870" hidden="1"/>
    <cellStyle name="Eingabe 2" xfId="21890" hidden="1"/>
    <cellStyle name="Eingabe 2" xfId="21916" hidden="1"/>
    <cellStyle name="Eingabe 2" xfId="21937" hidden="1"/>
    <cellStyle name="Eingabe 2" xfId="21957" hidden="1"/>
    <cellStyle name="Eingabe 2" xfId="21977" hidden="1"/>
    <cellStyle name="Eingabe 2" xfId="21997" hidden="1"/>
    <cellStyle name="Eingabe 2" xfId="22011" hidden="1"/>
    <cellStyle name="Eingabe 2" xfId="22032" hidden="1"/>
    <cellStyle name="Eingabe 2" xfId="22052" hidden="1"/>
    <cellStyle name="Eingabe 2" xfId="22072" hidden="1"/>
    <cellStyle name="Eingabe 2" xfId="22092" hidden="1"/>
    <cellStyle name="Eingabe 2" xfId="22105" hidden="1"/>
    <cellStyle name="Eingabe 2" xfId="22125" hidden="1"/>
    <cellStyle name="Eingabe 2" xfId="22145" hidden="1"/>
    <cellStyle name="Eingabe 2" xfId="22165" hidden="1"/>
    <cellStyle name="Eingabe 2" xfId="22185" hidden="1"/>
    <cellStyle name="Eingabe 2" xfId="22205" hidden="1"/>
    <cellStyle name="Eingabe 2" xfId="22225" hidden="1"/>
    <cellStyle name="Eingabe 2" xfId="22245" hidden="1"/>
    <cellStyle name="Eingabe 2" xfId="22265" hidden="1"/>
    <cellStyle name="Eingabe 2" xfId="22285" hidden="1"/>
    <cellStyle name="Eingabe 2" xfId="22316" hidden="1"/>
    <cellStyle name="Eingabe 2" xfId="22322" hidden="1"/>
    <cellStyle name="Eingabe 2" xfId="22357" hidden="1"/>
    <cellStyle name="Eingabe 2" xfId="22377" hidden="1"/>
    <cellStyle name="Eingabe 2" xfId="22397" hidden="1"/>
    <cellStyle name="Eingabe 2" xfId="22417" hidden="1"/>
    <cellStyle name="Eingabe 2" xfId="22437" hidden="1"/>
    <cellStyle name="Eingabe 2" xfId="22453" hidden="1"/>
    <cellStyle name="Eingabe 2" xfId="22473" hidden="1"/>
    <cellStyle name="Eingabe 2" xfId="22493" hidden="1"/>
    <cellStyle name="Eingabe 2" xfId="22513" hidden="1"/>
    <cellStyle name="Eingabe 2" xfId="22533" hidden="1"/>
    <cellStyle name="Eingabe 2" xfId="22552" hidden="1"/>
    <cellStyle name="Eingabe 2" xfId="22611" hidden="1"/>
    <cellStyle name="Eingabe 2" xfId="22639" hidden="1"/>
    <cellStyle name="Eingabe 2" xfId="22659" hidden="1"/>
    <cellStyle name="Eingabe 2" xfId="22679" hidden="1"/>
    <cellStyle name="Eingabe 2" xfId="22699" hidden="1"/>
    <cellStyle name="Eingabe 2" xfId="22725" hidden="1"/>
    <cellStyle name="Eingabe 2" xfId="22746" hidden="1"/>
    <cellStyle name="Eingabe 2" xfId="22766" hidden="1"/>
    <cellStyle name="Eingabe 2" xfId="22786" hidden="1"/>
    <cellStyle name="Eingabe 2" xfId="22806" hidden="1"/>
    <cellStyle name="Eingabe 2" xfId="22820" hidden="1"/>
    <cellStyle name="Eingabe 2" xfId="22841" hidden="1"/>
    <cellStyle name="Eingabe 2" xfId="22861" hidden="1"/>
    <cellStyle name="Eingabe 2" xfId="22881" hidden="1"/>
    <cellStyle name="Eingabe 2" xfId="22901" hidden="1"/>
    <cellStyle name="Eingabe 2" xfId="22914" hidden="1"/>
    <cellStyle name="Eingabe 2" xfId="22934" hidden="1"/>
    <cellStyle name="Eingabe 2" xfId="22954" hidden="1"/>
    <cellStyle name="Eingabe 2" xfId="22974" hidden="1"/>
    <cellStyle name="Eingabe 2" xfId="22994" hidden="1"/>
    <cellStyle name="Eingabe 2" xfId="23025" hidden="1"/>
    <cellStyle name="Eingabe 2" xfId="23045" hidden="1"/>
    <cellStyle name="Eingabe 2" xfId="23065" hidden="1"/>
    <cellStyle name="Eingabe 2" xfId="23085" hidden="1"/>
    <cellStyle name="Eingabe 2" xfId="23105" hidden="1"/>
    <cellStyle name="Eingabe 2" xfId="23131" hidden="1"/>
    <cellStyle name="Eingabe 2" xfId="23152" hidden="1"/>
    <cellStyle name="Eingabe 2" xfId="23172" hidden="1"/>
    <cellStyle name="Eingabe 2" xfId="23192" hidden="1"/>
    <cellStyle name="Eingabe 2" xfId="23212" hidden="1"/>
    <cellStyle name="Eingabe 2" xfId="23226" hidden="1"/>
    <cellStyle name="Eingabe 2" xfId="23247" hidden="1"/>
    <cellStyle name="Eingabe 2" xfId="23267" hidden="1"/>
    <cellStyle name="Eingabe 2" xfId="23287" hidden="1"/>
    <cellStyle name="Eingabe 2" xfId="23307" hidden="1"/>
    <cellStyle name="Eingabe 2" xfId="23320" hidden="1"/>
    <cellStyle name="Eingabe 2" xfId="23340" hidden="1"/>
    <cellStyle name="Eingabe 2" xfId="23360" hidden="1"/>
    <cellStyle name="Eingabe 2" xfId="23380" hidden="1"/>
    <cellStyle name="Eingabe 2" xfId="23400" hidden="1"/>
    <cellStyle name="Eingabe 2" xfId="23420" hidden="1"/>
    <cellStyle name="Eingabe 2" xfId="23440" hidden="1"/>
    <cellStyle name="Eingabe 2" xfId="23460" hidden="1"/>
    <cellStyle name="Eingabe 2" xfId="23480" hidden="1"/>
    <cellStyle name="Eingabe 2" xfId="23500" hidden="1"/>
    <cellStyle name="Eingabe 2" xfId="23530" hidden="1"/>
    <cellStyle name="Eingabe 2" xfId="23535" hidden="1"/>
    <cellStyle name="Eingabe 2" xfId="23570" hidden="1"/>
    <cellStyle name="Eingabe 2" xfId="23590" hidden="1"/>
    <cellStyle name="Eingabe 2" xfId="23610" hidden="1"/>
    <cellStyle name="Eingabe 2" xfId="23630" hidden="1"/>
    <cellStyle name="Eingabe 2" xfId="23650" hidden="1"/>
    <cellStyle name="Eingabe 2" xfId="23666" hidden="1"/>
    <cellStyle name="Eingabe 2" xfId="23686" hidden="1"/>
    <cellStyle name="Eingabe 2" xfId="23706" hidden="1"/>
    <cellStyle name="Eingabe 2" xfId="23726" hidden="1"/>
    <cellStyle name="Eingabe 2" xfId="23746" hidden="1"/>
    <cellStyle name="Eingabe 2" xfId="23818" hidden="1"/>
    <cellStyle name="Eingabe 2" xfId="23838" hidden="1"/>
    <cellStyle name="Eingabe 2" xfId="23858" hidden="1"/>
    <cellStyle name="Eingabe 2" xfId="23878" hidden="1"/>
    <cellStyle name="Eingabe 2" xfId="23904" hidden="1"/>
    <cellStyle name="Eingabe 2" xfId="23925" hidden="1"/>
    <cellStyle name="Eingabe 2" xfId="23945" hidden="1"/>
    <cellStyle name="Eingabe 2" xfId="23965" hidden="1"/>
    <cellStyle name="Eingabe 2" xfId="23985" hidden="1"/>
    <cellStyle name="Eingabe 2" xfId="23999" hidden="1"/>
    <cellStyle name="Eingabe 2" xfId="24020" hidden="1"/>
    <cellStyle name="Eingabe 2" xfId="24040" hidden="1"/>
    <cellStyle name="Eingabe 2" xfId="24060" hidden="1"/>
    <cellStyle name="Eingabe 2" xfId="24080" hidden="1"/>
    <cellStyle name="Eingabe 2" xfId="24093" hidden="1"/>
    <cellStyle name="Eingabe 2" xfId="24113" hidden="1"/>
    <cellStyle name="Eingabe 2" xfId="24133" hidden="1"/>
    <cellStyle name="Eingabe 2" xfId="24153" hidden="1"/>
    <cellStyle name="Eingabe 2" xfId="24173" hidden="1"/>
    <cellStyle name="Eingabe 2" xfId="24204" hidden="1"/>
    <cellStyle name="Eingabe 2" xfId="24224" hidden="1"/>
    <cellStyle name="Eingabe 2" xfId="24244" hidden="1"/>
    <cellStyle name="Eingabe 2" xfId="24264" hidden="1"/>
    <cellStyle name="Eingabe 2" xfId="24284" hidden="1"/>
    <cellStyle name="Eingabe 2" xfId="24310" hidden="1"/>
    <cellStyle name="Eingabe 2" xfId="24331" hidden="1"/>
    <cellStyle name="Eingabe 2" xfId="24351" hidden="1"/>
    <cellStyle name="Eingabe 2" xfId="24371" hidden="1"/>
    <cellStyle name="Eingabe 2" xfId="24391" hidden="1"/>
    <cellStyle name="Eingabe 2" xfId="24405" hidden="1"/>
    <cellStyle name="Eingabe 2" xfId="24426" hidden="1"/>
    <cellStyle name="Eingabe 2" xfId="24446" hidden="1"/>
    <cellStyle name="Eingabe 2" xfId="24466" hidden="1"/>
    <cellStyle name="Eingabe 2" xfId="24486" hidden="1"/>
    <cellStyle name="Eingabe 2" xfId="24499" hidden="1"/>
    <cellStyle name="Eingabe 2" xfId="24519" hidden="1"/>
    <cellStyle name="Eingabe 2" xfId="24539" hidden="1"/>
    <cellStyle name="Eingabe 2" xfId="24559" hidden="1"/>
    <cellStyle name="Eingabe 2" xfId="24579" hidden="1"/>
    <cellStyle name="Eingabe 2" xfId="24599" hidden="1"/>
    <cellStyle name="Eingabe 2" xfId="24619" hidden="1"/>
    <cellStyle name="Eingabe 2" xfId="24639" hidden="1"/>
    <cellStyle name="Eingabe 2" xfId="24659" hidden="1"/>
    <cellStyle name="Eingabe 2" xfId="24679" hidden="1"/>
    <cellStyle name="Eingabe 2" xfId="24710" hidden="1"/>
    <cellStyle name="Eingabe 2" xfId="24716" hidden="1"/>
    <cellStyle name="Eingabe 2" xfId="24751" hidden="1"/>
    <cellStyle name="Eingabe 2" xfId="24771" hidden="1"/>
    <cellStyle name="Eingabe 2" xfId="24791" hidden="1"/>
    <cellStyle name="Eingabe 2" xfId="24811" hidden="1"/>
    <cellStyle name="Eingabe 2" xfId="24831" hidden="1"/>
    <cellStyle name="Eingabe 2" xfId="24847" hidden="1"/>
    <cellStyle name="Eingabe 2" xfId="24867" hidden="1"/>
    <cellStyle name="Eingabe 2" xfId="24887" hidden="1"/>
    <cellStyle name="Eingabe 2" xfId="24907" hidden="1"/>
    <cellStyle name="Eingabe 2" xfId="24927" hidden="1"/>
    <cellStyle name="Eingabe 2" xfId="24945" hidden="1"/>
    <cellStyle name="Eingabe 2" xfId="25004" hidden="1"/>
    <cellStyle name="Eingabe 2" xfId="25032" hidden="1"/>
    <cellStyle name="Eingabe 2" xfId="25052" hidden="1"/>
    <cellStyle name="Eingabe 2" xfId="25072" hidden="1"/>
    <cellStyle name="Eingabe 2" xfId="25092" hidden="1"/>
    <cellStyle name="Eingabe 2" xfId="25117" hidden="1"/>
    <cellStyle name="Eingabe 2" xfId="25138" hidden="1"/>
    <cellStyle name="Eingabe 2" xfId="25158" hidden="1"/>
    <cellStyle name="Eingabe 2" xfId="25178" hidden="1"/>
    <cellStyle name="Eingabe 2" xfId="25198" hidden="1"/>
    <cellStyle name="Eingabe 2" xfId="25212" hidden="1"/>
    <cellStyle name="Eingabe 2" xfId="25233" hidden="1"/>
    <cellStyle name="Eingabe 2" xfId="25253" hidden="1"/>
    <cellStyle name="Eingabe 2" xfId="25273" hidden="1"/>
    <cellStyle name="Eingabe 2" xfId="25293" hidden="1"/>
    <cellStyle name="Eingabe 2" xfId="25306" hidden="1"/>
    <cellStyle name="Eingabe 2" xfId="25326" hidden="1"/>
    <cellStyle name="Eingabe 2" xfId="25346" hidden="1"/>
    <cellStyle name="Eingabe 2" xfId="25366" hidden="1"/>
    <cellStyle name="Eingabe 2" xfId="25386" hidden="1"/>
    <cellStyle name="Eingabe 2" xfId="25416" hidden="1"/>
    <cellStyle name="Eingabe 2" xfId="25436" hidden="1"/>
    <cellStyle name="Eingabe 2" xfId="25456" hidden="1"/>
    <cellStyle name="Eingabe 2" xfId="25476" hidden="1"/>
    <cellStyle name="Eingabe 2" xfId="25496" hidden="1"/>
    <cellStyle name="Eingabe 2" xfId="25521" hidden="1"/>
    <cellStyle name="Eingabe 2" xfId="25542" hidden="1"/>
    <cellStyle name="Eingabe 2" xfId="25562" hidden="1"/>
    <cellStyle name="Eingabe 2" xfId="25582" hidden="1"/>
    <cellStyle name="Eingabe 2" xfId="25602" hidden="1"/>
    <cellStyle name="Eingabe 2" xfId="25616" hidden="1"/>
    <cellStyle name="Eingabe 2" xfId="25637" hidden="1"/>
    <cellStyle name="Eingabe 2" xfId="25657" hidden="1"/>
    <cellStyle name="Eingabe 2" xfId="25677" hidden="1"/>
    <cellStyle name="Eingabe 2" xfId="25697" hidden="1"/>
    <cellStyle name="Eingabe 2" xfId="25710" hidden="1"/>
    <cellStyle name="Eingabe 2" xfId="25730" hidden="1"/>
    <cellStyle name="Eingabe 2" xfId="25750" hidden="1"/>
    <cellStyle name="Eingabe 2" xfId="25770" hidden="1"/>
    <cellStyle name="Eingabe 2" xfId="25790" hidden="1"/>
    <cellStyle name="Eingabe 2" xfId="25810" hidden="1"/>
    <cellStyle name="Eingabe 2" xfId="25830" hidden="1"/>
    <cellStyle name="Eingabe 2" xfId="25850" hidden="1"/>
    <cellStyle name="Eingabe 2" xfId="25870" hidden="1"/>
    <cellStyle name="Eingabe 2" xfId="25890" hidden="1"/>
    <cellStyle name="Eingabe 2" xfId="25920" hidden="1"/>
    <cellStyle name="Eingabe 2" xfId="25925" hidden="1"/>
    <cellStyle name="Eingabe 2" xfId="25960" hidden="1"/>
    <cellStyle name="Eingabe 2" xfId="25980" hidden="1"/>
    <cellStyle name="Eingabe 2" xfId="26000" hidden="1"/>
    <cellStyle name="Eingabe 2" xfId="26020" hidden="1"/>
    <cellStyle name="Eingabe 2" xfId="26040" hidden="1"/>
    <cellStyle name="Eingabe 2" xfId="26055" hidden="1"/>
    <cellStyle name="Eingabe 2" xfId="26075" hidden="1"/>
    <cellStyle name="Eingabe 2" xfId="26095" hidden="1"/>
    <cellStyle name="Eingabe 2" xfId="26115" hidden="1"/>
    <cellStyle name="Eingabe 2" xfId="26135" hidden="1"/>
    <cellStyle name="Eingabe 2" xfId="21398" hidden="1"/>
    <cellStyle name="Eingabe 2" xfId="21339" hidden="1"/>
    <cellStyle name="Eingabe 2" xfId="23757" hidden="1"/>
    <cellStyle name="Eingabe 2" xfId="26172" hidden="1"/>
    <cellStyle name="Eingabe 2" xfId="26198" hidden="1"/>
    <cellStyle name="Eingabe 2" xfId="26219" hidden="1"/>
    <cellStyle name="Eingabe 2" xfId="26239" hidden="1"/>
    <cellStyle name="Eingabe 2" xfId="26259" hidden="1"/>
    <cellStyle name="Eingabe 2" xfId="26279" hidden="1"/>
    <cellStyle name="Eingabe 2" xfId="26293" hidden="1"/>
    <cellStyle name="Eingabe 2" xfId="26314" hidden="1"/>
    <cellStyle name="Eingabe 2" xfId="26334" hidden="1"/>
    <cellStyle name="Eingabe 2" xfId="26354" hidden="1"/>
    <cellStyle name="Eingabe 2" xfId="26374" hidden="1"/>
    <cellStyle name="Eingabe 2" xfId="26387" hidden="1"/>
    <cellStyle name="Eingabe 2" xfId="26407" hidden="1"/>
    <cellStyle name="Eingabe 2" xfId="26427" hidden="1"/>
    <cellStyle name="Eingabe 2" xfId="26447" hidden="1"/>
    <cellStyle name="Eingabe 2" xfId="26467" hidden="1"/>
    <cellStyle name="Eingabe 2" xfId="26497" hidden="1"/>
    <cellStyle name="Eingabe 2" xfId="26517" hidden="1"/>
    <cellStyle name="Eingabe 2" xfId="26537" hidden="1"/>
    <cellStyle name="Eingabe 2" xfId="26557" hidden="1"/>
    <cellStyle name="Eingabe 2" xfId="26577" hidden="1"/>
    <cellStyle name="Eingabe 2" xfId="26602" hidden="1"/>
    <cellStyle name="Eingabe 2" xfId="26623" hidden="1"/>
    <cellStyle name="Eingabe 2" xfId="26643" hidden="1"/>
    <cellStyle name="Eingabe 2" xfId="26663" hidden="1"/>
    <cellStyle name="Eingabe 2" xfId="26683" hidden="1"/>
    <cellStyle name="Eingabe 2" xfId="26697" hidden="1"/>
    <cellStyle name="Eingabe 2" xfId="26718" hidden="1"/>
    <cellStyle name="Eingabe 2" xfId="26738" hidden="1"/>
    <cellStyle name="Eingabe 2" xfId="26758" hidden="1"/>
    <cellStyle name="Eingabe 2" xfId="26778" hidden="1"/>
    <cellStyle name="Eingabe 2" xfId="26791" hidden="1"/>
    <cellStyle name="Eingabe 2" xfId="26811" hidden="1"/>
    <cellStyle name="Eingabe 2" xfId="26831" hidden="1"/>
    <cellStyle name="Eingabe 2" xfId="26851" hidden="1"/>
    <cellStyle name="Eingabe 2" xfId="26871" hidden="1"/>
    <cellStyle name="Eingabe 2" xfId="26891" hidden="1"/>
    <cellStyle name="Eingabe 2" xfId="26911" hidden="1"/>
    <cellStyle name="Eingabe 2" xfId="26931" hidden="1"/>
    <cellStyle name="Eingabe 2" xfId="26951" hidden="1"/>
    <cellStyle name="Eingabe 2" xfId="26971" hidden="1"/>
    <cellStyle name="Eingabe 2" xfId="27000" hidden="1"/>
    <cellStyle name="Eingabe 2" xfId="27006" hidden="1"/>
    <cellStyle name="Eingabe 2" xfId="27041" hidden="1"/>
    <cellStyle name="Eingabe 2" xfId="27061" hidden="1"/>
    <cellStyle name="Eingabe 2" xfId="27081" hidden="1"/>
    <cellStyle name="Eingabe 2" xfId="27101" hidden="1"/>
    <cellStyle name="Eingabe 2" xfId="27121" hidden="1"/>
    <cellStyle name="Eingabe 2" xfId="27135" hidden="1"/>
    <cellStyle name="Eingabe 2" xfId="27155" hidden="1"/>
    <cellStyle name="Eingabe 2" xfId="27175" hidden="1"/>
    <cellStyle name="Eingabe 2" xfId="27195" hidden="1"/>
    <cellStyle name="Eingabe 2" xfId="27215" hidden="1"/>
    <cellStyle name="Eingabe 2" xfId="27233" hidden="1"/>
    <cellStyle name="Eingabe 2" xfId="27291" hidden="1"/>
    <cellStyle name="Eingabe 2" xfId="27319" hidden="1"/>
    <cellStyle name="Eingabe 2" xfId="27339" hidden="1"/>
    <cellStyle name="Eingabe 2" xfId="27359" hidden="1"/>
    <cellStyle name="Eingabe 2" xfId="27379" hidden="1"/>
    <cellStyle name="Eingabe 2" xfId="27405" hidden="1"/>
    <cellStyle name="Eingabe 2" xfId="27426" hidden="1"/>
    <cellStyle name="Eingabe 2" xfId="27446" hidden="1"/>
    <cellStyle name="Eingabe 2" xfId="27466" hidden="1"/>
    <cellStyle name="Eingabe 2" xfId="27486" hidden="1"/>
    <cellStyle name="Eingabe 2" xfId="27500" hidden="1"/>
    <cellStyle name="Eingabe 2" xfId="27521" hidden="1"/>
    <cellStyle name="Eingabe 2" xfId="27541" hidden="1"/>
    <cellStyle name="Eingabe 2" xfId="27561" hidden="1"/>
    <cellStyle name="Eingabe 2" xfId="27581" hidden="1"/>
    <cellStyle name="Eingabe 2" xfId="27594" hidden="1"/>
    <cellStyle name="Eingabe 2" xfId="27614" hidden="1"/>
    <cellStyle name="Eingabe 2" xfId="27634" hidden="1"/>
    <cellStyle name="Eingabe 2" xfId="27654" hidden="1"/>
    <cellStyle name="Eingabe 2" xfId="27674" hidden="1"/>
    <cellStyle name="Eingabe 2" xfId="27704" hidden="1"/>
    <cellStyle name="Eingabe 2" xfId="27724" hidden="1"/>
    <cellStyle name="Eingabe 2" xfId="27744" hidden="1"/>
    <cellStyle name="Eingabe 2" xfId="27764" hidden="1"/>
    <cellStyle name="Eingabe 2" xfId="27784" hidden="1"/>
    <cellStyle name="Eingabe 2" xfId="27809" hidden="1"/>
    <cellStyle name="Eingabe 2" xfId="27830" hidden="1"/>
    <cellStyle name="Eingabe 2" xfId="27850" hidden="1"/>
    <cellStyle name="Eingabe 2" xfId="27870" hidden="1"/>
    <cellStyle name="Eingabe 2" xfId="27890" hidden="1"/>
    <cellStyle name="Eingabe 2" xfId="27904" hidden="1"/>
    <cellStyle name="Eingabe 2" xfId="27925" hidden="1"/>
    <cellStyle name="Eingabe 2" xfId="27945" hidden="1"/>
    <cellStyle name="Eingabe 2" xfId="27965" hidden="1"/>
    <cellStyle name="Eingabe 2" xfId="27985" hidden="1"/>
    <cellStyle name="Eingabe 2" xfId="27998" hidden="1"/>
    <cellStyle name="Eingabe 2" xfId="28018" hidden="1"/>
    <cellStyle name="Eingabe 2" xfId="28038" hidden="1"/>
    <cellStyle name="Eingabe 2" xfId="28058" hidden="1"/>
    <cellStyle name="Eingabe 2" xfId="28078" hidden="1"/>
    <cellStyle name="Eingabe 2" xfId="28098" hidden="1"/>
    <cellStyle name="Eingabe 2" xfId="28118" hidden="1"/>
    <cellStyle name="Eingabe 2" xfId="28138" hidden="1"/>
    <cellStyle name="Eingabe 2" xfId="28158" hidden="1"/>
    <cellStyle name="Eingabe 2" xfId="28178" hidden="1"/>
    <cellStyle name="Eingabe 2" xfId="28206" hidden="1"/>
    <cellStyle name="Eingabe 2" xfId="28211" hidden="1"/>
    <cellStyle name="Eingabe 2" xfId="28246" hidden="1"/>
    <cellStyle name="Eingabe 2" xfId="28266" hidden="1"/>
    <cellStyle name="Eingabe 2" xfId="28286" hidden="1"/>
    <cellStyle name="Eingabe 2" xfId="28306" hidden="1"/>
    <cellStyle name="Eingabe 2" xfId="28326" hidden="1"/>
    <cellStyle name="Eingabe 2" xfId="28341" hidden="1"/>
    <cellStyle name="Eingabe 2" xfId="28361" hidden="1"/>
    <cellStyle name="Eingabe 2" xfId="28381" hidden="1"/>
    <cellStyle name="Eingabe 2" xfId="28401" hidden="1"/>
    <cellStyle name="Eingabe 2" xfId="28421" hidden="1"/>
    <cellStyle name="Eingabe 2" xfId="26151" hidden="1"/>
    <cellStyle name="Eingabe 2" xfId="21325" hidden="1"/>
    <cellStyle name="Eingabe 2" xfId="24940" hidden="1"/>
    <cellStyle name="Eingabe 2" xfId="28460" hidden="1"/>
    <cellStyle name="Eingabe 2" xfId="28485" hidden="1"/>
    <cellStyle name="Eingabe 2" xfId="28506" hidden="1"/>
    <cellStyle name="Eingabe 2" xfId="28526" hidden="1"/>
    <cellStyle name="Eingabe 2" xfId="28546" hidden="1"/>
    <cellStyle name="Eingabe 2" xfId="28566" hidden="1"/>
    <cellStyle name="Eingabe 2" xfId="28580" hidden="1"/>
    <cellStyle name="Eingabe 2" xfId="28601" hidden="1"/>
    <cellStyle name="Eingabe 2" xfId="28621" hidden="1"/>
    <cellStyle name="Eingabe 2" xfId="28641" hidden="1"/>
    <cellStyle name="Eingabe 2" xfId="28661" hidden="1"/>
    <cellStyle name="Eingabe 2" xfId="28674" hidden="1"/>
    <cellStyle name="Eingabe 2" xfId="28694" hidden="1"/>
    <cellStyle name="Eingabe 2" xfId="28714" hidden="1"/>
    <cellStyle name="Eingabe 2" xfId="28734" hidden="1"/>
    <cellStyle name="Eingabe 2" xfId="28754" hidden="1"/>
    <cellStyle name="Eingabe 2" xfId="28783" hidden="1"/>
    <cellStyle name="Eingabe 2" xfId="28803" hidden="1"/>
    <cellStyle name="Eingabe 2" xfId="28823" hidden="1"/>
    <cellStyle name="Eingabe 2" xfId="28843" hidden="1"/>
    <cellStyle name="Eingabe 2" xfId="28863" hidden="1"/>
    <cellStyle name="Eingabe 2" xfId="28887" hidden="1"/>
    <cellStyle name="Eingabe 2" xfId="28908" hidden="1"/>
    <cellStyle name="Eingabe 2" xfId="28928" hidden="1"/>
    <cellStyle name="Eingabe 2" xfId="28948" hidden="1"/>
    <cellStyle name="Eingabe 2" xfId="28968" hidden="1"/>
    <cellStyle name="Eingabe 2" xfId="28982" hidden="1"/>
    <cellStyle name="Eingabe 2" xfId="29003" hidden="1"/>
    <cellStyle name="Eingabe 2" xfId="29023" hidden="1"/>
    <cellStyle name="Eingabe 2" xfId="29043" hidden="1"/>
    <cellStyle name="Eingabe 2" xfId="29063" hidden="1"/>
    <cellStyle name="Eingabe 2" xfId="29076" hidden="1"/>
    <cellStyle name="Eingabe 2" xfId="29096" hidden="1"/>
    <cellStyle name="Eingabe 2" xfId="29116" hidden="1"/>
    <cellStyle name="Eingabe 2" xfId="29136" hidden="1"/>
    <cellStyle name="Eingabe 2" xfId="29156" hidden="1"/>
    <cellStyle name="Eingabe 2" xfId="29176" hidden="1"/>
    <cellStyle name="Eingabe 2" xfId="29196" hidden="1"/>
    <cellStyle name="Eingabe 2" xfId="29216" hidden="1"/>
    <cellStyle name="Eingabe 2" xfId="29236" hidden="1"/>
    <cellStyle name="Eingabe 2" xfId="29256" hidden="1"/>
    <cellStyle name="Eingabe 2" xfId="29285" hidden="1"/>
    <cellStyle name="Eingabe 2" xfId="29291" hidden="1"/>
    <cellStyle name="Eingabe 2" xfId="29325" hidden="1"/>
    <cellStyle name="Eingabe 2" xfId="29345" hidden="1"/>
    <cellStyle name="Eingabe 2" xfId="29365" hidden="1"/>
    <cellStyle name="Eingabe 2" xfId="29385" hidden="1"/>
    <cellStyle name="Eingabe 2" xfId="29405" hidden="1"/>
    <cellStyle name="Eingabe 2" xfId="29420" hidden="1"/>
    <cellStyle name="Eingabe 2" xfId="29440" hidden="1"/>
    <cellStyle name="Eingabe 2" xfId="29460" hidden="1"/>
    <cellStyle name="Eingabe 2" xfId="29480" hidden="1"/>
    <cellStyle name="Eingabe 2" xfId="29500" hidden="1"/>
    <cellStyle name="Eingabe 2" xfId="29517" hidden="1"/>
    <cellStyle name="Eingabe 2" xfId="29573" hidden="1"/>
    <cellStyle name="Eingabe 2" xfId="29601" hidden="1"/>
    <cellStyle name="Eingabe 2" xfId="29621" hidden="1"/>
    <cellStyle name="Eingabe 2" xfId="29641" hidden="1"/>
    <cellStyle name="Eingabe 2" xfId="29661" hidden="1"/>
    <cellStyle name="Eingabe 2" xfId="29686" hidden="1"/>
    <cellStyle name="Eingabe 2" xfId="29707" hidden="1"/>
    <cellStyle name="Eingabe 2" xfId="29727" hidden="1"/>
    <cellStyle name="Eingabe 2" xfId="29747" hidden="1"/>
    <cellStyle name="Eingabe 2" xfId="29767" hidden="1"/>
    <cellStyle name="Eingabe 2" xfId="29781" hidden="1"/>
    <cellStyle name="Eingabe 2" xfId="29802" hidden="1"/>
    <cellStyle name="Eingabe 2" xfId="29822" hidden="1"/>
    <cellStyle name="Eingabe 2" xfId="29842" hidden="1"/>
    <cellStyle name="Eingabe 2" xfId="29862" hidden="1"/>
    <cellStyle name="Eingabe 2" xfId="29875" hidden="1"/>
    <cellStyle name="Eingabe 2" xfId="29895" hidden="1"/>
    <cellStyle name="Eingabe 2" xfId="29915" hidden="1"/>
    <cellStyle name="Eingabe 2" xfId="29935" hidden="1"/>
    <cellStyle name="Eingabe 2" xfId="29955" hidden="1"/>
    <cellStyle name="Eingabe 2" xfId="29983" hidden="1"/>
    <cellStyle name="Eingabe 2" xfId="30003" hidden="1"/>
    <cellStyle name="Eingabe 2" xfId="30023" hidden="1"/>
    <cellStyle name="Eingabe 2" xfId="30043" hidden="1"/>
    <cellStyle name="Eingabe 2" xfId="30063" hidden="1"/>
    <cellStyle name="Eingabe 2" xfId="30087" hidden="1"/>
    <cellStyle name="Eingabe 2" xfId="30108" hidden="1"/>
    <cellStyle name="Eingabe 2" xfId="30128" hidden="1"/>
    <cellStyle name="Eingabe 2" xfId="30148" hidden="1"/>
    <cellStyle name="Eingabe 2" xfId="30168" hidden="1"/>
    <cellStyle name="Eingabe 2" xfId="30182" hidden="1"/>
    <cellStyle name="Eingabe 2" xfId="30203" hidden="1"/>
    <cellStyle name="Eingabe 2" xfId="30223" hidden="1"/>
    <cellStyle name="Eingabe 2" xfId="30243" hidden="1"/>
    <cellStyle name="Eingabe 2" xfId="30263" hidden="1"/>
    <cellStyle name="Eingabe 2" xfId="30276" hidden="1"/>
    <cellStyle name="Eingabe 2" xfId="30296" hidden="1"/>
    <cellStyle name="Eingabe 2" xfId="30316" hidden="1"/>
    <cellStyle name="Eingabe 2" xfId="30336" hidden="1"/>
    <cellStyle name="Eingabe 2" xfId="30356" hidden="1"/>
    <cellStyle name="Eingabe 2" xfId="30376" hidden="1"/>
    <cellStyle name="Eingabe 2" xfId="30396" hidden="1"/>
    <cellStyle name="Eingabe 2" xfId="30416" hidden="1"/>
    <cellStyle name="Eingabe 2" xfId="30436" hidden="1"/>
    <cellStyle name="Eingabe 2" xfId="30456" hidden="1"/>
    <cellStyle name="Eingabe 2" xfId="30483" hidden="1"/>
    <cellStyle name="Eingabe 2" xfId="30488" hidden="1"/>
    <cellStyle name="Eingabe 2" xfId="30522" hidden="1"/>
    <cellStyle name="Eingabe 2" xfId="30542" hidden="1"/>
    <cellStyle name="Eingabe 2" xfId="30562" hidden="1"/>
    <cellStyle name="Eingabe 2" xfId="30582" hidden="1"/>
    <cellStyle name="Eingabe 2" xfId="30602" hidden="1"/>
    <cellStyle name="Eingabe 2" xfId="30616" hidden="1"/>
    <cellStyle name="Eingabe 2" xfId="30636" hidden="1"/>
    <cellStyle name="Eingabe 2" xfId="30656" hidden="1"/>
    <cellStyle name="Eingabe 2" xfId="30676" hidden="1"/>
    <cellStyle name="Eingabe 2" xfId="30696" hidden="1"/>
    <cellStyle name="Eingabe 2" xfId="27039" hidden="1"/>
    <cellStyle name="Eingabe 2" xfId="24993" hidden="1"/>
    <cellStyle name="Eingabe 2" xfId="27226" hidden="1"/>
    <cellStyle name="Eingabe 2" xfId="30727" hidden="1"/>
    <cellStyle name="Eingabe 2" xfId="30751" hidden="1"/>
    <cellStyle name="Eingabe 2" xfId="30772" hidden="1"/>
    <cellStyle name="Eingabe 2" xfId="30792" hidden="1"/>
    <cellStyle name="Eingabe 2" xfId="30812" hidden="1"/>
    <cellStyle name="Eingabe 2" xfId="30832" hidden="1"/>
    <cellStyle name="Eingabe 2" xfId="30846" hidden="1"/>
    <cellStyle name="Eingabe 2" xfId="30867" hidden="1"/>
    <cellStyle name="Eingabe 2" xfId="30887" hidden="1"/>
    <cellStyle name="Eingabe 2" xfId="30907" hidden="1"/>
    <cellStyle name="Eingabe 2" xfId="30927" hidden="1"/>
    <cellStyle name="Eingabe 2" xfId="30940" hidden="1"/>
    <cellStyle name="Eingabe 2" xfId="30960" hidden="1"/>
    <cellStyle name="Eingabe 2" xfId="30980" hidden="1"/>
    <cellStyle name="Eingabe 2" xfId="31000" hidden="1"/>
    <cellStyle name="Eingabe 2" xfId="31020" hidden="1"/>
    <cellStyle name="Eingabe 2" xfId="31047" hidden="1"/>
    <cellStyle name="Eingabe 2" xfId="31067" hidden="1"/>
    <cellStyle name="Eingabe 2" xfId="31087" hidden="1"/>
    <cellStyle name="Eingabe 2" xfId="31107" hidden="1"/>
    <cellStyle name="Eingabe 2" xfId="31127" hidden="1"/>
    <cellStyle name="Eingabe 2" xfId="31151" hidden="1"/>
    <cellStyle name="Eingabe 2" xfId="31172" hidden="1"/>
    <cellStyle name="Eingabe 2" xfId="31192" hidden="1"/>
    <cellStyle name="Eingabe 2" xfId="31212" hidden="1"/>
    <cellStyle name="Eingabe 2" xfId="31232" hidden="1"/>
    <cellStyle name="Eingabe 2" xfId="31246" hidden="1"/>
    <cellStyle name="Eingabe 2" xfId="31267" hidden="1"/>
    <cellStyle name="Eingabe 2" xfId="31287" hidden="1"/>
    <cellStyle name="Eingabe 2" xfId="31307" hidden="1"/>
    <cellStyle name="Eingabe 2" xfId="31327" hidden="1"/>
    <cellStyle name="Eingabe 2" xfId="31340" hidden="1"/>
    <cellStyle name="Eingabe 2" xfId="31360" hidden="1"/>
    <cellStyle name="Eingabe 2" xfId="31380" hidden="1"/>
    <cellStyle name="Eingabe 2" xfId="31400" hidden="1"/>
    <cellStyle name="Eingabe 2" xfId="31420" hidden="1"/>
    <cellStyle name="Eingabe 2" xfId="31440" hidden="1"/>
    <cellStyle name="Eingabe 2" xfId="31460" hidden="1"/>
    <cellStyle name="Eingabe 2" xfId="31480" hidden="1"/>
    <cellStyle name="Eingabe 2" xfId="31500" hidden="1"/>
    <cellStyle name="Eingabe 2" xfId="31520" hidden="1"/>
    <cellStyle name="Eingabe 2" xfId="31546" hidden="1"/>
    <cellStyle name="Eingabe 2" xfId="31551" hidden="1"/>
    <cellStyle name="Eingabe 2" xfId="31582" hidden="1"/>
    <cellStyle name="Eingabe 2" xfId="31602" hidden="1"/>
    <cellStyle name="Eingabe 2" xfId="31622" hidden="1"/>
    <cellStyle name="Eingabe 2" xfId="31642" hidden="1"/>
    <cellStyle name="Eingabe 2" xfId="31662" hidden="1"/>
    <cellStyle name="Eingabe 2" xfId="31676" hidden="1"/>
    <cellStyle name="Eingabe 2" xfId="31696" hidden="1"/>
    <cellStyle name="Eingabe 2" xfId="31716" hidden="1"/>
    <cellStyle name="Eingabe 2" xfId="31736" hidden="1"/>
    <cellStyle name="Eingabe 2" xfId="31756" hidden="1"/>
    <cellStyle name="Eingabe 2" xfId="31770" hidden="1"/>
    <cellStyle name="Eingabe 2" xfId="31824" hidden="1"/>
    <cellStyle name="Eingabe 2" xfId="31852" hidden="1"/>
    <cellStyle name="Eingabe 2" xfId="31872" hidden="1"/>
    <cellStyle name="Eingabe 2" xfId="31892" hidden="1"/>
    <cellStyle name="Eingabe 2" xfId="31912" hidden="1"/>
    <cellStyle name="Eingabe 2" xfId="31936" hidden="1"/>
    <cellStyle name="Eingabe 2" xfId="31957" hidden="1"/>
    <cellStyle name="Eingabe 2" xfId="31977" hidden="1"/>
    <cellStyle name="Eingabe 2" xfId="31997" hidden="1"/>
    <cellStyle name="Eingabe 2" xfId="32017" hidden="1"/>
    <cellStyle name="Eingabe 2" xfId="32031" hidden="1"/>
    <cellStyle name="Eingabe 2" xfId="32052" hidden="1"/>
    <cellStyle name="Eingabe 2" xfId="32072" hidden="1"/>
    <cellStyle name="Eingabe 2" xfId="32092" hidden="1"/>
    <cellStyle name="Eingabe 2" xfId="32112" hidden="1"/>
    <cellStyle name="Eingabe 2" xfId="32125" hidden="1"/>
    <cellStyle name="Eingabe 2" xfId="32145" hidden="1"/>
    <cellStyle name="Eingabe 2" xfId="32165" hidden="1"/>
    <cellStyle name="Eingabe 2" xfId="32185" hidden="1"/>
    <cellStyle name="Eingabe 2" xfId="32205" hidden="1"/>
    <cellStyle name="Eingabe 2" xfId="32232" hidden="1"/>
    <cellStyle name="Eingabe 2" xfId="32252" hidden="1"/>
    <cellStyle name="Eingabe 2" xfId="32272" hidden="1"/>
    <cellStyle name="Eingabe 2" xfId="32292" hidden="1"/>
    <cellStyle name="Eingabe 2" xfId="32312" hidden="1"/>
    <cellStyle name="Eingabe 2" xfId="32336" hidden="1"/>
    <cellStyle name="Eingabe 2" xfId="32357" hidden="1"/>
    <cellStyle name="Eingabe 2" xfId="32377" hidden="1"/>
    <cellStyle name="Eingabe 2" xfId="32397" hidden="1"/>
    <cellStyle name="Eingabe 2" xfId="32417" hidden="1"/>
    <cellStyle name="Eingabe 2" xfId="32431" hidden="1"/>
    <cellStyle name="Eingabe 2" xfId="32452" hidden="1"/>
    <cellStyle name="Eingabe 2" xfId="32472" hidden="1"/>
    <cellStyle name="Eingabe 2" xfId="32492" hidden="1"/>
    <cellStyle name="Eingabe 2" xfId="32512" hidden="1"/>
    <cellStyle name="Eingabe 2" xfId="32525" hidden="1"/>
    <cellStyle name="Eingabe 2" xfId="32545" hidden="1"/>
    <cellStyle name="Eingabe 2" xfId="32565" hidden="1"/>
    <cellStyle name="Eingabe 2" xfId="32585" hidden="1"/>
    <cellStyle name="Eingabe 2" xfId="32605" hidden="1"/>
    <cellStyle name="Eingabe 2" xfId="32625" hidden="1"/>
    <cellStyle name="Eingabe 2" xfId="32645" hidden="1"/>
    <cellStyle name="Eingabe 2" xfId="32665" hidden="1"/>
    <cellStyle name="Eingabe 2" xfId="32685" hidden="1"/>
    <cellStyle name="Eingabe 2" xfId="32705" hidden="1"/>
    <cellStyle name="Eingabe 2" xfId="32731" hidden="1"/>
    <cellStyle name="Eingabe 2" xfId="32736" hidden="1"/>
    <cellStyle name="Eingabe 2" xfId="32767" hidden="1"/>
    <cellStyle name="Eingabe 2" xfId="32787" hidden="1"/>
    <cellStyle name="Eingabe 2" xfId="32807" hidden="1"/>
    <cellStyle name="Eingabe 2" xfId="32827" hidden="1"/>
    <cellStyle name="Eingabe 2" xfId="32847" hidden="1"/>
    <cellStyle name="Eingabe 2" xfId="32861" hidden="1"/>
    <cellStyle name="Eingabe 2" xfId="32881" hidden="1"/>
    <cellStyle name="Eingabe 2" xfId="32901" hidden="1"/>
    <cellStyle name="Eingabe 2" xfId="32921" hidden="1"/>
    <cellStyle name="Eingabe 2" xfId="32941" hidden="1"/>
    <cellStyle name="Eingabe 2" xfId="29978" hidden="1"/>
    <cellStyle name="Eingabe 2" xfId="27280" hidden="1"/>
    <cellStyle name="Eingabe 2" xfId="25912" hidden="1"/>
    <cellStyle name="Eingabe 2" xfId="32964" hidden="1"/>
    <cellStyle name="Eingabe 2" xfId="32988" hidden="1"/>
    <cellStyle name="Eingabe 2" xfId="33009" hidden="1"/>
    <cellStyle name="Eingabe 2" xfId="33029" hidden="1"/>
    <cellStyle name="Eingabe 2" xfId="33049" hidden="1"/>
    <cellStyle name="Eingabe 2" xfId="33069" hidden="1"/>
    <cellStyle name="Eingabe 2" xfId="33083" hidden="1"/>
    <cellStyle name="Eingabe 2" xfId="33104" hidden="1"/>
    <cellStyle name="Eingabe 2" xfId="33124" hidden="1"/>
    <cellStyle name="Eingabe 2" xfId="33144" hidden="1"/>
    <cellStyle name="Eingabe 2" xfId="33164" hidden="1"/>
    <cellStyle name="Eingabe 2" xfId="33177" hidden="1"/>
    <cellStyle name="Eingabe 2" xfId="33197" hidden="1"/>
    <cellStyle name="Eingabe 2" xfId="33217" hidden="1"/>
    <cellStyle name="Eingabe 2" xfId="33237" hidden="1"/>
    <cellStyle name="Eingabe 2" xfId="33257" hidden="1"/>
    <cellStyle name="Eingabe 2" xfId="33284" hidden="1"/>
    <cellStyle name="Eingabe 2" xfId="33304" hidden="1"/>
    <cellStyle name="Eingabe 2" xfId="33324" hidden="1"/>
    <cellStyle name="Eingabe 2" xfId="33344" hidden="1"/>
    <cellStyle name="Eingabe 2" xfId="33364" hidden="1"/>
    <cellStyle name="Eingabe 2" xfId="33388" hidden="1"/>
    <cellStyle name="Eingabe 2" xfId="33409" hidden="1"/>
    <cellStyle name="Eingabe 2" xfId="33429" hidden="1"/>
    <cellStyle name="Eingabe 2" xfId="33449" hidden="1"/>
    <cellStyle name="Eingabe 2" xfId="33469" hidden="1"/>
    <cellStyle name="Eingabe 2" xfId="33483" hidden="1"/>
    <cellStyle name="Eingabe 2" xfId="33504" hidden="1"/>
    <cellStyle name="Eingabe 2" xfId="33524" hidden="1"/>
    <cellStyle name="Eingabe 2" xfId="33544" hidden="1"/>
    <cellStyle name="Eingabe 2" xfId="33564" hidden="1"/>
    <cellStyle name="Eingabe 2" xfId="33577" hidden="1"/>
    <cellStyle name="Eingabe 2" xfId="33597" hidden="1"/>
    <cellStyle name="Eingabe 2" xfId="33617" hidden="1"/>
    <cellStyle name="Eingabe 2" xfId="33637" hidden="1"/>
    <cellStyle name="Eingabe 2" xfId="33657" hidden="1"/>
    <cellStyle name="Eingabe 2" xfId="33677" hidden="1"/>
    <cellStyle name="Eingabe 2" xfId="33697" hidden="1"/>
    <cellStyle name="Eingabe 2" xfId="33717" hidden="1"/>
    <cellStyle name="Eingabe 2" xfId="33737" hidden="1"/>
    <cellStyle name="Eingabe 2" xfId="33757" hidden="1"/>
    <cellStyle name="Eingabe 2" xfId="33783" hidden="1"/>
    <cellStyle name="Eingabe 2" xfId="33788" hidden="1"/>
    <cellStyle name="Eingabe 2" xfId="33819" hidden="1"/>
    <cellStyle name="Eingabe 2" xfId="33839" hidden="1"/>
    <cellStyle name="Eingabe 2" xfId="33859" hidden="1"/>
    <cellStyle name="Eingabe 2" xfId="33879" hidden="1"/>
    <cellStyle name="Eingabe 2" xfId="33899" hidden="1"/>
    <cellStyle name="Eingabe 2" xfId="33913" hidden="1"/>
    <cellStyle name="Eingabe 2" xfId="33933" hidden="1"/>
    <cellStyle name="Eingabe 2" xfId="33953" hidden="1"/>
    <cellStyle name="Eingabe 2" xfId="33973" hidden="1"/>
    <cellStyle name="Eingabe 2" xfId="33993" hidden="1"/>
    <cellStyle name="Eingabe 2" xfId="34007" hidden="1"/>
    <cellStyle name="Eingabe 2" xfId="34060" hidden="1"/>
    <cellStyle name="Eingabe 2" xfId="34088" hidden="1"/>
    <cellStyle name="Eingabe 2" xfId="34108" hidden="1"/>
    <cellStyle name="Eingabe 2" xfId="34128" hidden="1"/>
    <cellStyle name="Eingabe 2" xfId="34148" hidden="1"/>
    <cellStyle name="Eingabe 2" xfId="34172" hidden="1"/>
    <cellStyle name="Eingabe 2" xfId="34193" hidden="1"/>
    <cellStyle name="Eingabe 2" xfId="34213" hidden="1"/>
    <cellStyle name="Eingabe 2" xfId="34233" hidden="1"/>
    <cellStyle name="Eingabe 2" xfId="34253" hidden="1"/>
    <cellStyle name="Eingabe 2" xfId="34267" hidden="1"/>
    <cellStyle name="Eingabe 2" xfId="34288" hidden="1"/>
    <cellStyle name="Eingabe 2" xfId="34308" hidden="1"/>
    <cellStyle name="Eingabe 2" xfId="34328" hidden="1"/>
    <cellStyle name="Eingabe 2" xfId="34348" hidden="1"/>
    <cellStyle name="Eingabe 2" xfId="34361" hidden="1"/>
    <cellStyle name="Eingabe 2" xfId="34381" hidden="1"/>
    <cellStyle name="Eingabe 2" xfId="34401" hidden="1"/>
    <cellStyle name="Eingabe 2" xfId="34421" hidden="1"/>
    <cellStyle name="Eingabe 2" xfId="34441" hidden="1"/>
    <cellStyle name="Eingabe 2" xfId="34468" hidden="1"/>
    <cellStyle name="Eingabe 2" xfId="34488" hidden="1"/>
    <cellStyle name="Eingabe 2" xfId="34508" hidden="1"/>
    <cellStyle name="Eingabe 2" xfId="34528" hidden="1"/>
    <cellStyle name="Eingabe 2" xfId="34548" hidden="1"/>
    <cellStyle name="Eingabe 2" xfId="34572" hidden="1"/>
    <cellStyle name="Eingabe 2" xfId="34593" hidden="1"/>
    <cellStyle name="Eingabe 2" xfId="34613" hidden="1"/>
    <cellStyle name="Eingabe 2" xfId="34633" hidden="1"/>
    <cellStyle name="Eingabe 2" xfId="34653" hidden="1"/>
    <cellStyle name="Eingabe 2" xfId="34667" hidden="1"/>
    <cellStyle name="Eingabe 2" xfId="34688" hidden="1"/>
    <cellStyle name="Eingabe 2" xfId="34708" hidden="1"/>
    <cellStyle name="Eingabe 2" xfId="34728" hidden="1"/>
    <cellStyle name="Eingabe 2" xfId="34748" hidden="1"/>
    <cellStyle name="Eingabe 2" xfId="34761" hidden="1"/>
    <cellStyle name="Eingabe 2" xfId="34781" hidden="1"/>
    <cellStyle name="Eingabe 2" xfId="34801" hidden="1"/>
    <cellStyle name="Eingabe 2" xfId="34821" hidden="1"/>
    <cellStyle name="Eingabe 2" xfId="34841" hidden="1"/>
    <cellStyle name="Eingabe 2" xfId="34861" hidden="1"/>
    <cellStyle name="Eingabe 2" xfId="34881" hidden="1"/>
    <cellStyle name="Eingabe 2" xfId="34901" hidden="1"/>
    <cellStyle name="Eingabe 2" xfId="34921" hidden="1"/>
    <cellStyle name="Eingabe 2" xfId="34941" hidden="1"/>
    <cellStyle name="Eingabe 2" xfId="34967" hidden="1"/>
    <cellStyle name="Eingabe 2" xfId="34972" hidden="1"/>
    <cellStyle name="Eingabe 2" xfId="35003" hidden="1"/>
    <cellStyle name="Eingabe 2" xfId="35023" hidden="1"/>
    <cellStyle name="Eingabe 2" xfId="35043" hidden="1"/>
    <cellStyle name="Eingabe 2" xfId="35063" hidden="1"/>
    <cellStyle name="Eingabe 2" xfId="35083" hidden="1"/>
    <cellStyle name="Eingabe 2" xfId="35097" hidden="1"/>
    <cellStyle name="Eingabe 2" xfId="35117" hidden="1"/>
    <cellStyle name="Eingabe 2" xfId="35137" hidden="1"/>
    <cellStyle name="Eingabe 2" xfId="35157" hidden="1"/>
    <cellStyle name="Eingabe 2" xfId="35177"/>
    <cellStyle name="Eingabe 3" xfId="278"/>
    <cellStyle name="Eingabe 3 2" xfId="14201"/>
    <cellStyle name="Eingabe 3 3" xfId="18685"/>
    <cellStyle name="Eingabe 4" xfId="228" hidden="1"/>
    <cellStyle name="Eingabe 4" xfId="5135" hidden="1"/>
    <cellStyle name="Eingabe 4" xfId="6404" hidden="1"/>
    <cellStyle name="Eingabe 4" xfId="11408" hidden="1"/>
    <cellStyle name="Eingabe 4" xfId="7163" hidden="1"/>
    <cellStyle name="Eingabe 4" xfId="5754" hidden="1"/>
    <cellStyle name="Eingabe 4" xfId="571" hidden="1"/>
    <cellStyle name="Eingabe 4" xfId="7606" hidden="1"/>
    <cellStyle name="Eingabe 4" xfId="6093" hidden="1"/>
    <cellStyle name="Eingabe 4" xfId="584" hidden="1"/>
    <cellStyle name="Eingabe 4" xfId="8035" hidden="1"/>
    <cellStyle name="Eingabe 4" xfId="6508" hidden="1"/>
    <cellStyle name="Eingabe 4" xfId="646" hidden="1"/>
    <cellStyle name="Eingabe 4" xfId="8493" hidden="1"/>
    <cellStyle name="Eingabe 4" xfId="6904" hidden="1"/>
    <cellStyle name="Eingabe 4" xfId="717" hidden="1"/>
    <cellStyle name="Eingabe 4" xfId="8979" hidden="1"/>
    <cellStyle name="Eingabe 4" xfId="7364" hidden="1"/>
    <cellStyle name="Eingabe 4" xfId="763" hidden="1"/>
    <cellStyle name="Eingabe 4" xfId="16001" hidden="1"/>
    <cellStyle name="Eingabe 4" xfId="16516" hidden="1"/>
    <cellStyle name="Eingabe 4" xfId="18330" hidden="1"/>
    <cellStyle name="Eingabe 4" xfId="16786" hidden="1"/>
    <cellStyle name="Eingabe 4" xfId="16246" hidden="1"/>
    <cellStyle name="Eingabe 4" xfId="14309" hidden="1"/>
    <cellStyle name="Eingabe 4" xfId="19811" hidden="1"/>
    <cellStyle name="Eingabe 4" xfId="20078" hidden="1"/>
    <cellStyle name="Eingabe 4" xfId="21022" hidden="1"/>
    <cellStyle name="Eingabe 4" xfId="22335" hidden="1"/>
    <cellStyle name="Eingabe 4" xfId="22603" hidden="1"/>
    <cellStyle name="Eingabe 4" xfId="23548" hidden="1"/>
    <cellStyle name="Eingabe 4" xfId="24729" hidden="1"/>
    <cellStyle name="Eingabe 4" xfId="24996" hidden="1"/>
    <cellStyle name="Eingabe 4" xfId="25938" hidden="1"/>
    <cellStyle name="Eingabe 4" xfId="27019" hidden="1"/>
    <cellStyle name="Eingabe 4" xfId="27283" hidden="1"/>
    <cellStyle name="Eingabe 4" xfId="28224" hidden="1"/>
    <cellStyle name="Eingabe 4" xfId="29304" hidden="1"/>
    <cellStyle name="Eingabe 4" xfId="29565" hidden="1"/>
    <cellStyle name="Eingabe 4" xfId="30501" hidden="1"/>
    <cellStyle name="Eingabe 4" xfId="31563" hidden="1"/>
    <cellStyle name="Eingabe 4" xfId="31817" hidden="1"/>
    <cellStyle name="Eingabe 4" xfId="32748" hidden="1"/>
    <cellStyle name="Eingabe 4" xfId="33800" hidden="1"/>
    <cellStyle name="Eingabe 4" xfId="34053" hidden="1"/>
    <cellStyle name="Eingabe 4" xfId="34984"/>
    <cellStyle name="Eingabe 5" xfId="134" hidden="1"/>
    <cellStyle name="Eingabe 5" xfId="6323" hidden="1"/>
    <cellStyle name="Eingabe 5" xfId="6310" hidden="1"/>
    <cellStyle name="Eingabe 5" xfId="5815" hidden="1"/>
    <cellStyle name="Eingabe 5" xfId="5831" hidden="1"/>
    <cellStyle name="Eingabe 5" xfId="6162" hidden="1"/>
    <cellStyle name="Eingabe 5" xfId="6185" hidden="1"/>
    <cellStyle name="Eingabe 5" xfId="6598" hidden="1"/>
    <cellStyle name="Eingabe 5" xfId="6615" hidden="1"/>
    <cellStyle name="Eingabe 5" xfId="7002" hidden="1"/>
    <cellStyle name="Eingabe 5" xfId="7027" hidden="1"/>
    <cellStyle name="Eingabe 5" xfId="7450" hidden="1"/>
    <cellStyle name="Eingabe 5" xfId="7472" hidden="1"/>
    <cellStyle name="Eingabe 5" xfId="16481" hidden="1"/>
    <cellStyle name="Eingabe 5" xfId="16464" hidden="1"/>
    <cellStyle name="Eingabe 5" xfId="16271" hidden="1"/>
    <cellStyle name="Eingabe 5" xfId="16284" hidden="1"/>
    <cellStyle name="Eingabe 5" xfId="20052" hidden="1"/>
    <cellStyle name="Eingabe 5" xfId="20040" hidden="1"/>
    <cellStyle name="Eingabe 5" xfId="22577" hidden="1"/>
    <cellStyle name="Eingabe 5" xfId="22565" hidden="1"/>
    <cellStyle name="Eingabe 5" xfId="24970" hidden="1"/>
    <cellStyle name="Eingabe 5" xfId="24958" hidden="1"/>
    <cellStyle name="Eingabe 5" xfId="27257" hidden="1"/>
    <cellStyle name="Eingabe 5" xfId="27245" hidden="1"/>
    <cellStyle name="Eingabe 5" xfId="29541" hidden="1"/>
    <cellStyle name="Eingabe 5" xfId="29529" hidden="1"/>
    <cellStyle name="Eingabe 5" xfId="31793" hidden="1"/>
    <cellStyle name="Eingabe 5" xfId="31781" hidden="1"/>
    <cellStyle name="Eingabe 5" xfId="34030" hidden="1"/>
    <cellStyle name="Eingabe 5" xfId="34018"/>
    <cellStyle name="Eingabe 6" xfId="128"/>
    <cellStyle name="Eingabe 7" xfId="14161"/>
    <cellStyle name="Eingabe 7 2" xfId="21331"/>
    <cellStyle name="Eingabe 8" xfId="18714"/>
    <cellStyle name="Encabezado 4" xfId="42"/>
    <cellStyle name="Énfasis1" xfId="43"/>
    <cellStyle name="Énfasis2" xfId="44"/>
    <cellStyle name="Énfasis3" xfId="45"/>
    <cellStyle name="Énfasis4" xfId="46"/>
    <cellStyle name="Énfasis5" xfId="47"/>
    <cellStyle name="Énfasis6" xfId="48"/>
    <cellStyle name="Entrada" xfId="63" hidden="1"/>
    <cellStyle name="Entrada" xfId="100"/>
    <cellStyle name="Entrada 2" xfId="14156"/>
    <cellStyle name="Entrada 3" xfId="18724"/>
    <cellStyle name="Ergebnis" xfId="49"/>
    <cellStyle name="Ergebnis 2" xfId="258"/>
    <cellStyle name="Ergebnis 2 2" xfId="14189"/>
    <cellStyle name="Ergebnis 2 3" xfId="18691"/>
    <cellStyle name="Ergebnis 3" xfId="223"/>
    <cellStyle name="Ergebnis 4" xfId="14157"/>
    <cellStyle name="Ergebnis 4 2" xfId="21304"/>
    <cellStyle name="Ergebnis 5" xfId="18723"/>
    <cellStyle name="Erklärender Text" xfId="66" hidden="1"/>
    <cellStyle name="Erklärender Text" xfId="131" hidden="1"/>
    <cellStyle name="Erklärender Text" xfId="148"/>
    <cellStyle name="Erklärender Text 2" xfId="273" hidden="1"/>
    <cellStyle name="Erklärender Text 2" xfId="391" hidden="1"/>
    <cellStyle name="Erklärender Text 2" xfId="491" hidden="1"/>
    <cellStyle name="Erklärender Text 2" xfId="661" hidden="1"/>
    <cellStyle name="Erklärender Text 2" xfId="821" hidden="1"/>
    <cellStyle name="Erklärender Text 2" xfId="930" hidden="1"/>
    <cellStyle name="Erklärender Text 2" xfId="1043" hidden="1"/>
    <cellStyle name="Erklärender Text 2" xfId="1160" hidden="1"/>
    <cellStyle name="Erklärender Text 2" xfId="1259" hidden="1"/>
    <cellStyle name="Erklärender Text 2" xfId="1360" hidden="1"/>
    <cellStyle name="Erklärender Text 2" xfId="1440" hidden="1"/>
    <cellStyle name="Erklärender Text 2" xfId="1558" hidden="1"/>
    <cellStyle name="Erklärender Text 2" xfId="1661" hidden="1"/>
    <cellStyle name="Erklärender Text 2" xfId="1765" hidden="1"/>
    <cellStyle name="Erklärender Text 2" xfId="1862" hidden="1"/>
    <cellStyle name="Erklärender Text 2" xfId="1945" hidden="1"/>
    <cellStyle name="Erklärender Text 2" xfId="2049" hidden="1"/>
    <cellStyle name="Erklärender Text 2" xfId="2152" hidden="1"/>
    <cellStyle name="Erklärender Text 2" xfId="2253" hidden="1"/>
    <cellStyle name="Erklärender Text 2" xfId="2366" hidden="1"/>
    <cellStyle name="Erklärender Text 2" xfId="2503" hidden="1"/>
    <cellStyle name="Erklärender Text 2" xfId="2613" hidden="1"/>
    <cellStyle name="Erklärender Text 2" xfId="2711" hidden="1"/>
    <cellStyle name="Erklärender Text 2" xfId="2812" hidden="1"/>
    <cellStyle name="Erklärender Text 2" xfId="2898" hidden="1"/>
    <cellStyle name="Erklärender Text 2" xfId="3021" hidden="1"/>
    <cellStyle name="Erklärender Text 2" xfId="3142" hidden="1"/>
    <cellStyle name="Erklärender Text 2" xfId="3256" hidden="1"/>
    <cellStyle name="Erklärender Text 2" xfId="3348" hidden="1"/>
    <cellStyle name="Erklärender Text 2" xfId="3453" hidden="1"/>
    <cellStyle name="Erklärender Text 2" xfId="3552" hidden="1"/>
    <cellStyle name="Erklärender Text 2" xfId="3657" hidden="1"/>
    <cellStyle name="Erklärender Text 2" xfId="3766" hidden="1"/>
    <cellStyle name="Erklärender Text 2" xfId="3875" hidden="1"/>
    <cellStyle name="Erklärender Text 2" xfId="3972" hidden="1"/>
    <cellStyle name="Erklärender Text 2" xfId="4048" hidden="1"/>
    <cellStyle name="Erklärender Text 2" xfId="4165" hidden="1"/>
    <cellStyle name="Erklärender Text 2" xfId="4267" hidden="1"/>
    <cellStyle name="Erklärender Text 2" xfId="4378" hidden="1"/>
    <cellStyle name="Erklärender Text 2" xfId="4476" hidden="1"/>
    <cellStyle name="Erklärender Text 2" xfId="4583" hidden="1"/>
    <cellStyle name="Erklärender Text 2" xfId="4688" hidden="1"/>
    <cellStyle name="Erklärender Text 2" xfId="4787" hidden="1"/>
    <cellStyle name="Erklärender Text 2" xfId="4883" hidden="1"/>
    <cellStyle name="Erklärender Text 2" xfId="4992" hidden="1"/>
    <cellStyle name="Erklärender Text 2" xfId="5079" hidden="1"/>
    <cellStyle name="Erklärender Text 2" xfId="5088" hidden="1"/>
    <cellStyle name="Erklärender Text 2" xfId="5197" hidden="1"/>
    <cellStyle name="Erklärender Text 2" xfId="5314" hidden="1"/>
    <cellStyle name="Erklärender Text 2" xfId="5424" hidden="1"/>
    <cellStyle name="Erklärender Text 2" xfId="5529" hidden="1"/>
    <cellStyle name="Erklärender Text 2" xfId="5635" hidden="1"/>
    <cellStyle name="Erklärender Text 2" xfId="5716" hidden="1"/>
    <cellStyle name="Erklärender Text 2" xfId="5865" hidden="1"/>
    <cellStyle name="Erklärender Text 2" xfId="5986" hidden="1"/>
    <cellStyle name="Erklärender Text 2" xfId="6080" hidden="1"/>
    <cellStyle name="Erklärender Text 2" xfId="6213" hidden="1"/>
    <cellStyle name="Erklärender Text 2" xfId="6285" hidden="1"/>
    <cellStyle name="Erklärender Text 2" xfId="6420" hidden="1"/>
    <cellStyle name="Erklärender Text 2" xfId="6549" hidden="1"/>
    <cellStyle name="Erklärender Text 2" xfId="6674" hidden="1"/>
    <cellStyle name="Erklärender Text 2" xfId="6797" hidden="1"/>
    <cellStyle name="Erklärender Text 2" xfId="6896" hidden="1"/>
    <cellStyle name="Erklärender Text 2" xfId="7042" hidden="1"/>
    <cellStyle name="Erklärender Text 2" xfId="7152" hidden="1"/>
    <cellStyle name="Erklärender Text 2" xfId="7278" hidden="1"/>
    <cellStyle name="Erklärender Text 2" xfId="7389" hidden="1"/>
    <cellStyle name="Erklärender Text 2" xfId="7518" hidden="1"/>
    <cellStyle name="Erklärender Text 2" xfId="7627" hidden="1"/>
    <cellStyle name="Erklärender Text 2" xfId="7742" hidden="1"/>
    <cellStyle name="Erklärender Text 2" xfId="7840" hidden="1"/>
    <cellStyle name="Erklärender Text 2" xfId="7941" hidden="1"/>
    <cellStyle name="Erklärender Text 2" xfId="8071" hidden="1"/>
    <cellStyle name="Erklärender Text 2" xfId="8156" hidden="1"/>
    <cellStyle name="Erklärender Text 2" xfId="8257" hidden="1"/>
    <cellStyle name="Erklärender Text 2" xfId="8370" hidden="1"/>
    <cellStyle name="Erklärender Text 2" xfId="8472" hidden="1"/>
    <cellStyle name="Erklärender Text 2" xfId="8598" hidden="1"/>
    <cellStyle name="Erklärender Text 2" xfId="8733" hidden="1"/>
    <cellStyle name="Erklärender Text 2" xfId="8844" hidden="1"/>
    <cellStyle name="Erklärender Text 2" xfId="8953" hidden="1"/>
    <cellStyle name="Erklärender Text 2" xfId="9081" hidden="1"/>
    <cellStyle name="Erklärender Text 2" xfId="9175" hidden="1"/>
    <cellStyle name="Erklärender Text 2" xfId="9293" hidden="1"/>
    <cellStyle name="Erklärender Text 2" xfId="9403" hidden="1"/>
    <cellStyle name="Erklärender Text 2" xfId="9512" hidden="1"/>
    <cellStyle name="Erklärender Text 2" xfId="9618" hidden="1"/>
    <cellStyle name="Erklärender Text 2" xfId="9712" hidden="1"/>
    <cellStyle name="Erklärender Text 2" xfId="9796" hidden="1"/>
    <cellStyle name="Erklärender Text 2" xfId="9910" hidden="1"/>
    <cellStyle name="Erklärender Text 2" xfId="10016" hidden="1"/>
    <cellStyle name="Erklärender Text 2" xfId="10119" hidden="1"/>
    <cellStyle name="Erklärender Text 2" xfId="10220" hidden="1"/>
    <cellStyle name="Erklärender Text 2" xfId="10313" hidden="1"/>
    <cellStyle name="Erklärender Text 2" xfId="10424" hidden="1"/>
    <cellStyle name="Erklärender Text 2" xfId="10519" hidden="1"/>
    <cellStyle name="Erklärender Text 2" xfId="10619" hidden="1"/>
    <cellStyle name="Erklärender Text 2" xfId="10720" hidden="1"/>
    <cellStyle name="Erklärender Text 2" xfId="10837" hidden="1"/>
    <cellStyle name="Erklärender Text 2" xfId="10944" hidden="1"/>
    <cellStyle name="Erklärender Text 2" xfId="11049" hidden="1"/>
    <cellStyle name="Erklärender Text 2" xfId="11146" hidden="1"/>
    <cellStyle name="Erklärender Text 2" xfId="11255" hidden="1"/>
    <cellStyle name="Erklärender Text 2" xfId="11341" hidden="1"/>
    <cellStyle name="Erklärender Text 2" xfId="11349" hidden="1"/>
    <cellStyle name="Erklärender Text 2" xfId="11461" hidden="1"/>
    <cellStyle name="Erklärender Text 2" xfId="11578" hidden="1"/>
    <cellStyle name="Erklärender Text 2" xfId="11687" hidden="1"/>
    <cellStyle name="Erklärender Text 2" xfId="11786" hidden="1"/>
    <cellStyle name="Erklärender Text 2" xfId="11890" hidden="1"/>
    <cellStyle name="Erklärender Text 2" xfId="11976" hidden="1"/>
    <cellStyle name="Erklärender Text 2" xfId="12087" hidden="1"/>
    <cellStyle name="Erklärender Text 2" xfId="12196" hidden="1"/>
    <cellStyle name="Erklärender Text 2" xfId="12296" hidden="1"/>
    <cellStyle name="Erklärender Text 2" xfId="12405" hidden="1"/>
    <cellStyle name="Erklärender Text 2" xfId="12334" hidden="1"/>
    <cellStyle name="Erklärender Text 2" xfId="12210" hidden="1"/>
    <cellStyle name="Erklärender Text 2" xfId="12100" hidden="1"/>
    <cellStyle name="Erklärender Text 2" xfId="11989" hidden="1"/>
    <cellStyle name="Erklärender Text 2" xfId="11886" hidden="1"/>
    <cellStyle name="Erklärender Text 2" xfId="11771" hidden="1"/>
    <cellStyle name="Erklärender Text 2" xfId="11648" hidden="1"/>
    <cellStyle name="Erklärender Text 2" xfId="11542" hidden="1"/>
    <cellStyle name="Erklärender Text 2" xfId="11426" hidden="1"/>
    <cellStyle name="Erklärender Text 2" xfId="11283" hidden="1"/>
    <cellStyle name="Erklärender Text 2" xfId="11194" hidden="1"/>
    <cellStyle name="Erklärender Text 2" xfId="11082" hidden="1"/>
    <cellStyle name="Erklärender Text 2" xfId="10970" hidden="1"/>
    <cellStyle name="Erklärender Text 2" xfId="10856" hidden="1"/>
    <cellStyle name="Erklärender Text 2" xfId="10750" hidden="1"/>
    <cellStyle name="Erklärender Text 2" xfId="10664" hidden="1"/>
    <cellStyle name="Erklärender Text 2" xfId="10538" hidden="1"/>
    <cellStyle name="Erklärender Text 2" xfId="10431" hidden="1"/>
    <cellStyle name="Erklärender Text 2" xfId="10321" hidden="1"/>
    <cellStyle name="Erklärender Text 2" xfId="10221" hidden="1"/>
    <cellStyle name="Erklärender Text 2" xfId="10069" hidden="1"/>
    <cellStyle name="Erklärender Text 2" xfId="9952" hidden="1"/>
    <cellStyle name="Erklärender Text 2" xfId="9842" hidden="1"/>
    <cellStyle name="Erklärender Text 2" xfId="9748" hidden="1"/>
    <cellStyle name="Erklärender Text 2" xfId="9645" hidden="1"/>
    <cellStyle name="Erklärender Text 2" xfId="9515" hidden="1"/>
    <cellStyle name="Erklärender Text 2" xfId="9398" hidden="1"/>
    <cellStyle name="Erklärender Text 2" xfId="9286" hidden="1"/>
    <cellStyle name="Erklärender Text 2" xfId="9169" hidden="1"/>
    <cellStyle name="Erklärender Text 2" xfId="9067" hidden="1"/>
    <cellStyle name="Erklärender Text 2" xfId="8954" hidden="1"/>
    <cellStyle name="Erklärender Text 2" xfId="8836" hidden="1"/>
    <cellStyle name="Erklärender Text 2" xfId="8721" hidden="1"/>
    <cellStyle name="Erklärender Text 2" xfId="8612" hidden="1"/>
    <cellStyle name="Erklärender Text 2" xfId="8502" hidden="1"/>
    <cellStyle name="Erklärender Text 2" xfId="8384" hidden="1"/>
    <cellStyle name="Erklärender Text 2" xfId="8266" hidden="1"/>
    <cellStyle name="Erklärender Text 2" xfId="8162" hidden="1"/>
    <cellStyle name="Erklärender Text 2" xfId="8055" hidden="1"/>
    <cellStyle name="Erklärender Text 2" xfId="7926" hidden="1"/>
    <cellStyle name="Erklärender Text 2" xfId="7804" hidden="1"/>
    <cellStyle name="Erklärender Text 2" xfId="7689" hidden="1"/>
    <cellStyle name="Erklärender Text 2" xfId="7558" hidden="1"/>
    <cellStyle name="Erklärender Text 2" xfId="7436" hidden="1"/>
    <cellStyle name="Erklärender Text 2" xfId="7315" hidden="1"/>
    <cellStyle name="Erklärender Text 2" xfId="7227" hidden="1"/>
    <cellStyle name="Erklärender Text 2" xfId="7222" hidden="1"/>
    <cellStyle name="Erklärender Text 2" xfId="7080" hidden="1"/>
    <cellStyle name="Erklärender Text 2" xfId="6943" hidden="1"/>
    <cellStyle name="Erklärender Text 2" xfId="6826" hidden="1"/>
    <cellStyle name="Erklärender Text 2" xfId="6716" hidden="1"/>
    <cellStyle name="Erklärender Text 2" xfId="6588" hidden="1"/>
    <cellStyle name="Erklärender Text 2" xfId="6469" hidden="1"/>
    <cellStyle name="Erklärender Text 2" xfId="6327" hidden="1"/>
    <cellStyle name="Erklärender Text 2" xfId="6188" hidden="1"/>
    <cellStyle name="Erklärender Text 2" xfId="6039" hidden="1"/>
    <cellStyle name="Erklärender Text 2" xfId="5927" hidden="1"/>
    <cellStyle name="Erklärender Text 2" xfId="5860" hidden="1"/>
    <cellStyle name="Erklärender Text 2" xfId="5717" hidden="1"/>
    <cellStyle name="Erklärender Text 2" xfId="5590" hidden="1"/>
    <cellStyle name="Erklärender Text 2" xfId="5476" hidden="1"/>
    <cellStyle name="Erklärender Text 2" xfId="5370" hidden="1"/>
    <cellStyle name="Erklärender Text 2" xfId="5269" hidden="1"/>
    <cellStyle name="Erklärender Text 2" xfId="5141" hidden="1"/>
    <cellStyle name="Erklärender Text 2" xfId="4995" hidden="1"/>
    <cellStyle name="Erklärender Text 2" xfId="4876" hidden="1"/>
    <cellStyle name="Erklärender Text 2" xfId="4778" hidden="1"/>
    <cellStyle name="Erklärender Text 2" xfId="4671" hidden="1"/>
    <cellStyle name="Erklärender Text 2" xfId="4589" hidden="1"/>
    <cellStyle name="Erklärender Text 2" xfId="4481" hidden="1"/>
    <cellStyle name="Erklärender Text 2" xfId="4357" hidden="1"/>
    <cellStyle name="Erklärender Text 2" xfId="4252" hidden="1"/>
    <cellStyle name="Erklärender Text 2" xfId="4147" hidden="1"/>
    <cellStyle name="Erklärender Text 2" xfId="4049" hidden="1"/>
    <cellStyle name="Erklärender Text 2" xfId="3937" hidden="1"/>
    <cellStyle name="Erklärender Text 2" xfId="3825" hidden="1"/>
    <cellStyle name="Erklärender Text 2" xfId="3722" hidden="1"/>
    <cellStyle name="Erklärender Text 2" xfId="3608" hidden="1"/>
    <cellStyle name="Erklärender Text 2" xfId="3467" hidden="1"/>
    <cellStyle name="Erklärender Text 2" xfId="3340" hidden="1"/>
    <cellStyle name="Erklärender Text 2" xfId="3230" hidden="1"/>
    <cellStyle name="Erklärender Text 2" xfId="3120" hidden="1"/>
    <cellStyle name="Erklärender Text 2" xfId="3010" hidden="1"/>
    <cellStyle name="Erklärender Text 2" xfId="2881" hidden="1"/>
    <cellStyle name="Erklärender Text 2" xfId="2762" hidden="1"/>
    <cellStyle name="Erklärender Text 2" xfId="2647" hidden="1"/>
    <cellStyle name="Erklärender Text 2" xfId="2548" hidden="1"/>
    <cellStyle name="Erklärender Text 2" xfId="2437" hidden="1"/>
    <cellStyle name="Erklärender Text 2" xfId="2367" hidden="1"/>
    <cellStyle name="Erklärender Text 2" xfId="2243" hidden="1"/>
    <cellStyle name="Erklärender Text 2" xfId="2121" hidden="1"/>
    <cellStyle name="Erklärender Text 2" xfId="2014" hidden="1"/>
    <cellStyle name="Erklärender Text 2" xfId="1914" hidden="1"/>
    <cellStyle name="Erklärender Text 2" xfId="1829" hidden="1"/>
    <cellStyle name="Erklärender Text 2" xfId="1713" hidden="1"/>
    <cellStyle name="Erklärender Text 2" xfId="1600" hidden="1"/>
    <cellStyle name="Erklärender Text 2" xfId="1489" hidden="1"/>
    <cellStyle name="Erklärender Text 2" xfId="1390" hidden="1"/>
    <cellStyle name="Erklärender Text 2" xfId="1281" hidden="1"/>
    <cellStyle name="Erklärender Text 2" xfId="1163" hidden="1"/>
    <cellStyle name="Erklärender Text 2" xfId="1045" hidden="1"/>
    <cellStyle name="Erklärender Text 2" xfId="939" hidden="1"/>
    <cellStyle name="Erklärender Text 2" xfId="823" hidden="1"/>
    <cellStyle name="Erklärender Text 2" xfId="667" hidden="1"/>
    <cellStyle name="Erklärender Text 2" xfId="663" hidden="1"/>
    <cellStyle name="Erklärender Text 2" xfId="502" hidden="1"/>
    <cellStyle name="Erklärender Text 2" xfId="392" hidden="1"/>
    <cellStyle name="Erklärender Text 2" xfId="268" hidden="1"/>
    <cellStyle name="Erklärender Text 2" xfId="12475" hidden="1"/>
    <cellStyle name="Erklärender Text 2" xfId="12563" hidden="1"/>
    <cellStyle name="Erklärender Text 2" xfId="12641" hidden="1"/>
    <cellStyle name="Erklärender Text 2" xfId="12731" hidden="1"/>
    <cellStyle name="Erklärender Text 2" xfId="12827" hidden="1"/>
    <cellStyle name="Erklärender Text 2" xfId="12912" hidden="1"/>
    <cellStyle name="Erklärender Text 2" xfId="12999" hidden="1"/>
    <cellStyle name="Erklärender Text 2" xfId="12944" hidden="1"/>
    <cellStyle name="Erklärender Text 2" xfId="12839" hidden="1"/>
    <cellStyle name="Erklärender Text 2" xfId="12750" hidden="1"/>
    <cellStyle name="Erklärender Text 2" xfId="12654" hidden="1"/>
    <cellStyle name="Erklärender Text 2" xfId="12564" hidden="1"/>
    <cellStyle name="Erklärender Text 2" xfId="12431" hidden="1"/>
    <cellStyle name="Erklärender Text 2" xfId="12289" hidden="1"/>
    <cellStyle name="Erklärender Text 2" xfId="12160" hidden="1"/>
    <cellStyle name="Erklärender Text 2" xfId="12044" hidden="1"/>
    <cellStyle name="Erklärender Text 2" xfId="11933" hidden="1"/>
    <cellStyle name="Erklärender Text 2" xfId="11838" hidden="1"/>
    <cellStyle name="Erklärender Text 2" xfId="11710" hidden="1"/>
    <cellStyle name="Erklärender Text 2" xfId="11592" hidden="1"/>
    <cellStyle name="Erklärender Text 2" xfId="11482" hidden="1"/>
    <cellStyle name="Erklärender Text 2" xfId="11325" hidden="1"/>
    <cellStyle name="Erklärender Text 2" xfId="11227" hidden="1"/>
    <cellStyle name="Erklärender Text 2" xfId="11110" hidden="1"/>
    <cellStyle name="Erklärender Text 2" xfId="10993" hidden="1"/>
    <cellStyle name="Erklärender Text 2" xfId="10872" hidden="1"/>
    <cellStyle name="Erklärender Text 2" xfId="10763" hidden="1"/>
    <cellStyle name="Erklärender Text 2" xfId="10608" hidden="1"/>
    <cellStyle name="Erklärender Text 2" xfId="10476" hidden="1"/>
    <cellStyle name="Erklärender Text 2" xfId="10368" hidden="1"/>
    <cellStyle name="Erklärender Text 2" xfId="10265" hidden="1"/>
    <cellStyle name="Erklärender Text 2" xfId="10153" hidden="1"/>
    <cellStyle name="Erklärender Text 2" xfId="10023" hidden="1"/>
    <cellStyle name="Erklärender Text 2" xfId="9902" hidden="1"/>
    <cellStyle name="Erklärender Text 2" xfId="9787" hidden="1"/>
    <cellStyle name="Erklärender Text 2" xfId="9665" hidden="1"/>
    <cellStyle name="Erklärender Text 2" xfId="9549" hidden="1"/>
    <cellStyle name="Erklärender Text 2" xfId="9455" hidden="1"/>
    <cellStyle name="Erklärender Text 2" xfId="9339" hidden="1"/>
    <cellStyle name="Erklärender Text 2" xfId="9217" hidden="1"/>
    <cellStyle name="Erklärender Text 2" xfId="9096" hidden="1"/>
    <cellStyle name="Erklärender Text 2" xfId="8961" hidden="1"/>
    <cellStyle name="Erklärender Text 2" xfId="8861" hidden="1"/>
    <cellStyle name="Erklärender Text 2" xfId="8739" hidden="1"/>
    <cellStyle name="Erklärender Text 2" xfId="8616" hidden="1"/>
    <cellStyle name="Erklärender Text 2" xfId="8484" hidden="1"/>
    <cellStyle name="Erklärender Text 2" xfId="8363" hidden="1"/>
    <cellStyle name="Erklärender Text 2" xfId="8233" hidden="1"/>
    <cellStyle name="Erklärender Text 2" xfId="8126" hidden="1"/>
    <cellStyle name="Erklärender Text 2" xfId="7976" hidden="1"/>
    <cellStyle name="Erklärender Text 2" xfId="7875" hidden="1"/>
    <cellStyle name="Erklärender Text 2" xfId="7763" hidden="1"/>
    <cellStyle name="Erklärender Text 2" xfId="7669" hidden="1"/>
    <cellStyle name="Erklärender Text 2" xfId="7663" hidden="1"/>
    <cellStyle name="Erklärender Text 2" xfId="7534" hidden="1"/>
    <cellStyle name="Erklärender Text 2" xfId="7381" hidden="1"/>
    <cellStyle name="Erklärender Text 2" xfId="7249" hidden="1"/>
    <cellStyle name="Erklärender Text 2" xfId="7092" hidden="1"/>
    <cellStyle name="Erklärender Text 2" xfId="6968" hidden="1"/>
    <cellStyle name="Erklärender Text 2" xfId="6863" hidden="1"/>
    <cellStyle name="Erklärender Text 2" xfId="6728" hidden="1"/>
    <cellStyle name="Erklärender Text 2" xfId="6593" hidden="1"/>
    <cellStyle name="Erklärender Text 2" xfId="6458" hidden="1"/>
    <cellStyle name="Erklärender Text 2" xfId="6297" hidden="1"/>
    <cellStyle name="Erklärender Text 2" xfId="6206" hidden="1"/>
    <cellStyle name="Erklärender Text 2" xfId="6053" hidden="1"/>
    <cellStyle name="Erklärender Text 2" xfId="5919" hidden="1"/>
    <cellStyle name="Erklärender Text 2" xfId="5777" hidden="1"/>
    <cellStyle name="Erklärender Text 2" xfId="5659" hidden="1"/>
    <cellStyle name="Erklärender Text 2" xfId="5533" hidden="1"/>
    <cellStyle name="Erklärender Text 2" xfId="5415" hidden="1"/>
    <cellStyle name="Erklärender Text 2" xfId="5287" hidden="1"/>
    <cellStyle name="Erklärender Text 2" xfId="5150" hidden="1"/>
    <cellStyle name="Erklärender Text 2" xfId="5004" hidden="1"/>
    <cellStyle name="Erklärender Text 2" xfId="4897" hidden="1"/>
    <cellStyle name="Erklärender Text 2" xfId="4810" hidden="1"/>
    <cellStyle name="Erklärender Text 2" xfId="4678" hidden="1"/>
    <cellStyle name="Erklärender Text 2" xfId="4570" hidden="1"/>
    <cellStyle name="Erklärender Text 2" xfId="4457" hidden="1"/>
    <cellStyle name="Erklärender Text 2" xfId="4342" hidden="1"/>
    <cellStyle name="Erklärender Text 2" xfId="4244" hidden="1"/>
    <cellStyle name="Erklärender Text 2" xfId="4131" hidden="1"/>
    <cellStyle name="Erklärender Text 2" xfId="4016" hidden="1"/>
    <cellStyle name="Erklärender Text 2" xfId="3901" hidden="1"/>
    <cellStyle name="Erklärender Text 2" xfId="3781" hidden="1"/>
    <cellStyle name="Erklärender Text 2" xfId="3629" hidden="1"/>
    <cellStyle name="Erklärender Text 2" xfId="3511" hidden="1"/>
    <cellStyle name="Erklärender Text 2" xfId="3385" hidden="1"/>
    <cellStyle name="Erklärender Text 2" xfId="3274" hidden="1"/>
    <cellStyle name="Erklärender Text 2" xfId="3159" hidden="1"/>
    <cellStyle name="Erklärender Text 2" xfId="3026" hidden="1"/>
    <cellStyle name="Erklärender Text 2" xfId="2890" hidden="1"/>
    <cellStyle name="Erklärender Text 2" xfId="2766" hidden="1"/>
    <cellStyle name="Erklärender Text 2" xfId="2651" hidden="1"/>
    <cellStyle name="Erklärender Text 2" xfId="2544" hidden="1"/>
    <cellStyle name="Erklärender Text 2" xfId="2446" hidden="1"/>
    <cellStyle name="Erklärender Text 2" xfId="2324" hidden="1"/>
    <cellStyle name="Erklärender Text 2" xfId="2198" hidden="1"/>
    <cellStyle name="Erklärender Text 2" xfId="2093" hidden="1"/>
    <cellStyle name="Erklärender Text 2" xfId="1988" hidden="1"/>
    <cellStyle name="Erklärender Text 2" xfId="1901" hidden="1"/>
    <cellStyle name="Erklärender Text 2" xfId="1778" hidden="1"/>
    <cellStyle name="Erklärender Text 2" xfId="1662" hidden="1"/>
    <cellStyle name="Erklärender Text 2" xfId="1550" hidden="1"/>
    <cellStyle name="Erklärender Text 2" xfId="1433" hidden="1"/>
    <cellStyle name="Erklärender Text 2" xfId="1314" hidden="1"/>
    <cellStyle name="Erklärender Text 2" xfId="1195" hidden="1"/>
    <cellStyle name="Erklärender Text 2" xfId="1086" hidden="1"/>
    <cellStyle name="Erklärender Text 2" xfId="962" hidden="1"/>
    <cellStyle name="Erklärender Text 2" xfId="841" hidden="1"/>
    <cellStyle name="Erklärender Text 2" xfId="684" hidden="1"/>
    <cellStyle name="Erklärender Text 2" xfId="679" hidden="1"/>
    <cellStyle name="Erklärender Text 2" xfId="498" hidden="1"/>
    <cellStyle name="Erklärender Text 2" xfId="376" hidden="1"/>
    <cellStyle name="Erklärender Text 2" xfId="245" hidden="1"/>
    <cellStyle name="Erklärender Text 2" xfId="12414" hidden="1"/>
    <cellStyle name="Erklärender Text 2" xfId="13092" hidden="1"/>
    <cellStyle name="Erklärender Text 2" xfId="13154" hidden="1"/>
    <cellStyle name="Erklärender Text 2" xfId="13227" hidden="1"/>
    <cellStyle name="Erklärender Text 2" xfId="13306" hidden="1"/>
    <cellStyle name="Erklärender Text 2" xfId="13378" hidden="1"/>
    <cellStyle name="Erklärender Text 2" xfId="13445" hidden="1"/>
    <cellStyle name="Erklärender Text 2" xfId="13399" hidden="1"/>
    <cellStyle name="Erklärender Text 2" xfId="13317" hidden="1"/>
    <cellStyle name="Erklärender Text 2" xfId="13241" hidden="1"/>
    <cellStyle name="Erklärender Text 2" xfId="13164" hidden="1"/>
    <cellStyle name="Erklärender Text 2" xfId="13085" hidden="1"/>
    <cellStyle name="Erklärender Text 2" xfId="12977" hidden="1"/>
    <cellStyle name="Erklärender Text 2" xfId="12876" hidden="1"/>
    <cellStyle name="Erklärender Text 2" xfId="12777" hidden="1"/>
    <cellStyle name="Erklärender Text 2" xfId="12671" hidden="1"/>
    <cellStyle name="Erklärender Text 2" xfId="12570" hidden="1"/>
    <cellStyle name="Erklärender Text 2" xfId="12480" hidden="1"/>
    <cellStyle name="Erklärender Text 2" xfId="12344" hidden="1"/>
    <cellStyle name="Erklärender Text 2" xfId="12227" hidden="1"/>
    <cellStyle name="Erklärender Text 2" xfId="12108" hidden="1"/>
    <cellStyle name="Erklärender Text 2" xfId="11984" hidden="1"/>
    <cellStyle name="Erklärender Text 2" xfId="11878" hidden="1"/>
    <cellStyle name="Erklärender Text 2" xfId="11751" hidden="1"/>
    <cellStyle name="Erklärender Text 2" xfId="11622" hidden="1"/>
    <cellStyle name="Erklärender Text 2" xfId="11504" hidden="1"/>
    <cellStyle name="Erklärender Text 2" xfId="11339" hidden="1"/>
    <cellStyle name="Erklärender Text 2" xfId="11183" hidden="1"/>
    <cellStyle name="Erklärender Text 2" xfId="11053" hidden="1"/>
    <cellStyle name="Erklärender Text 2" xfId="10928" hidden="1"/>
    <cellStyle name="Erklärender Text 2" xfId="10805" hidden="1"/>
    <cellStyle name="Erklärender Text 2" xfId="10689" hidden="1"/>
    <cellStyle name="Erklärender Text 2" xfId="10556" hidden="1"/>
    <cellStyle name="Erklärender Text 2" xfId="10429" hidden="1"/>
    <cellStyle name="Erklärender Text 2" xfId="10314" hidden="1"/>
    <cellStyle name="Erklärender Text 2" xfId="10182" hidden="1"/>
    <cellStyle name="Erklärender Text 2" xfId="10059" hidden="1"/>
    <cellStyle name="Erklärender Text 2" xfId="9958" hidden="1"/>
    <cellStyle name="Erklärender Text 2" xfId="9831" hidden="1"/>
    <cellStyle name="Erklärender Text 2" xfId="9703" hidden="1"/>
    <cellStyle name="Erklärender Text 2" xfId="9585" hidden="1"/>
    <cellStyle name="Erklärender Text 2" xfId="9465" hidden="1"/>
    <cellStyle name="Erklärender Text 2" xfId="9363" hidden="1"/>
    <cellStyle name="Erklärender Text 2" xfId="9239" hidden="1"/>
    <cellStyle name="Erklärender Text 2" xfId="9116" hidden="1"/>
    <cellStyle name="Erklärender Text 2" xfId="8967" hidden="1"/>
    <cellStyle name="Erklärender Text 2" xfId="8845" hidden="1"/>
    <cellStyle name="Erklärender Text 2" xfId="8715" hidden="1"/>
    <cellStyle name="Erklärender Text 2" xfId="8575" hidden="1"/>
    <cellStyle name="Erklärender Text 2" xfId="8418" hidden="1"/>
    <cellStyle name="Erklärender Text 2" xfId="8315" hidden="1"/>
    <cellStyle name="Erklärender Text 2" xfId="8201" hidden="1"/>
    <cellStyle name="Erklärender Text 2" xfId="8107" hidden="1"/>
    <cellStyle name="Erklärender Text 2" xfId="8102" hidden="1"/>
    <cellStyle name="Erklärender Text 2" xfId="7967" hidden="1"/>
    <cellStyle name="Erklärender Text 2" xfId="7822" hidden="1"/>
    <cellStyle name="Erklärender Text 2" xfId="7696" hidden="1"/>
    <cellStyle name="Erklärender Text 2" xfId="7547" hidden="1"/>
    <cellStyle name="Erklärender Text 2" xfId="7429" hidden="1"/>
    <cellStyle name="Erklärender Text 2" xfId="7305" hidden="1"/>
    <cellStyle name="Erklärender Text 2" xfId="7137" hidden="1"/>
    <cellStyle name="Erklärender Text 2" xfId="6992" hidden="1"/>
    <cellStyle name="Erklärender Text 2" xfId="6857" hidden="1"/>
    <cellStyle name="Erklärender Text 2" xfId="6723" hidden="1"/>
    <cellStyle name="Erklärender Text 2" xfId="6645" hidden="1"/>
    <cellStyle name="Erklärender Text 2" xfId="6478" hidden="1"/>
    <cellStyle name="Erklärender Text 2" xfId="6303" hidden="1"/>
    <cellStyle name="Erklärender Text 2" xfId="6135" hidden="1"/>
    <cellStyle name="Erklärender Text 2" xfId="6007" hidden="1"/>
    <cellStyle name="Erklärender Text 2" xfId="5872" hidden="1"/>
    <cellStyle name="Erklärender Text 2" xfId="5705" hidden="1"/>
    <cellStyle name="Erklärender Text 2" xfId="5573" hidden="1"/>
    <cellStyle name="Erklärender Text 2" xfId="5431" hidden="1"/>
    <cellStyle name="Erklärender Text 2" xfId="5321" hidden="1"/>
    <cellStyle name="Erklärender Text 2" xfId="5206" hidden="1"/>
    <cellStyle name="Erklärender Text 2" xfId="5055" hidden="1"/>
    <cellStyle name="Erklärender Text 2" xfId="4932" hidden="1"/>
    <cellStyle name="Erklärender Text 2" xfId="4799" hidden="1"/>
    <cellStyle name="Erklärender Text 2" xfId="4682" hidden="1"/>
    <cellStyle name="Erklärender Text 2" xfId="4576" hidden="1"/>
    <cellStyle name="Erklärender Text 2" xfId="4472" hidden="1"/>
    <cellStyle name="Erklärender Text 2" xfId="4335" hidden="1"/>
    <cellStyle name="Erklärender Text 2" xfId="4210" hidden="1"/>
    <cellStyle name="Erklärender Text 2" xfId="4095" hidden="1"/>
    <cellStyle name="Erklärender Text 2" xfId="3985" hidden="1"/>
    <cellStyle name="Erklärender Text 2" xfId="3822" hidden="1"/>
    <cellStyle name="Erklärender Text 2" xfId="3693" hidden="1"/>
    <cellStyle name="Erklärender Text 2" xfId="3558" hidden="1"/>
    <cellStyle name="Erklärender Text 2" xfId="3446" hidden="1"/>
    <cellStyle name="Erklärender Text 2" xfId="3312" hidden="1"/>
    <cellStyle name="Erklärender Text 2" xfId="3186" hidden="1"/>
    <cellStyle name="Erklärender Text 2" xfId="3050" hidden="1"/>
    <cellStyle name="Erklärender Text 2" xfId="2915" hidden="1"/>
    <cellStyle name="Erklärender Text 2" xfId="2800" hidden="1"/>
    <cellStyle name="Erklärender Text 2" xfId="2674" hidden="1"/>
    <cellStyle name="Erklärender Text 2" xfId="2583" hidden="1"/>
    <cellStyle name="Erklärender Text 2" xfId="2432" hidden="1"/>
    <cellStyle name="Erklärender Text 2" xfId="2306" hidden="1"/>
    <cellStyle name="Erklärender Text 2" xfId="2191" hidden="1"/>
    <cellStyle name="Erklärender Text 2" xfId="2087" hidden="1"/>
    <cellStyle name="Erklärender Text 2" xfId="1983" hidden="1"/>
    <cellStyle name="Erklärender Text 2" xfId="1865" hidden="1"/>
    <cellStyle name="Erklärender Text 2" xfId="1744" hidden="1"/>
    <cellStyle name="Erklärender Text 2" xfId="1610" hidden="1"/>
    <cellStyle name="Erklärender Text 2" xfId="1495" hidden="1"/>
    <cellStyle name="Erklärender Text 2" xfId="1376" hidden="1"/>
    <cellStyle name="Erklärender Text 2" xfId="1248" hidden="1"/>
    <cellStyle name="Erklärender Text 2" xfId="1117" hidden="1"/>
    <cellStyle name="Erklärender Text 2" xfId="1002" hidden="1"/>
    <cellStyle name="Erklärender Text 2" xfId="876" hidden="1"/>
    <cellStyle name="Erklärender Text 2" xfId="740" hidden="1"/>
    <cellStyle name="Erklärender Text 2" xfId="735" hidden="1"/>
    <cellStyle name="Erklärender Text 2" xfId="512" hidden="1"/>
    <cellStyle name="Erklärender Text 2" xfId="383" hidden="1"/>
    <cellStyle name="Erklärender Text 2" xfId="249" hidden="1"/>
    <cellStyle name="Erklärender Text 2" xfId="12879" hidden="1"/>
    <cellStyle name="Erklärender Text 2" xfId="13521" hidden="1"/>
    <cellStyle name="Erklärender Text 2" xfId="13564" hidden="1"/>
    <cellStyle name="Erklärender Text 2" xfId="13624" hidden="1"/>
    <cellStyle name="Erklärender Text 2" xfId="13684" hidden="1"/>
    <cellStyle name="Erklärender Text 2" xfId="13740" hidden="1"/>
    <cellStyle name="Erklärender Text 2" xfId="13793" hidden="1"/>
    <cellStyle name="Erklärender Text 2" xfId="13756" hidden="1"/>
    <cellStyle name="Erklärender Text 2" xfId="13687" hidden="1"/>
    <cellStyle name="Erklärender Text 2" xfId="13630" hidden="1"/>
    <cellStyle name="Erklärender Text 2" xfId="13573" hidden="1"/>
    <cellStyle name="Erklärender Text 2" xfId="13514" hidden="1"/>
    <cellStyle name="Erklärender Text 2" xfId="13430" hidden="1"/>
    <cellStyle name="Erklärender Text 2" xfId="13346" hidden="1"/>
    <cellStyle name="Erklärender Text 2" xfId="13264" hidden="1"/>
    <cellStyle name="Erklärender Text 2" xfId="13178" hidden="1"/>
    <cellStyle name="Erklärender Text 2" xfId="13096" hidden="1"/>
    <cellStyle name="Erklärender Text 2" xfId="13039" hidden="1"/>
    <cellStyle name="Erklärender Text 2" xfId="12921" hidden="1"/>
    <cellStyle name="Erklärender Text 2" xfId="12808" hidden="1"/>
    <cellStyle name="Erklärender Text 2" xfId="12703" hidden="1"/>
    <cellStyle name="Erklärender Text 2" xfId="12611" hidden="1"/>
    <cellStyle name="Erklärender Text 2" xfId="12525" hidden="1"/>
    <cellStyle name="Erklärender Text 2" xfId="12398" hidden="1"/>
    <cellStyle name="Erklärender Text 2" xfId="12260" hidden="1"/>
    <cellStyle name="Erklärender Text 2" xfId="12137" hidden="1"/>
    <cellStyle name="Erklärender Text 2" xfId="11998" hidden="1"/>
    <cellStyle name="Erklärender Text 2" xfId="11834" hidden="1"/>
    <cellStyle name="Erklärender Text 2" xfId="11698" hidden="1"/>
    <cellStyle name="Erklärender Text 2" xfId="11556" hidden="1"/>
    <cellStyle name="Erklärender Text 2" xfId="11423" hidden="1"/>
    <cellStyle name="Erklärender Text 2" xfId="11266" hidden="1"/>
    <cellStyle name="Erklärender Text 2" xfId="11134" hidden="1"/>
    <cellStyle name="Erklärender Text 2" xfId="11001" hidden="1"/>
    <cellStyle name="Erklärender Text 2" xfId="10863" hidden="1"/>
    <cellStyle name="Erklärender Text 2" xfId="10732" hidden="1"/>
    <cellStyle name="Erklärender Text 2" xfId="10604" hidden="1"/>
    <cellStyle name="Erklärender Text 2" xfId="10489" hidden="1"/>
    <cellStyle name="Erklärender Text 2" xfId="10361" hidden="1"/>
    <cellStyle name="Erklärender Text 2" xfId="10234" hidden="1"/>
    <cellStyle name="Erklärender Text 2" xfId="10100" hidden="1"/>
    <cellStyle name="Erklärender Text 2" xfId="9969" hidden="1"/>
    <cellStyle name="Erklärender Text 2" xfId="9875" hidden="1"/>
    <cellStyle name="Erklärender Text 2" xfId="9744" hidden="1"/>
    <cellStyle name="Erklärender Text 2" xfId="9604" hidden="1"/>
    <cellStyle name="Erklärender Text 2" xfId="9470" hidden="1"/>
    <cellStyle name="Erklärender Text 2" xfId="9353" hidden="1"/>
    <cellStyle name="Erklärender Text 2" xfId="9222" hidden="1"/>
    <cellStyle name="Erklärender Text 2" xfId="9071" hidden="1"/>
    <cellStyle name="Erklärender Text 2" xfId="8900" hidden="1"/>
    <cellStyle name="Erklärender Text 2" xfId="8795" hidden="1"/>
    <cellStyle name="Erklärender Text 2" xfId="8665" hidden="1"/>
    <cellStyle name="Erklärender Text 2" xfId="8550" hidden="1"/>
    <cellStyle name="Erklärender Text 2" xfId="8548" hidden="1"/>
    <cellStyle name="Erklärender Text 2" xfId="8413" hidden="1"/>
    <cellStyle name="Erklärender Text 2" xfId="8274" hidden="1"/>
    <cellStyle name="Erklärender Text 2" xfId="8149" hidden="1"/>
    <cellStyle name="Erklärender Text 2" xfId="7981" hidden="1"/>
    <cellStyle name="Erklärender Text 2" xfId="7868" hidden="1"/>
    <cellStyle name="Erklärender Text 2" xfId="7756" hidden="1"/>
    <cellStyle name="Erklärender Text 2" xfId="7615" hidden="1"/>
    <cellStyle name="Erklärender Text 2" xfId="7441" hidden="1"/>
    <cellStyle name="Erklärender Text 2" xfId="7299" hidden="1"/>
    <cellStyle name="Erklärender Text 2" xfId="7141" hidden="1"/>
    <cellStyle name="Erklärender Text 2" xfId="7054" hidden="1"/>
    <cellStyle name="Erklärender Text 2" xfId="6887" hidden="1"/>
    <cellStyle name="Erklärender Text 2" xfId="6734" hidden="1"/>
    <cellStyle name="Erklärender Text 2" xfId="6571" hidden="1"/>
    <cellStyle name="Erklärender Text 2" xfId="6413" hidden="1"/>
    <cellStyle name="Erklärender Text 2" xfId="6239" hidden="1"/>
    <cellStyle name="Erklärender Text 2" xfId="6059" hidden="1"/>
    <cellStyle name="Erklärender Text 2" xfId="5910" hidden="1"/>
    <cellStyle name="Erklärender Text 2" xfId="5735" hidden="1"/>
    <cellStyle name="Erklärender Text 2" xfId="5608" hidden="1"/>
    <cellStyle name="Erklärender Text 2" xfId="5481" hidden="1"/>
    <cellStyle name="Erklärender Text 2" xfId="5364" hidden="1"/>
    <cellStyle name="Erklärender Text 2" xfId="5231" hidden="1"/>
    <cellStyle name="Erklärender Text 2" xfId="5049" hidden="1"/>
    <cellStyle name="Erklärender Text 2" xfId="4938" hidden="1"/>
    <cellStyle name="Erklärender Text 2" xfId="4814" hidden="1"/>
    <cellStyle name="Erklärender Text 2" xfId="4711" hidden="1"/>
    <cellStyle name="Erklärender Text 2" xfId="4565" hidden="1"/>
    <cellStyle name="Erklärender Text 2" xfId="4430" hidden="1"/>
    <cellStyle name="Erklärender Text 2" xfId="4304" hidden="1"/>
    <cellStyle name="Erklärender Text 2" xfId="4188" hidden="1"/>
    <cellStyle name="Erklärender Text 2" xfId="4026" hidden="1"/>
    <cellStyle name="Erklärender Text 2" xfId="3891" hidden="1"/>
    <cellStyle name="Erklärender Text 2" xfId="3752" hidden="1"/>
    <cellStyle name="Erklärender Text 2" xfId="3613" hidden="1"/>
    <cellStyle name="Erklärender Text 2" xfId="3493" hidden="1"/>
    <cellStyle name="Erklärender Text 2" xfId="3359" hidden="1"/>
    <cellStyle name="Erklärender Text 2" xfId="3205" hidden="1"/>
    <cellStyle name="Erklärender Text 2" xfId="3081" hidden="1"/>
    <cellStyle name="Erklärender Text 2" xfId="2953" hidden="1"/>
    <cellStyle name="Erklärender Text 2" xfId="2822" hidden="1"/>
    <cellStyle name="Erklärender Text 2" xfId="2719" hidden="1"/>
    <cellStyle name="Erklärender Text 2" xfId="2561" hidden="1"/>
    <cellStyle name="Erklärender Text 2" xfId="2424" hidden="1"/>
    <cellStyle name="Erklärender Text 2" xfId="2300" hidden="1"/>
    <cellStyle name="Erklärender Text 2" xfId="2186" hidden="1"/>
    <cellStyle name="Erklärender Text 2" xfId="2083" hidden="1"/>
    <cellStyle name="Erklärender Text 2" xfId="1951" hidden="1"/>
    <cellStyle name="Erklärender Text 2" xfId="1825" hidden="1"/>
    <cellStyle name="Erklärender Text 2" xfId="1704" hidden="1"/>
    <cellStyle name="Erklärender Text 2" xfId="1581" hidden="1"/>
    <cellStyle name="Erklärender Text 2" xfId="1441" hidden="1"/>
    <cellStyle name="Erklärender Text 2" xfId="1309" hidden="1"/>
    <cellStyle name="Erklärender Text 2" xfId="1175" hidden="1"/>
    <cellStyle name="Erklärender Text 2" xfId="1050" hidden="1"/>
    <cellStyle name="Erklärender Text 2" xfId="917" hidden="1"/>
    <cellStyle name="Erklärender Text 2" xfId="785" hidden="1"/>
    <cellStyle name="Erklärender Text 2" xfId="776" hidden="1"/>
    <cellStyle name="Erklärender Text 2" xfId="537" hidden="1"/>
    <cellStyle name="Erklärender Text 2" xfId="399" hidden="1"/>
    <cellStyle name="Erklärender Text 2" xfId="254" hidden="1"/>
    <cellStyle name="Erklärender Text 2" xfId="13476" hidden="1"/>
    <cellStyle name="Erklärender Text 2" xfId="13842" hidden="1"/>
    <cellStyle name="Erklärender Text 2" xfId="13875" hidden="1"/>
    <cellStyle name="Erklärender Text 2" xfId="13915" hidden="1"/>
    <cellStyle name="Erklärender Text 2" xfId="13955" hidden="1"/>
    <cellStyle name="Erklärender Text 2" xfId="13989" hidden="1"/>
    <cellStyle name="Erklärender Text 2" xfId="14027" hidden="1"/>
    <cellStyle name="Erklärender Text 2" xfId="14004" hidden="1"/>
    <cellStyle name="Erklärender Text 2" xfId="13958" hidden="1"/>
    <cellStyle name="Erklärender Text 2" xfId="13918" hidden="1"/>
    <cellStyle name="Erklärender Text 2" xfId="13878" hidden="1"/>
    <cellStyle name="Erklärender Text 2" xfId="13843" hidden="1"/>
    <cellStyle name="Erklärender Text 2" xfId="13781" hidden="1"/>
    <cellStyle name="Erklärender Text 2" xfId="13714" hidden="1"/>
    <cellStyle name="Erklärender Text 2" xfId="13653" hidden="1"/>
    <cellStyle name="Erklärender Text 2" xfId="13589" hidden="1"/>
    <cellStyle name="Erklärender Text 2" xfId="13525" hidden="1"/>
    <cellStyle name="Erklärender Text 2" xfId="13483" hidden="1"/>
    <cellStyle name="Erklärender Text 2" xfId="13387" hidden="1"/>
    <cellStyle name="Erklärender Text 2" xfId="13296" hidden="1"/>
    <cellStyle name="Erklärender Text 2" xfId="13207" hidden="1"/>
    <cellStyle name="Erklärender Text 2" xfId="13130" hidden="1"/>
    <cellStyle name="Erklärender Text 2" xfId="13057" hidden="1"/>
    <cellStyle name="Erklärender Text 2" xfId="12960" hidden="1"/>
    <cellStyle name="Erklärender Text 2" xfId="12856" hidden="1"/>
    <cellStyle name="Erklärender Text 2" xfId="12739" hidden="1"/>
    <cellStyle name="Erklärender Text 2" xfId="12626" hidden="1"/>
    <cellStyle name="Erklärender Text 2" xfId="12484" hidden="1"/>
    <cellStyle name="Erklärender Text 2" xfId="12338" hidden="1"/>
    <cellStyle name="Erklärender Text 2" xfId="12200" hidden="1"/>
    <cellStyle name="Erklärender Text 2" xfId="12049" hidden="1"/>
    <cellStyle name="Erklärender Text 2" xfId="11928" hidden="1"/>
    <cellStyle name="Erklärender Text 2" xfId="11779" hidden="1"/>
    <cellStyle name="Erklärender Text 2" xfId="11633" hidden="1"/>
    <cellStyle name="Erklärender Text 2" xfId="11494" hidden="1"/>
    <cellStyle name="Erklärender Text 2" xfId="11320" hidden="1"/>
    <cellStyle name="Erklärender Text 2" xfId="11187" hidden="1"/>
    <cellStyle name="Erklärender Text 2" xfId="11063" hidden="1"/>
    <cellStyle name="Erklärender Text 2" xfId="10924" hidden="1"/>
    <cellStyle name="Erklärender Text 2" xfId="10794" hidden="1"/>
    <cellStyle name="Erklärender Text 2" xfId="10657" hidden="1"/>
    <cellStyle name="Erklärender Text 2" xfId="10521" hidden="1"/>
    <cellStyle name="Erklärender Text 2" xfId="10417" hidden="1"/>
    <cellStyle name="Erklärender Text 2" xfId="10273" hidden="1"/>
    <cellStyle name="Erklärender Text 2" xfId="10131" hidden="1"/>
    <cellStyle name="Erklärender Text 2" xfId="9980" hidden="1"/>
    <cellStyle name="Erklärender Text 2" xfId="9857" hidden="1"/>
    <cellStyle name="Erklärender Text 2" xfId="9720" hidden="1"/>
    <cellStyle name="Erklärender Text 2" xfId="9563" hidden="1"/>
    <cellStyle name="Erklärender Text 2" xfId="9432" hidden="1"/>
    <cellStyle name="Erklärender Text 2" xfId="9296" hidden="1"/>
    <cellStyle name="Erklärender Text 2" xfId="9159" hidden="1"/>
    <cellStyle name="Erklärender Text 2" xfId="9031" hidden="1"/>
    <cellStyle name="Erklärender Text 2" xfId="9029" hidden="1"/>
    <cellStyle name="Erklärender Text 2" xfId="8895" hidden="1"/>
    <cellStyle name="Erklärender Text 2" xfId="8766" hidden="1"/>
    <cellStyle name="Erklärender Text 2" xfId="8622" hidden="1"/>
    <cellStyle name="Erklärender Text 2" xfId="8424" hidden="1"/>
    <cellStyle name="Erklärender Text 2" xfId="8319" hidden="1"/>
    <cellStyle name="Erklärender Text 2" xfId="8205" hidden="1"/>
    <cellStyle name="Erklärender Text 2" xfId="8053" hidden="1"/>
    <cellStyle name="Erklärender Text 2" xfId="7882" hidden="1"/>
    <cellStyle name="Erklärender Text 2" xfId="7751" hidden="1"/>
    <cellStyle name="Erklärender Text 2" xfId="7619" hidden="1"/>
    <cellStyle name="Erklärender Text 2" xfId="7498" hidden="1"/>
    <cellStyle name="Erklärender Text 2" xfId="7332" hidden="1"/>
    <cellStyle name="Erklärender Text 2" xfId="7154" hidden="1"/>
    <cellStyle name="Erklärender Text 2" xfId="6963" hidden="1"/>
    <cellStyle name="Erklärender Text 2" xfId="6806" hidden="1"/>
    <cellStyle name="Erklärender Text 2" xfId="6667" hidden="1"/>
    <cellStyle name="Erklärender Text 2" xfId="6487" hidden="1"/>
    <cellStyle name="Erklärender Text 2" xfId="6290" hidden="1"/>
    <cellStyle name="Erklärender Text 2" xfId="6118" hidden="1"/>
    <cellStyle name="Erklärender Text 2" xfId="5970" hidden="1"/>
    <cellStyle name="Erklärender Text 2" xfId="5803" hidden="1"/>
    <cellStyle name="Erklärender Text 2" xfId="5669" hidden="1"/>
    <cellStyle name="Erklärender Text 2" xfId="5522" hidden="1"/>
    <cellStyle name="Erklärender Text 2" xfId="5362" hidden="1"/>
    <cellStyle name="Erklärender Text 2" xfId="5237" hidden="1"/>
    <cellStyle name="Erklärender Text 2" xfId="5060" hidden="1"/>
    <cellStyle name="Erklärender Text 2" xfId="4947" hidden="1"/>
    <cellStyle name="Erklärender Text 2" xfId="4806" hidden="1"/>
    <cellStyle name="Erklärender Text 2" xfId="4659" hidden="1"/>
    <cellStyle name="Erklärender Text 2" xfId="4522" hidden="1"/>
    <cellStyle name="Erklärender Text 2" xfId="4410" hidden="1"/>
    <cellStyle name="Erklärender Text 2" xfId="4233" hidden="1"/>
    <cellStyle name="Erklärender Text 2" xfId="4090" hidden="1"/>
    <cellStyle name="Erklärender Text 2" xfId="3950" hidden="1"/>
    <cellStyle name="Erklärender Text 2" xfId="3816" hidden="1"/>
    <cellStyle name="Erklärender Text 2" xfId="3688" hidden="1"/>
    <cellStyle name="Erklärender Text 2" xfId="3547" hidden="1"/>
    <cellStyle name="Erklärender Text 2" xfId="3392" hidden="1"/>
    <cellStyle name="Erklärender Text 2" xfId="3251" hidden="1"/>
    <cellStyle name="Erklärender Text 2" xfId="3107" hidden="1"/>
    <cellStyle name="Erklärender Text 2" xfId="2965" hidden="1"/>
    <cellStyle name="Erklärender Text 2" xfId="2850" hidden="1"/>
    <cellStyle name="Erklärender Text 2" xfId="2707" hidden="1"/>
    <cellStyle name="Erklärender Text 2" xfId="2553" hidden="1"/>
    <cellStyle name="Erklärender Text 2" xfId="2417" hidden="1"/>
    <cellStyle name="Erklärender Text 2" xfId="2289" hidden="1"/>
    <cellStyle name="Erklärender Text 2" xfId="2179" hidden="1"/>
    <cellStyle name="Erklärender Text 2" xfId="2041" hidden="1"/>
    <cellStyle name="Erklärender Text 2" xfId="1909" hidden="1"/>
    <cellStyle name="Erklärender Text 2" xfId="1789" hidden="1"/>
    <cellStyle name="Erklärender Text 2" xfId="1654" hidden="1"/>
    <cellStyle name="Erklärender Text 2" xfId="1500" hidden="1"/>
    <cellStyle name="Erklärender Text 2" xfId="1367" hidden="1"/>
    <cellStyle name="Erklärender Text 2" xfId="1229" hidden="1"/>
    <cellStyle name="Erklärender Text 2" xfId="1108" hidden="1"/>
    <cellStyle name="Erklärender Text 2" xfId="973" hidden="1"/>
    <cellStyle name="Erklärender Text 2" xfId="834" hidden="1"/>
    <cellStyle name="Erklärender Text 2" xfId="831" hidden="1"/>
    <cellStyle name="Erklärender Text 2" xfId="593" hidden="1"/>
    <cellStyle name="Erklärender Text 2" xfId="429" hidden="1"/>
    <cellStyle name="Erklärender Text 2" xfId="261" hidden="1"/>
    <cellStyle name="Erklärender Text 2" xfId="13770" hidden="1"/>
    <cellStyle name="Erklärender Text 2" xfId="14050" hidden="1"/>
    <cellStyle name="Erklärender Text 2" xfId="14064" hidden="1"/>
    <cellStyle name="Erklärender Text 2" xfId="14084" hidden="1"/>
    <cellStyle name="Erklärender Text 2" xfId="14104" hidden="1"/>
    <cellStyle name="Erklärender Text 2" xfId="14124" hidden="1"/>
    <cellStyle name="Erklärender Text 2" xfId="14144" hidden="1"/>
    <cellStyle name="Erklärender Text 2" xfId="14198" hidden="1"/>
    <cellStyle name="Erklärender Text 2" xfId="14240" hidden="1"/>
    <cellStyle name="Erklärender Text 2" xfId="14278" hidden="1"/>
    <cellStyle name="Erklärender Text 2" xfId="14346" hidden="1"/>
    <cellStyle name="Erklärender Text 2" xfId="14385" hidden="1"/>
    <cellStyle name="Erklärender Text 2" xfId="14427" hidden="1"/>
    <cellStyle name="Erklärender Text 2" xfId="14472" hidden="1"/>
    <cellStyle name="Erklärender Text 2" xfId="14508" hidden="1"/>
    <cellStyle name="Erklärender Text 2" xfId="14547" hidden="1"/>
    <cellStyle name="Erklärender Text 2" xfId="14581" hidden="1"/>
    <cellStyle name="Erklärender Text 2" xfId="14615" hidden="1"/>
    <cellStyle name="Erklärender Text 2" xfId="14656" hidden="1"/>
    <cellStyle name="Erklärender Text 2" xfId="14696" hidden="1"/>
    <cellStyle name="Erklärender Text 2" xfId="14736" hidden="1"/>
    <cellStyle name="Erklärender Text 2" xfId="14769" hidden="1"/>
    <cellStyle name="Erklärender Text 2" xfId="14802" hidden="1"/>
    <cellStyle name="Erklärender Text 2" xfId="14842" hidden="1"/>
    <cellStyle name="Erklärender Text 2" xfId="14882" hidden="1"/>
    <cellStyle name="Erklärender Text 2" xfId="14915" hidden="1"/>
    <cellStyle name="Erklärender Text 2" xfId="14954" hidden="1"/>
    <cellStyle name="Erklärender Text 2" xfId="15009" hidden="1"/>
    <cellStyle name="Erklärender Text 2" xfId="15049" hidden="1"/>
    <cellStyle name="Erklärender Text 2" xfId="15089" hidden="1"/>
    <cellStyle name="Erklärender Text 2" xfId="15130" hidden="1"/>
    <cellStyle name="Erklärender Text 2" xfId="15162" hidden="1"/>
    <cellStyle name="Erklärender Text 2" xfId="15211" hidden="1"/>
    <cellStyle name="Erklärender Text 2" xfId="15253" hidden="1"/>
    <cellStyle name="Erklärender Text 2" xfId="15293" hidden="1"/>
    <cellStyle name="Erklärender Text 2" xfId="15332" hidden="1"/>
    <cellStyle name="Erklärender Text 2" xfId="15367" hidden="1"/>
    <cellStyle name="Erklärender Text 2" xfId="15402" hidden="1"/>
    <cellStyle name="Erklärender Text 2" xfId="15443" hidden="1"/>
    <cellStyle name="Erklärender Text 2" xfId="15483" hidden="1"/>
    <cellStyle name="Erklärender Text 2" xfId="15523" hidden="1"/>
    <cellStyle name="Erklärender Text 2" xfId="15563" hidden="1"/>
    <cellStyle name="Erklärender Text 2" xfId="15583" hidden="1"/>
    <cellStyle name="Erklärender Text 2" xfId="15621" hidden="1"/>
    <cellStyle name="Erklärender Text 2" xfId="15663" hidden="1"/>
    <cellStyle name="Erklärender Text 2" xfId="15701" hidden="1"/>
    <cellStyle name="Erklärender Text 2" xfId="15739" hidden="1"/>
    <cellStyle name="Erklärender Text 2" xfId="15777" hidden="1"/>
    <cellStyle name="Erklärender Text 2" xfId="15815" hidden="1"/>
    <cellStyle name="Erklärender Text 2" xfId="15856" hidden="1"/>
    <cellStyle name="Erklärender Text 2" xfId="15895" hidden="1"/>
    <cellStyle name="Erklärender Text 2" xfId="15930" hidden="1"/>
    <cellStyle name="Erklärender Text 2" xfId="15963" hidden="1"/>
    <cellStyle name="Erklärender Text 2" xfId="15967" hidden="1"/>
    <cellStyle name="Erklärender Text 2" xfId="16039" hidden="1"/>
    <cellStyle name="Erklärender Text 2" xfId="16079" hidden="1"/>
    <cellStyle name="Erklärender Text 2" xfId="16119" hidden="1"/>
    <cellStyle name="Erklärender Text 2" xfId="16159" hidden="1"/>
    <cellStyle name="Erklärender Text 2" xfId="16203" hidden="1"/>
    <cellStyle name="Erklärender Text 2" xfId="16234" hidden="1"/>
    <cellStyle name="Erklärender Text 2" xfId="16308" hidden="1"/>
    <cellStyle name="Erklärender Text 2" xfId="16350" hidden="1"/>
    <cellStyle name="Erklärender Text 2" xfId="16390" hidden="1"/>
    <cellStyle name="Erklärender Text 2" xfId="16426" hidden="1"/>
    <cellStyle name="Erklärender Text 2" xfId="16453" hidden="1"/>
    <cellStyle name="Erklärender Text 2" xfId="16527" hidden="1"/>
    <cellStyle name="Erklärender Text 2" xfId="16569" hidden="1"/>
    <cellStyle name="Erklärender Text 2" xfId="16612" hidden="1"/>
    <cellStyle name="Erklärender Text 2" xfId="16649" hidden="1"/>
    <cellStyle name="Erklärender Text 2" xfId="16689" hidden="1"/>
    <cellStyle name="Erklärender Text 2" xfId="16735" hidden="1"/>
    <cellStyle name="Erklärender Text 2" xfId="16781" hidden="1"/>
    <cellStyle name="Erklärender Text 2" xfId="16838" hidden="1"/>
    <cellStyle name="Erklärender Text 2" xfId="16878" hidden="1"/>
    <cellStyle name="Erklärender Text 2" xfId="16918" hidden="1"/>
    <cellStyle name="Erklärender Text 2" xfId="16952" hidden="1"/>
    <cellStyle name="Erklärender Text 2" xfId="16993" hidden="1"/>
    <cellStyle name="Erklärender Text 2" xfId="17033" hidden="1"/>
    <cellStyle name="Erklärender Text 2" xfId="17065" hidden="1"/>
    <cellStyle name="Erklärender Text 2" xfId="17104" hidden="1"/>
    <cellStyle name="Erklärender Text 2" xfId="17132" hidden="1"/>
    <cellStyle name="Erklärender Text 2" xfId="17172" hidden="1"/>
    <cellStyle name="Erklärender Text 2" xfId="17212" hidden="1"/>
    <cellStyle name="Erklärender Text 2" xfId="17245" hidden="1"/>
    <cellStyle name="Erklärender Text 2" xfId="17285" hidden="1"/>
    <cellStyle name="Erklärender Text 2" xfId="17341" hidden="1"/>
    <cellStyle name="Erklärender Text 2" xfId="17381" hidden="1"/>
    <cellStyle name="Erklärender Text 2" xfId="17421" hidden="1"/>
    <cellStyle name="Erklärender Text 2" xfId="17456" hidden="1"/>
    <cellStyle name="Erklärender Text 2" xfId="17496" hidden="1"/>
    <cellStyle name="Erklärender Text 2" xfId="17542" hidden="1"/>
    <cellStyle name="Erklärender Text 2" xfId="17583" hidden="1"/>
    <cellStyle name="Erklärender Text 2" xfId="17619" hidden="1"/>
    <cellStyle name="Erklärender Text 2" xfId="17662" hidden="1"/>
    <cellStyle name="Erklärender Text 2" xfId="17697" hidden="1"/>
    <cellStyle name="Erklärender Text 2" xfId="17731" hidden="1"/>
    <cellStyle name="Erklärender Text 2" xfId="17772" hidden="1"/>
    <cellStyle name="Erklärender Text 2" xfId="17812" hidden="1"/>
    <cellStyle name="Erklärender Text 2" xfId="17857" hidden="1"/>
    <cellStyle name="Erklärender Text 2" xfId="17886" hidden="1"/>
    <cellStyle name="Erklärender Text 2" xfId="17918" hidden="1"/>
    <cellStyle name="Erklärender Text 2" xfId="17958" hidden="1"/>
    <cellStyle name="Erklärender Text 2" xfId="17998" hidden="1"/>
    <cellStyle name="Erklärender Text 2" xfId="18032" hidden="1"/>
    <cellStyle name="Erklärender Text 2" xfId="18065" hidden="1"/>
    <cellStyle name="Erklärender Text 2" xfId="18109" hidden="1"/>
    <cellStyle name="Erklärender Text 2" xfId="18151" hidden="1"/>
    <cellStyle name="Erklärender Text 2" xfId="18188" hidden="1"/>
    <cellStyle name="Erklärender Text 2" xfId="18226" hidden="1"/>
    <cellStyle name="Erklärender Text 2" xfId="18260" hidden="1"/>
    <cellStyle name="Erklärender Text 2" xfId="18296" hidden="1"/>
    <cellStyle name="Erklärender Text 2" xfId="18298" hidden="1"/>
    <cellStyle name="Erklärender Text 2" xfId="18369" hidden="1"/>
    <cellStyle name="Erklärender Text 2" xfId="18409" hidden="1"/>
    <cellStyle name="Erklärender Text 2" xfId="18449" hidden="1"/>
    <cellStyle name="Erklärender Text 2" xfId="18481" hidden="1"/>
    <cellStyle name="Erklärender Text 2" xfId="18525" hidden="1"/>
    <cellStyle name="Erklärender Text 2" xfId="18556" hidden="1"/>
    <cellStyle name="Erklärender Text 2" xfId="18596" hidden="1"/>
    <cellStyle name="Erklärender Text 2" xfId="18636" hidden="1"/>
    <cellStyle name="Erklärender Text 2" xfId="18670" hidden="1"/>
    <cellStyle name="Erklärender Text 2" xfId="18711" hidden="1"/>
    <cellStyle name="Erklärender Text 2" xfId="18687" hidden="1"/>
    <cellStyle name="Erklärender Text 2" xfId="18639" hidden="1"/>
    <cellStyle name="Erklärender Text 2" xfId="18599" hidden="1"/>
    <cellStyle name="Erklärender Text 2" xfId="18559" hidden="1"/>
    <cellStyle name="Erklärender Text 2" xfId="18518" hidden="1"/>
    <cellStyle name="Erklärender Text 2" xfId="18474" hidden="1"/>
    <cellStyle name="Erklärender Text 2" xfId="18424" hidden="1"/>
    <cellStyle name="Erklärender Text 2" xfId="18384" hidden="1"/>
    <cellStyle name="Erklärender Text 2" xfId="18342" hidden="1"/>
    <cellStyle name="Erklärender Text 2" xfId="18275" hidden="1"/>
    <cellStyle name="Erklärender Text 2" xfId="18241" hidden="1"/>
    <cellStyle name="Erklärender Text 2" xfId="18200" hidden="1"/>
    <cellStyle name="Erklärender Text 2" xfId="18154" hidden="1"/>
    <cellStyle name="Erklärender Text 2" xfId="18114" hidden="1"/>
    <cellStyle name="Erklärender Text 2" xfId="18080" hidden="1"/>
    <cellStyle name="Erklärender Text 2" xfId="18047" hidden="1"/>
    <cellStyle name="Erklärender Text 2" xfId="18001" hidden="1"/>
    <cellStyle name="Erklärender Text 2" xfId="17961" hidden="1"/>
    <cellStyle name="Erklärender Text 2" xfId="17921" hidden="1"/>
    <cellStyle name="Erklärender Text 2" xfId="17887" hidden="1"/>
    <cellStyle name="Erklärender Text 2" xfId="17827" hidden="1"/>
    <cellStyle name="Erklärender Text 2" xfId="17787" hidden="1"/>
    <cellStyle name="Erklärender Text 2" xfId="17746" hidden="1"/>
    <cellStyle name="Erklärender Text 2" xfId="17712" hidden="1"/>
    <cellStyle name="Erklärender Text 2" xfId="17668" hidden="1"/>
    <cellStyle name="Erklärender Text 2" xfId="17622" hidden="1"/>
    <cellStyle name="Erklärender Text 2" xfId="17576" hidden="1"/>
    <cellStyle name="Erklärender Text 2" xfId="17535" hidden="1"/>
    <cellStyle name="Erklärender Text 2" xfId="17489" hidden="1"/>
    <cellStyle name="Erklärender Text 2" xfId="17449" hidden="1"/>
    <cellStyle name="Erklärender Text 2" xfId="17415" hidden="1"/>
    <cellStyle name="Erklärender Text 2" xfId="17374" hidden="1"/>
    <cellStyle name="Erklärender Text 2" xfId="17334" hidden="1"/>
    <cellStyle name="Erklärender Text 2" xfId="17288" hidden="1"/>
    <cellStyle name="Erklärender Text 2" xfId="17248" hidden="1"/>
    <cellStyle name="Erklärender Text 2" xfId="17215" hidden="1"/>
    <cellStyle name="Erklärender Text 2" xfId="17175" hidden="1"/>
    <cellStyle name="Erklärender Text 2" xfId="17135" hidden="1"/>
    <cellStyle name="Erklärender Text 2" xfId="17097" hidden="1"/>
    <cellStyle name="Erklärender Text 2" xfId="17054" hidden="1"/>
    <cellStyle name="Erklärender Text 2" xfId="17008" hidden="1"/>
    <cellStyle name="Erklärender Text 2" xfId="16967" hidden="1"/>
    <cellStyle name="Erklärender Text 2" xfId="16933" hidden="1"/>
    <cellStyle name="Erklärender Text 2" xfId="16893" hidden="1"/>
    <cellStyle name="Erklärender Text 2" xfId="16853" hidden="1"/>
    <cellStyle name="Erklärender Text 2" xfId="16819" hidden="1"/>
    <cellStyle name="Erklärender Text 2" xfId="16817" hidden="1"/>
    <cellStyle name="Erklärender Text 2" xfId="16750" hidden="1"/>
    <cellStyle name="Erklärender Text 2" xfId="16704" hidden="1"/>
    <cellStyle name="Erklärender Text 2" xfId="16664" hidden="1"/>
    <cellStyle name="Erklärender Text 2" xfId="16624" hidden="1"/>
    <cellStyle name="Erklärender Text 2" xfId="16584" hidden="1"/>
    <cellStyle name="Erklärender Text 2" xfId="16542" hidden="1"/>
    <cellStyle name="Erklärender Text 2" xfId="16475" hidden="1"/>
    <cellStyle name="Erklärender Text 2" xfId="16406" hidden="1"/>
    <cellStyle name="Erklärender Text 2" xfId="16365" hidden="1"/>
    <cellStyle name="Erklärender Text 2" xfId="16325" hidden="1"/>
    <cellStyle name="Erklärender Text 2" xfId="16301" hidden="1"/>
    <cellStyle name="Erklärender Text 2" xfId="16227" hidden="1"/>
    <cellStyle name="Erklärender Text 2" xfId="16174" hidden="1"/>
    <cellStyle name="Erklärender Text 2" xfId="16134" hidden="1"/>
    <cellStyle name="Erklärender Text 2" xfId="16094" hidden="1"/>
    <cellStyle name="Erklärender Text 2" xfId="16054" hidden="1"/>
    <cellStyle name="Erklärender Text 2" xfId="15988" hidden="1"/>
    <cellStyle name="Erklärender Text 2" xfId="15933" hidden="1"/>
    <cellStyle name="Erklärender Text 2" xfId="15888" hidden="1"/>
    <cellStyle name="Erklärender Text 2" xfId="15847" hidden="1"/>
    <cellStyle name="Erklärender Text 2" xfId="15808" hidden="1"/>
    <cellStyle name="Erklärender Text 2" xfId="15778" hidden="1"/>
    <cellStyle name="Erklärender Text 2" xfId="15733" hidden="1"/>
    <cellStyle name="Erklärender Text 2" xfId="15692" hidden="1"/>
    <cellStyle name="Erklärender Text 2" xfId="15646" hidden="1"/>
    <cellStyle name="Erklärender Text 2" xfId="15609" hidden="1"/>
    <cellStyle name="Erklärender Text 2" xfId="15584" hidden="1"/>
    <cellStyle name="Erklärender Text 2" xfId="15538" hidden="1"/>
    <cellStyle name="Erklärender Text 2" xfId="15498" hidden="1"/>
    <cellStyle name="Erklärender Text 2" xfId="15458" hidden="1"/>
    <cellStyle name="Erklärender Text 2" xfId="15417" hidden="1"/>
    <cellStyle name="Erklärender Text 2" xfId="15370" hidden="1"/>
    <cellStyle name="Erklärender Text 2" xfId="15325" hidden="1"/>
    <cellStyle name="Erklärender Text 2" xfId="15280" hidden="1"/>
    <cellStyle name="Erklärender Text 2" xfId="15242" hidden="1"/>
    <cellStyle name="Erklärender Text 2" xfId="15204" hidden="1"/>
    <cellStyle name="Erklärender Text 2" xfId="15148" hidden="1"/>
    <cellStyle name="Erklärender Text 2" xfId="15104" hidden="1"/>
    <cellStyle name="Erklärender Text 2" xfId="15064" hidden="1"/>
    <cellStyle name="Erklärender Text 2" xfId="15024" hidden="1"/>
    <cellStyle name="Erklärender Text 2" xfId="14977" hidden="1"/>
    <cellStyle name="Erklärender Text 2" xfId="14947" hidden="1"/>
    <cellStyle name="Erklärender Text 2" xfId="14901" hidden="1"/>
    <cellStyle name="Erklärender Text 2" xfId="14857" hidden="1"/>
    <cellStyle name="Erklärender Text 2" xfId="14817" hidden="1"/>
    <cellStyle name="Erklärender Text 2" xfId="14784" hidden="1"/>
    <cellStyle name="Erklärender Text 2" xfId="14751" hidden="1"/>
    <cellStyle name="Erklärender Text 2" xfId="14711" hidden="1"/>
    <cellStyle name="Erklärender Text 2" xfId="14671" hidden="1"/>
    <cellStyle name="Erklärender Text 2" xfId="14630" hidden="1"/>
    <cellStyle name="Erklärender Text 2" xfId="14596" hidden="1"/>
    <cellStyle name="Erklärender Text 2" xfId="14550" hidden="1"/>
    <cellStyle name="Erklärender Text 2" xfId="14509" hidden="1"/>
    <cellStyle name="Erklärender Text 2" xfId="14465" hidden="1"/>
    <cellStyle name="Erklärender Text 2" xfId="14428" hidden="1"/>
    <cellStyle name="Erklärender Text 2" xfId="14378" hidden="1"/>
    <cellStyle name="Erklärender Text 2" xfId="14348" hidden="1"/>
    <cellStyle name="Erklärender Text 2" xfId="14342" hidden="1"/>
    <cellStyle name="Erklärender Text 2" xfId="14281" hidden="1"/>
    <cellStyle name="Erklärender Text 2" xfId="14236" hidden="1"/>
    <cellStyle name="Erklärender Text 2" xfId="14191" hidden="1"/>
    <cellStyle name="Erklärender Text 2" xfId="14219" hidden="1"/>
    <cellStyle name="Erklärender Text 2" xfId="18765" hidden="1"/>
    <cellStyle name="Erklärender Text 2" xfId="18779" hidden="1"/>
    <cellStyle name="Erklärender Text 2" xfId="18799" hidden="1"/>
    <cellStyle name="Erklärender Text 2" xfId="18819" hidden="1"/>
    <cellStyle name="Erklärender Text 2" xfId="18839" hidden="1"/>
    <cellStyle name="Erklärender Text 2" xfId="18859" hidden="1"/>
    <cellStyle name="Erklärender Text 2" xfId="18885" hidden="1"/>
    <cellStyle name="Erklärender Text 2" xfId="18906" hidden="1"/>
    <cellStyle name="Erklärender Text 2" xfId="18926" hidden="1"/>
    <cellStyle name="Erklärender Text 2" xfId="18946" hidden="1"/>
    <cellStyle name="Erklärender Text 2" xfId="18966" hidden="1"/>
    <cellStyle name="Erklärender Text 2" xfId="18992" hidden="1"/>
    <cellStyle name="Erklärender Text 2" xfId="19013" hidden="1"/>
    <cellStyle name="Erklärender Text 2" xfId="19033" hidden="1"/>
    <cellStyle name="Erklärender Text 2" xfId="19053" hidden="1"/>
    <cellStyle name="Erklärender Text 2" xfId="19073" hidden="1"/>
    <cellStyle name="Erklärender Text 2" xfId="19087" hidden="1"/>
    <cellStyle name="Erklärender Text 2" xfId="19108" hidden="1"/>
    <cellStyle name="Erklärender Text 2" xfId="19128" hidden="1"/>
    <cellStyle name="Erklärender Text 2" xfId="19148" hidden="1"/>
    <cellStyle name="Erklärender Text 2" xfId="19168" hidden="1"/>
    <cellStyle name="Erklärender Text 2" xfId="19181" hidden="1"/>
    <cellStyle name="Erklärender Text 2" xfId="19201" hidden="1"/>
    <cellStyle name="Erklärender Text 2" xfId="19221" hidden="1"/>
    <cellStyle name="Erklärender Text 2" xfId="19241" hidden="1"/>
    <cellStyle name="Erklärender Text 2" xfId="19261" hidden="1"/>
    <cellStyle name="Erklärender Text 2" xfId="19292" hidden="1"/>
    <cellStyle name="Erklärender Text 2" xfId="19312" hidden="1"/>
    <cellStyle name="Erklärender Text 2" xfId="19332" hidden="1"/>
    <cellStyle name="Erklärender Text 2" xfId="19352" hidden="1"/>
    <cellStyle name="Erklärender Text 2" xfId="19372" hidden="1"/>
    <cellStyle name="Erklärender Text 2" xfId="19398" hidden="1"/>
    <cellStyle name="Erklärender Text 2" xfId="19419" hidden="1"/>
    <cellStyle name="Erklärender Text 2" xfId="19439" hidden="1"/>
    <cellStyle name="Erklärender Text 2" xfId="19459" hidden="1"/>
    <cellStyle name="Erklärender Text 2" xfId="19479" hidden="1"/>
    <cellStyle name="Erklärender Text 2" xfId="19493" hidden="1"/>
    <cellStyle name="Erklärender Text 2" xfId="19514" hidden="1"/>
    <cellStyle name="Erklärender Text 2" xfId="19534" hidden="1"/>
    <cellStyle name="Erklärender Text 2" xfId="19554" hidden="1"/>
    <cellStyle name="Erklärender Text 2" xfId="19574" hidden="1"/>
    <cellStyle name="Erklärender Text 2" xfId="19587" hidden="1"/>
    <cellStyle name="Erklärender Text 2" xfId="19607" hidden="1"/>
    <cellStyle name="Erklärender Text 2" xfId="19627" hidden="1"/>
    <cellStyle name="Erklärender Text 2" xfId="19647" hidden="1"/>
    <cellStyle name="Erklärender Text 2" xfId="19667" hidden="1"/>
    <cellStyle name="Erklärender Text 2" xfId="19687" hidden="1"/>
    <cellStyle name="Erklärender Text 2" xfId="19707" hidden="1"/>
    <cellStyle name="Erklärender Text 2" xfId="19727" hidden="1"/>
    <cellStyle name="Erklärender Text 2" xfId="19747" hidden="1"/>
    <cellStyle name="Erklärender Text 2" xfId="19767" hidden="1"/>
    <cellStyle name="Erklärender Text 2" xfId="19783" hidden="1"/>
    <cellStyle name="Erklärender Text 2" xfId="19785" hidden="1"/>
    <cellStyle name="Erklärender Text 2" xfId="19836" hidden="1"/>
    <cellStyle name="Erklärender Text 2" xfId="19856" hidden="1"/>
    <cellStyle name="Erklärender Text 2" xfId="19876" hidden="1"/>
    <cellStyle name="Erklärender Text 2" xfId="19896" hidden="1"/>
    <cellStyle name="Erklärender Text 2" xfId="19916" hidden="1"/>
    <cellStyle name="Erklärender Text 2" xfId="19932" hidden="1"/>
    <cellStyle name="Erklärender Text 2" xfId="19952" hidden="1"/>
    <cellStyle name="Erklärender Text 2" xfId="19972" hidden="1"/>
    <cellStyle name="Erklärender Text 2" xfId="19992" hidden="1"/>
    <cellStyle name="Erklärender Text 2" xfId="20012" hidden="1"/>
    <cellStyle name="Erklärender Text 2" xfId="20029" hidden="1"/>
    <cellStyle name="Erklärender Text 2" xfId="20089" hidden="1"/>
    <cellStyle name="Erklärender Text 2" xfId="20117" hidden="1"/>
    <cellStyle name="Erklärender Text 2" xfId="20137" hidden="1"/>
    <cellStyle name="Erklärender Text 2" xfId="20157" hidden="1"/>
    <cellStyle name="Erklärender Text 2" xfId="20177" hidden="1"/>
    <cellStyle name="Erklärender Text 2" xfId="20203" hidden="1"/>
    <cellStyle name="Erklärender Text 2" xfId="20224" hidden="1"/>
    <cellStyle name="Erklärender Text 2" xfId="20244" hidden="1"/>
    <cellStyle name="Erklärender Text 2" xfId="20264" hidden="1"/>
    <cellStyle name="Erklärender Text 2" xfId="20284" hidden="1"/>
    <cellStyle name="Erklärender Text 2" xfId="20298" hidden="1"/>
    <cellStyle name="Erklärender Text 2" xfId="20319" hidden="1"/>
    <cellStyle name="Erklärender Text 2" xfId="20339" hidden="1"/>
    <cellStyle name="Erklärender Text 2" xfId="20359" hidden="1"/>
    <cellStyle name="Erklärender Text 2" xfId="20379" hidden="1"/>
    <cellStyle name="Erklärender Text 2" xfId="20392" hidden="1"/>
    <cellStyle name="Erklärender Text 2" xfId="20412" hidden="1"/>
    <cellStyle name="Erklärender Text 2" xfId="20432" hidden="1"/>
    <cellStyle name="Erklärender Text 2" xfId="20452" hidden="1"/>
    <cellStyle name="Erklärender Text 2" xfId="20472" hidden="1"/>
    <cellStyle name="Erklärender Text 2" xfId="20503" hidden="1"/>
    <cellStyle name="Erklärender Text 2" xfId="20523" hidden="1"/>
    <cellStyle name="Erklärender Text 2" xfId="20543" hidden="1"/>
    <cellStyle name="Erklärender Text 2" xfId="20563" hidden="1"/>
    <cellStyle name="Erklärender Text 2" xfId="20583" hidden="1"/>
    <cellStyle name="Erklärender Text 2" xfId="20609" hidden="1"/>
    <cellStyle name="Erklärender Text 2" xfId="20630" hidden="1"/>
    <cellStyle name="Erklärender Text 2" xfId="20650" hidden="1"/>
    <cellStyle name="Erklärender Text 2" xfId="20670" hidden="1"/>
    <cellStyle name="Erklärender Text 2" xfId="20690" hidden="1"/>
    <cellStyle name="Erklärender Text 2" xfId="20704" hidden="1"/>
    <cellStyle name="Erklärender Text 2" xfId="20725" hidden="1"/>
    <cellStyle name="Erklärender Text 2" xfId="20745" hidden="1"/>
    <cellStyle name="Erklärender Text 2" xfId="20765" hidden="1"/>
    <cellStyle name="Erklärender Text 2" xfId="20785" hidden="1"/>
    <cellStyle name="Erklärender Text 2" xfId="20798" hidden="1"/>
    <cellStyle name="Erklärender Text 2" xfId="20818" hidden="1"/>
    <cellStyle name="Erklärender Text 2" xfId="20838" hidden="1"/>
    <cellStyle name="Erklärender Text 2" xfId="20858" hidden="1"/>
    <cellStyle name="Erklärender Text 2" xfId="20878" hidden="1"/>
    <cellStyle name="Erklärender Text 2" xfId="20898" hidden="1"/>
    <cellStyle name="Erklärender Text 2" xfId="20918" hidden="1"/>
    <cellStyle name="Erklärender Text 2" xfId="20938" hidden="1"/>
    <cellStyle name="Erklärender Text 2" xfId="20958" hidden="1"/>
    <cellStyle name="Erklärender Text 2" xfId="20978" hidden="1"/>
    <cellStyle name="Erklärender Text 2" xfId="20994" hidden="1"/>
    <cellStyle name="Erklärender Text 2" xfId="20996" hidden="1"/>
    <cellStyle name="Erklärender Text 2" xfId="21047" hidden="1"/>
    <cellStyle name="Erklärender Text 2" xfId="21067" hidden="1"/>
    <cellStyle name="Erklärender Text 2" xfId="21087" hidden="1"/>
    <cellStyle name="Erklärender Text 2" xfId="21107" hidden="1"/>
    <cellStyle name="Erklärender Text 2" xfId="21127" hidden="1"/>
    <cellStyle name="Erklärender Text 2" xfId="21143" hidden="1"/>
    <cellStyle name="Erklärender Text 2" xfId="21163" hidden="1"/>
    <cellStyle name="Erklärender Text 2" xfId="21183" hidden="1"/>
    <cellStyle name="Erklärender Text 2" xfId="21203" hidden="1"/>
    <cellStyle name="Erklärender Text 2" xfId="21223" hidden="1"/>
    <cellStyle name="Erklärender Text 2" xfId="21426" hidden="1"/>
    <cellStyle name="Erklärender Text 2" xfId="21446" hidden="1"/>
    <cellStyle name="Erklärender Text 2" xfId="21466" hidden="1"/>
    <cellStyle name="Erklärender Text 2" xfId="21486" hidden="1"/>
    <cellStyle name="Erklärender Text 2" xfId="21512" hidden="1"/>
    <cellStyle name="Erklärender Text 2" xfId="21533" hidden="1"/>
    <cellStyle name="Erklärender Text 2" xfId="21553" hidden="1"/>
    <cellStyle name="Erklärender Text 2" xfId="21573" hidden="1"/>
    <cellStyle name="Erklärender Text 2" xfId="21593" hidden="1"/>
    <cellStyle name="Erklärender Text 2" xfId="21607" hidden="1"/>
    <cellStyle name="Erklärender Text 2" xfId="21628" hidden="1"/>
    <cellStyle name="Erklärender Text 2" xfId="21648" hidden="1"/>
    <cellStyle name="Erklärender Text 2" xfId="21668" hidden="1"/>
    <cellStyle name="Erklärender Text 2" xfId="21688" hidden="1"/>
    <cellStyle name="Erklärender Text 2" xfId="21701" hidden="1"/>
    <cellStyle name="Erklärender Text 2" xfId="21721" hidden="1"/>
    <cellStyle name="Erklärender Text 2" xfId="21741" hidden="1"/>
    <cellStyle name="Erklärender Text 2" xfId="21761" hidden="1"/>
    <cellStyle name="Erklärender Text 2" xfId="21781" hidden="1"/>
    <cellStyle name="Erklärender Text 2" xfId="21813" hidden="1"/>
    <cellStyle name="Erklärender Text 2" xfId="21833" hidden="1"/>
    <cellStyle name="Erklärender Text 2" xfId="21853" hidden="1"/>
    <cellStyle name="Erklärender Text 2" xfId="21873" hidden="1"/>
    <cellStyle name="Erklärender Text 2" xfId="21893" hidden="1"/>
    <cellStyle name="Erklärender Text 2" xfId="21919" hidden="1"/>
    <cellStyle name="Erklärender Text 2" xfId="21940" hidden="1"/>
    <cellStyle name="Erklärender Text 2" xfId="21960" hidden="1"/>
    <cellStyle name="Erklärender Text 2" xfId="21980" hidden="1"/>
    <cellStyle name="Erklärender Text 2" xfId="22000" hidden="1"/>
    <cellStyle name="Erklärender Text 2" xfId="22014" hidden="1"/>
    <cellStyle name="Erklärender Text 2" xfId="22035" hidden="1"/>
    <cellStyle name="Erklärender Text 2" xfId="22055" hidden="1"/>
    <cellStyle name="Erklärender Text 2" xfId="22075" hidden="1"/>
    <cellStyle name="Erklärender Text 2" xfId="22095" hidden="1"/>
    <cellStyle name="Erklärender Text 2" xfId="22108" hidden="1"/>
    <cellStyle name="Erklärender Text 2" xfId="22128" hidden="1"/>
    <cellStyle name="Erklärender Text 2" xfId="22148" hidden="1"/>
    <cellStyle name="Erklärender Text 2" xfId="22168" hidden="1"/>
    <cellStyle name="Erklärender Text 2" xfId="22188" hidden="1"/>
    <cellStyle name="Erklärender Text 2" xfId="22208" hidden="1"/>
    <cellStyle name="Erklärender Text 2" xfId="22228" hidden="1"/>
    <cellStyle name="Erklärender Text 2" xfId="22248" hidden="1"/>
    <cellStyle name="Erklärender Text 2" xfId="22268" hidden="1"/>
    <cellStyle name="Erklärender Text 2" xfId="22288" hidden="1"/>
    <cellStyle name="Erklärender Text 2" xfId="22304" hidden="1"/>
    <cellStyle name="Erklärender Text 2" xfId="22307" hidden="1"/>
    <cellStyle name="Erklärender Text 2" xfId="22360" hidden="1"/>
    <cellStyle name="Erklärender Text 2" xfId="22380" hidden="1"/>
    <cellStyle name="Erklärender Text 2" xfId="22400" hidden="1"/>
    <cellStyle name="Erklärender Text 2" xfId="22420" hidden="1"/>
    <cellStyle name="Erklärender Text 2" xfId="22440" hidden="1"/>
    <cellStyle name="Erklärender Text 2" xfId="22456" hidden="1"/>
    <cellStyle name="Erklärender Text 2" xfId="22476" hidden="1"/>
    <cellStyle name="Erklärender Text 2" xfId="22496" hidden="1"/>
    <cellStyle name="Erklärender Text 2" xfId="22516" hidden="1"/>
    <cellStyle name="Erklärender Text 2" xfId="22536" hidden="1"/>
    <cellStyle name="Erklärender Text 2" xfId="22554" hidden="1"/>
    <cellStyle name="Erklärender Text 2" xfId="22614" hidden="1"/>
    <cellStyle name="Erklärender Text 2" xfId="22642" hidden="1"/>
    <cellStyle name="Erklärender Text 2" xfId="22662" hidden="1"/>
    <cellStyle name="Erklärender Text 2" xfId="22682" hidden="1"/>
    <cellStyle name="Erklärender Text 2" xfId="22702" hidden="1"/>
    <cellStyle name="Erklärender Text 2" xfId="22728" hidden="1"/>
    <cellStyle name="Erklärender Text 2" xfId="22749" hidden="1"/>
    <cellStyle name="Erklärender Text 2" xfId="22769" hidden="1"/>
    <cellStyle name="Erklärender Text 2" xfId="22789" hidden="1"/>
    <cellStyle name="Erklärender Text 2" xfId="22809" hidden="1"/>
    <cellStyle name="Erklärender Text 2" xfId="22823" hidden="1"/>
    <cellStyle name="Erklärender Text 2" xfId="22844" hidden="1"/>
    <cellStyle name="Erklärender Text 2" xfId="22864" hidden="1"/>
    <cellStyle name="Erklärender Text 2" xfId="22884" hidden="1"/>
    <cellStyle name="Erklärender Text 2" xfId="22904" hidden="1"/>
    <cellStyle name="Erklärender Text 2" xfId="22917" hidden="1"/>
    <cellStyle name="Erklärender Text 2" xfId="22937" hidden="1"/>
    <cellStyle name="Erklärender Text 2" xfId="22957" hidden="1"/>
    <cellStyle name="Erklärender Text 2" xfId="22977" hidden="1"/>
    <cellStyle name="Erklärender Text 2" xfId="22997" hidden="1"/>
    <cellStyle name="Erklärender Text 2" xfId="23028" hidden="1"/>
    <cellStyle name="Erklärender Text 2" xfId="23048" hidden="1"/>
    <cellStyle name="Erklärender Text 2" xfId="23068" hidden="1"/>
    <cellStyle name="Erklärender Text 2" xfId="23088" hidden="1"/>
    <cellStyle name="Erklärender Text 2" xfId="23108" hidden="1"/>
    <cellStyle name="Erklärender Text 2" xfId="23134" hidden="1"/>
    <cellStyle name="Erklärender Text 2" xfId="23155" hidden="1"/>
    <cellStyle name="Erklärender Text 2" xfId="23175" hidden="1"/>
    <cellStyle name="Erklärender Text 2" xfId="23195" hidden="1"/>
    <cellStyle name="Erklärender Text 2" xfId="23215" hidden="1"/>
    <cellStyle name="Erklärender Text 2" xfId="23229" hidden="1"/>
    <cellStyle name="Erklärender Text 2" xfId="23250" hidden="1"/>
    <cellStyle name="Erklärender Text 2" xfId="23270" hidden="1"/>
    <cellStyle name="Erklärender Text 2" xfId="23290" hidden="1"/>
    <cellStyle name="Erklärender Text 2" xfId="23310" hidden="1"/>
    <cellStyle name="Erklärender Text 2" xfId="23323" hidden="1"/>
    <cellStyle name="Erklärender Text 2" xfId="23343" hidden="1"/>
    <cellStyle name="Erklärender Text 2" xfId="23363" hidden="1"/>
    <cellStyle name="Erklärender Text 2" xfId="23383" hidden="1"/>
    <cellStyle name="Erklärender Text 2" xfId="23403" hidden="1"/>
    <cellStyle name="Erklärender Text 2" xfId="23423" hidden="1"/>
    <cellStyle name="Erklärender Text 2" xfId="23443" hidden="1"/>
    <cellStyle name="Erklärender Text 2" xfId="23463" hidden="1"/>
    <cellStyle name="Erklärender Text 2" xfId="23483" hidden="1"/>
    <cellStyle name="Erklärender Text 2" xfId="23503" hidden="1"/>
    <cellStyle name="Erklärender Text 2" xfId="23519" hidden="1"/>
    <cellStyle name="Erklärender Text 2" xfId="23521" hidden="1"/>
    <cellStyle name="Erklärender Text 2" xfId="23573" hidden="1"/>
    <cellStyle name="Erklärender Text 2" xfId="23593" hidden="1"/>
    <cellStyle name="Erklärender Text 2" xfId="23613" hidden="1"/>
    <cellStyle name="Erklärender Text 2" xfId="23633" hidden="1"/>
    <cellStyle name="Erklärender Text 2" xfId="23653" hidden="1"/>
    <cellStyle name="Erklärender Text 2" xfId="23669" hidden="1"/>
    <cellStyle name="Erklärender Text 2" xfId="23689" hidden="1"/>
    <cellStyle name="Erklärender Text 2" xfId="23709" hidden="1"/>
    <cellStyle name="Erklärender Text 2" xfId="23729" hidden="1"/>
    <cellStyle name="Erklärender Text 2" xfId="23749" hidden="1"/>
    <cellStyle name="Erklärender Text 2" xfId="23821" hidden="1"/>
    <cellStyle name="Erklärender Text 2" xfId="23841" hidden="1"/>
    <cellStyle name="Erklärender Text 2" xfId="23861" hidden="1"/>
    <cellStyle name="Erklärender Text 2" xfId="23881" hidden="1"/>
    <cellStyle name="Erklärender Text 2" xfId="23907" hidden="1"/>
    <cellStyle name="Erklärender Text 2" xfId="23928" hidden="1"/>
    <cellStyle name="Erklärender Text 2" xfId="23948" hidden="1"/>
    <cellStyle name="Erklärender Text 2" xfId="23968" hidden="1"/>
    <cellStyle name="Erklärender Text 2" xfId="23988" hidden="1"/>
    <cellStyle name="Erklärender Text 2" xfId="24002" hidden="1"/>
    <cellStyle name="Erklärender Text 2" xfId="24023" hidden="1"/>
    <cellStyle name="Erklärender Text 2" xfId="24043" hidden="1"/>
    <cellStyle name="Erklärender Text 2" xfId="24063" hidden="1"/>
    <cellStyle name="Erklärender Text 2" xfId="24083" hidden="1"/>
    <cellStyle name="Erklärender Text 2" xfId="24096" hidden="1"/>
    <cellStyle name="Erklärender Text 2" xfId="24116" hidden="1"/>
    <cellStyle name="Erklärender Text 2" xfId="24136" hidden="1"/>
    <cellStyle name="Erklärender Text 2" xfId="24156" hidden="1"/>
    <cellStyle name="Erklärender Text 2" xfId="24176" hidden="1"/>
    <cellStyle name="Erklärender Text 2" xfId="24207" hidden="1"/>
    <cellStyle name="Erklärender Text 2" xfId="24227" hidden="1"/>
    <cellStyle name="Erklärender Text 2" xfId="24247" hidden="1"/>
    <cellStyle name="Erklärender Text 2" xfId="24267" hidden="1"/>
    <cellStyle name="Erklärender Text 2" xfId="24287" hidden="1"/>
    <cellStyle name="Erklärender Text 2" xfId="24313" hidden="1"/>
    <cellStyle name="Erklärender Text 2" xfId="24334" hidden="1"/>
    <cellStyle name="Erklärender Text 2" xfId="24354" hidden="1"/>
    <cellStyle name="Erklärender Text 2" xfId="24374" hidden="1"/>
    <cellStyle name="Erklärender Text 2" xfId="24394" hidden="1"/>
    <cellStyle name="Erklärender Text 2" xfId="24408" hidden="1"/>
    <cellStyle name="Erklärender Text 2" xfId="24429" hidden="1"/>
    <cellStyle name="Erklärender Text 2" xfId="24449" hidden="1"/>
    <cellStyle name="Erklärender Text 2" xfId="24469" hidden="1"/>
    <cellStyle name="Erklärender Text 2" xfId="24489" hidden="1"/>
    <cellStyle name="Erklärender Text 2" xfId="24502" hidden="1"/>
    <cellStyle name="Erklärender Text 2" xfId="24522" hidden="1"/>
    <cellStyle name="Erklärender Text 2" xfId="24542" hidden="1"/>
    <cellStyle name="Erklärender Text 2" xfId="24562" hidden="1"/>
    <cellStyle name="Erklärender Text 2" xfId="24582" hidden="1"/>
    <cellStyle name="Erklärender Text 2" xfId="24602" hidden="1"/>
    <cellStyle name="Erklärender Text 2" xfId="24622" hidden="1"/>
    <cellStyle name="Erklärender Text 2" xfId="24642" hidden="1"/>
    <cellStyle name="Erklärender Text 2" xfId="24662" hidden="1"/>
    <cellStyle name="Erklärender Text 2" xfId="24682" hidden="1"/>
    <cellStyle name="Erklärender Text 2" xfId="24698" hidden="1"/>
    <cellStyle name="Erklärender Text 2" xfId="24701" hidden="1"/>
    <cellStyle name="Erklärender Text 2" xfId="24754" hidden="1"/>
    <cellStyle name="Erklärender Text 2" xfId="24774" hidden="1"/>
    <cellStyle name="Erklärender Text 2" xfId="24794" hidden="1"/>
    <cellStyle name="Erklärender Text 2" xfId="24814" hidden="1"/>
    <cellStyle name="Erklärender Text 2" xfId="24834" hidden="1"/>
    <cellStyle name="Erklärender Text 2" xfId="24850" hidden="1"/>
    <cellStyle name="Erklärender Text 2" xfId="24870" hidden="1"/>
    <cellStyle name="Erklärender Text 2" xfId="24890" hidden="1"/>
    <cellStyle name="Erklärender Text 2" xfId="24910" hidden="1"/>
    <cellStyle name="Erklärender Text 2" xfId="24930" hidden="1"/>
    <cellStyle name="Erklärender Text 2" xfId="24947" hidden="1"/>
    <cellStyle name="Erklärender Text 2" xfId="25007" hidden="1"/>
    <cellStyle name="Erklärender Text 2" xfId="25035" hidden="1"/>
    <cellStyle name="Erklärender Text 2" xfId="25055" hidden="1"/>
    <cellStyle name="Erklärender Text 2" xfId="25075" hidden="1"/>
    <cellStyle name="Erklärender Text 2" xfId="25095" hidden="1"/>
    <cellStyle name="Erklärender Text 2" xfId="25120" hidden="1"/>
    <cellStyle name="Erklärender Text 2" xfId="25141" hidden="1"/>
    <cellStyle name="Erklärender Text 2" xfId="25161" hidden="1"/>
    <cellStyle name="Erklärender Text 2" xfId="25181" hidden="1"/>
    <cellStyle name="Erklärender Text 2" xfId="25201" hidden="1"/>
    <cellStyle name="Erklärender Text 2" xfId="25215" hidden="1"/>
    <cellStyle name="Erklärender Text 2" xfId="25236" hidden="1"/>
    <cellStyle name="Erklärender Text 2" xfId="25256" hidden="1"/>
    <cellStyle name="Erklärender Text 2" xfId="25276" hidden="1"/>
    <cellStyle name="Erklärender Text 2" xfId="25296" hidden="1"/>
    <cellStyle name="Erklärender Text 2" xfId="25309" hidden="1"/>
    <cellStyle name="Erklärender Text 2" xfId="25329" hidden="1"/>
    <cellStyle name="Erklärender Text 2" xfId="25349" hidden="1"/>
    <cellStyle name="Erklärender Text 2" xfId="25369" hidden="1"/>
    <cellStyle name="Erklärender Text 2" xfId="25389" hidden="1"/>
    <cellStyle name="Erklärender Text 2" xfId="25419" hidden="1"/>
    <cellStyle name="Erklärender Text 2" xfId="25439" hidden="1"/>
    <cellStyle name="Erklärender Text 2" xfId="25459" hidden="1"/>
    <cellStyle name="Erklärender Text 2" xfId="25479" hidden="1"/>
    <cellStyle name="Erklärender Text 2" xfId="25499" hidden="1"/>
    <cellStyle name="Erklärender Text 2" xfId="25524" hidden="1"/>
    <cellStyle name="Erklärender Text 2" xfId="25545" hidden="1"/>
    <cellStyle name="Erklärender Text 2" xfId="25565" hidden="1"/>
    <cellStyle name="Erklärender Text 2" xfId="25585" hidden="1"/>
    <cellStyle name="Erklärender Text 2" xfId="25605" hidden="1"/>
    <cellStyle name="Erklärender Text 2" xfId="25619" hidden="1"/>
    <cellStyle name="Erklärender Text 2" xfId="25640" hidden="1"/>
    <cellStyle name="Erklärender Text 2" xfId="25660" hidden="1"/>
    <cellStyle name="Erklärender Text 2" xfId="25680" hidden="1"/>
    <cellStyle name="Erklärender Text 2" xfId="25700" hidden="1"/>
    <cellStyle name="Erklärender Text 2" xfId="25713" hidden="1"/>
    <cellStyle name="Erklärender Text 2" xfId="25733" hidden="1"/>
    <cellStyle name="Erklärender Text 2" xfId="25753" hidden="1"/>
    <cellStyle name="Erklärender Text 2" xfId="25773" hidden="1"/>
    <cellStyle name="Erklärender Text 2" xfId="25793" hidden="1"/>
    <cellStyle name="Erklärender Text 2" xfId="25813" hidden="1"/>
    <cellStyle name="Erklärender Text 2" xfId="25833" hidden="1"/>
    <cellStyle name="Erklärender Text 2" xfId="25853" hidden="1"/>
    <cellStyle name="Erklärender Text 2" xfId="25873" hidden="1"/>
    <cellStyle name="Erklärender Text 2" xfId="25893" hidden="1"/>
    <cellStyle name="Erklärender Text 2" xfId="25909" hidden="1"/>
    <cellStyle name="Erklärender Text 2" xfId="25911" hidden="1"/>
    <cellStyle name="Erklärender Text 2" xfId="25963" hidden="1"/>
    <cellStyle name="Erklärender Text 2" xfId="25983" hidden="1"/>
    <cellStyle name="Erklärender Text 2" xfId="26003" hidden="1"/>
    <cellStyle name="Erklärender Text 2" xfId="26023" hidden="1"/>
    <cellStyle name="Erklärender Text 2" xfId="26043" hidden="1"/>
    <cellStyle name="Erklärender Text 2" xfId="26058" hidden="1"/>
    <cellStyle name="Erklärender Text 2" xfId="26078" hidden="1"/>
    <cellStyle name="Erklärender Text 2" xfId="26098" hidden="1"/>
    <cellStyle name="Erklärender Text 2" xfId="26118" hidden="1"/>
    <cellStyle name="Erklärender Text 2" xfId="26138" hidden="1"/>
    <cellStyle name="Erklärender Text 2" xfId="21329" hidden="1"/>
    <cellStyle name="Erklärender Text 2" xfId="21343" hidden="1"/>
    <cellStyle name="Erklärender Text 2" xfId="21357" hidden="1"/>
    <cellStyle name="Erklärender Text 2" xfId="26175" hidden="1"/>
    <cellStyle name="Erklärender Text 2" xfId="26201" hidden="1"/>
    <cellStyle name="Erklärender Text 2" xfId="26222" hidden="1"/>
    <cellStyle name="Erklärender Text 2" xfId="26242" hidden="1"/>
    <cellStyle name="Erklärender Text 2" xfId="26262" hidden="1"/>
    <cellStyle name="Erklärender Text 2" xfId="26282" hidden="1"/>
    <cellStyle name="Erklärender Text 2" xfId="26296" hidden="1"/>
    <cellStyle name="Erklärender Text 2" xfId="26317" hidden="1"/>
    <cellStyle name="Erklärender Text 2" xfId="26337" hidden="1"/>
    <cellStyle name="Erklärender Text 2" xfId="26357" hidden="1"/>
    <cellStyle name="Erklärender Text 2" xfId="26377" hidden="1"/>
    <cellStyle name="Erklärender Text 2" xfId="26390" hidden="1"/>
    <cellStyle name="Erklärender Text 2" xfId="26410" hidden="1"/>
    <cellStyle name="Erklärender Text 2" xfId="26430" hidden="1"/>
    <cellStyle name="Erklärender Text 2" xfId="26450" hidden="1"/>
    <cellStyle name="Erklärender Text 2" xfId="26470" hidden="1"/>
    <cellStyle name="Erklärender Text 2" xfId="26500" hidden="1"/>
    <cellStyle name="Erklärender Text 2" xfId="26520" hidden="1"/>
    <cellStyle name="Erklärender Text 2" xfId="26540" hidden="1"/>
    <cellStyle name="Erklärender Text 2" xfId="26560" hidden="1"/>
    <cellStyle name="Erklärender Text 2" xfId="26580" hidden="1"/>
    <cellStyle name="Erklärender Text 2" xfId="26605" hidden="1"/>
    <cellStyle name="Erklärender Text 2" xfId="26626" hidden="1"/>
    <cellStyle name="Erklärender Text 2" xfId="26646" hidden="1"/>
    <cellStyle name="Erklärender Text 2" xfId="26666" hidden="1"/>
    <cellStyle name="Erklärender Text 2" xfId="26686" hidden="1"/>
    <cellStyle name="Erklärender Text 2" xfId="26700" hidden="1"/>
    <cellStyle name="Erklärender Text 2" xfId="26721" hidden="1"/>
    <cellStyle name="Erklärender Text 2" xfId="26741" hidden="1"/>
    <cellStyle name="Erklärender Text 2" xfId="26761" hidden="1"/>
    <cellStyle name="Erklärender Text 2" xfId="26781" hidden="1"/>
    <cellStyle name="Erklärender Text 2" xfId="26794" hidden="1"/>
    <cellStyle name="Erklärender Text 2" xfId="26814" hidden="1"/>
    <cellStyle name="Erklärender Text 2" xfId="26834" hidden="1"/>
    <cellStyle name="Erklärender Text 2" xfId="26854" hidden="1"/>
    <cellStyle name="Erklärender Text 2" xfId="26874" hidden="1"/>
    <cellStyle name="Erklärender Text 2" xfId="26894" hidden="1"/>
    <cellStyle name="Erklärender Text 2" xfId="26914" hidden="1"/>
    <cellStyle name="Erklärender Text 2" xfId="26934" hidden="1"/>
    <cellStyle name="Erklärender Text 2" xfId="26954" hidden="1"/>
    <cellStyle name="Erklärender Text 2" xfId="26974" hidden="1"/>
    <cellStyle name="Erklärender Text 2" xfId="26989" hidden="1"/>
    <cellStyle name="Erklärender Text 2" xfId="26992" hidden="1"/>
    <cellStyle name="Erklärender Text 2" xfId="27044" hidden="1"/>
    <cellStyle name="Erklärender Text 2" xfId="27064" hidden="1"/>
    <cellStyle name="Erklärender Text 2" xfId="27084" hidden="1"/>
    <cellStyle name="Erklärender Text 2" xfId="27104" hidden="1"/>
    <cellStyle name="Erklärender Text 2" xfId="27124" hidden="1"/>
    <cellStyle name="Erklärender Text 2" xfId="27138" hidden="1"/>
    <cellStyle name="Erklärender Text 2" xfId="27158" hidden="1"/>
    <cellStyle name="Erklärender Text 2" xfId="27178" hidden="1"/>
    <cellStyle name="Erklärender Text 2" xfId="27198" hidden="1"/>
    <cellStyle name="Erklärender Text 2" xfId="27218" hidden="1"/>
    <cellStyle name="Erklärender Text 2" xfId="27235" hidden="1"/>
    <cellStyle name="Erklärender Text 2" xfId="27294" hidden="1"/>
    <cellStyle name="Erklärender Text 2" xfId="27322" hidden="1"/>
    <cellStyle name="Erklärender Text 2" xfId="27342" hidden="1"/>
    <cellStyle name="Erklärender Text 2" xfId="27362" hidden="1"/>
    <cellStyle name="Erklärender Text 2" xfId="27382" hidden="1"/>
    <cellStyle name="Erklärender Text 2" xfId="27408" hidden="1"/>
    <cellStyle name="Erklärender Text 2" xfId="27429" hidden="1"/>
    <cellStyle name="Erklärender Text 2" xfId="27449" hidden="1"/>
    <cellStyle name="Erklärender Text 2" xfId="27469" hidden="1"/>
    <cellStyle name="Erklärender Text 2" xfId="27489" hidden="1"/>
    <cellStyle name="Erklärender Text 2" xfId="27503" hidden="1"/>
    <cellStyle name="Erklärender Text 2" xfId="27524" hidden="1"/>
    <cellStyle name="Erklärender Text 2" xfId="27544" hidden="1"/>
    <cellStyle name="Erklärender Text 2" xfId="27564" hidden="1"/>
    <cellStyle name="Erklärender Text 2" xfId="27584" hidden="1"/>
    <cellStyle name="Erklärender Text 2" xfId="27597" hidden="1"/>
    <cellStyle name="Erklärender Text 2" xfId="27617" hidden="1"/>
    <cellStyle name="Erklärender Text 2" xfId="27637" hidden="1"/>
    <cellStyle name="Erklärender Text 2" xfId="27657" hidden="1"/>
    <cellStyle name="Erklärender Text 2" xfId="27677" hidden="1"/>
    <cellStyle name="Erklärender Text 2" xfId="27707" hidden="1"/>
    <cellStyle name="Erklärender Text 2" xfId="27727" hidden="1"/>
    <cellStyle name="Erklärender Text 2" xfId="27747" hidden="1"/>
    <cellStyle name="Erklärender Text 2" xfId="27767" hidden="1"/>
    <cellStyle name="Erklärender Text 2" xfId="27787" hidden="1"/>
    <cellStyle name="Erklärender Text 2" xfId="27812" hidden="1"/>
    <cellStyle name="Erklärender Text 2" xfId="27833" hidden="1"/>
    <cellStyle name="Erklärender Text 2" xfId="27853" hidden="1"/>
    <cellStyle name="Erklärender Text 2" xfId="27873" hidden="1"/>
    <cellStyle name="Erklärender Text 2" xfId="27893" hidden="1"/>
    <cellStyle name="Erklärender Text 2" xfId="27907" hidden="1"/>
    <cellStyle name="Erklärender Text 2" xfId="27928" hidden="1"/>
    <cellStyle name="Erklärender Text 2" xfId="27948" hidden="1"/>
    <cellStyle name="Erklärender Text 2" xfId="27968" hidden="1"/>
    <cellStyle name="Erklärender Text 2" xfId="27988" hidden="1"/>
    <cellStyle name="Erklärender Text 2" xfId="28001" hidden="1"/>
    <cellStyle name="Erklärender Text 2" xfId="28021" hidden="1"/>
    <cellStyle name="Erklärender Text 2" xfId="28041" hidden="1"/>
    <cellStyle name="Erklärender Text 2" xfId="28061" hidden="1"/>
    <cellStyle name="Erklärender Text 2" xfId="28081" hidden="1"/>
    <cellStyle name="Erklärender Text 2" xfId="28101" hidden="1"/>
    <cellStyle name="Erklärender Text 2" xfId="28121" hidden="1"/>
    <cellStyle name="Erklärender Text 2" xfId="28141" hidden="1"/>
    <cellStyle name="Erklärender Text 2" xfId="28161" hidden="1"/>
    <cellStyle name="Erklärender Text 2" xfId="28181" hidden="1"/>
    <cellStyle name="Erklärender Text 2" xfId="28196" hidden="1"/>
    <cellStyle name="Erklärender Text 2" xfId="28198" hidden="1"/>
    <cellStyle name="Erklärender Text 2" xfId="28249" hidden="1"/>
    <cellStyle name="Erklärender Text 2" xfId="28269" hidden="1"/>
    <cellStyle name="Erklärender Text 2" xfId="28289" hidden="1"/>
    <cellStyle name="Erklärender Text 2" xfId="28309" hidden="1"/>
    <cellStyle name="Erklärender Text 2" xfId="28329" hidden="1"/>
    <cellStyle name="Erklärender Text 2" xfId="28344" hidden="1"/>
    <cellStyle name="Erklärender Text 2" xfId="28364" hidden="1"/>
    <cellStyle name="Erklärender Text 2" xfId="28384" hidden="1"/>
    <cellStyle name="Erklärender Text 2" xfId="28404" hidden="1"/>
    <cellStyle name="Erklärender Text 2" xfId="28424" hidden="1"/>
    <cellStyle name="Erklärender Text 2" xfId="24999" hidden="1"/>
    <cellStyle name="Erklärender Text 2" xfId="24712" hidden="1"/>
    <cellStyle name="Erklärender Text 2" xfId="21314" hidden="1"/>
    <cellStyle name="Erklärender Text 2" xfId="28463" hidden="1"/>
    <cellStyle name="Erklärender Text 2" xfId="28488" hidden="1"/>
    <cellStyle name="Erklärender Text 2" xfId="28509" hidden="1"/>
    <cellStyle name="Erklärender Text 2" xfId="28529" hidden="1"/>
    <cellStyle name="Erklärender Text 2" xfId="28549" hidden="1"/>
    <cellStyle name="Erklärender Text 2" xfId="28569" hidden="1"/>
    <cellStyle name="Erklärender Text 2" xfId="28583" hidden="1"/>
    <cellStyle name="Erklärender Text 2" xfId="28604" hidden="1"/>
    <cellStyle name="Erklärender Text 2" xfId="28624" hidden="1"/>
    <cellStyle name="Erklärender Text 2" xfId="28644" hidden="1"/>
    <cellStyle name="Erklärender Text 2" xfId="28664" hidden="1"/>
    <cellStyle name="Erklärender Text 2" xfId="28677" hidden="1"/>
    <cellStyle name="Erklärender Text 2" xfId="28697" hidden="1"/>
    <cellStyle name="Erklärender Text 2" xfId="28717" hidden="1"/>
    <cellStyle name="Erklärender Text 2" xfId="28737" hidden="1"/>
    <cellStyle name="Erklärender Text 2" xfId="28757" hidden="1"/>
    <cellStyle name="Erklärender Text 2" xfId="28786" hidden="1"/>
    <cellStyle name="Erklärender Text 2" xfId="28806" hidden="1"/>
    <cellStyle name="Erklärender Text 2" xfId="28826" hidden="1"/>
    <cellStyle name="Erklärender Text 2" xfId="28846" hidden="1"/>
    <cellStyle name="Erklärender Text 2" xfId="28866" hidden="1"/>
    <cellStyle name="Erklärender Text 2" xfId="28890" hidden="1"/>
    <cellStyle name="Erklärender Text 2" xfId="28911" hidden="1"/>
    <cellStyle name="Erklärender Text 2" xfId="28931" hidden="1"/>
    <cellStyle name="Erklärender Text 2" xfId="28951" hidden="1"/>
    <cellStyle name="Erklärender Text 2" xfId="28971" hidden="1"/>
    <cellStyle name="Erklärender Text 2" xfId="28985" hidden="1"/>
    <cellStyle name="Erklärender Text 2" xfId="29006" hidden="1"/>
    <cellStyle name="Erklärender Text 2" xfId="29026" hidden="1"/>
    <cellStyle name="Erklärender Text 2" xfId="29046" hidden="1"/>
    <cellStyle name="Erklärender Text 2" xfId="29066" hidden="1"/>
    <cellStyle name="Erklärender Text 2" xfId="29079" hidden="1"/>
    <cellStyle name="Erklärender Text 2" xfId="29099" hidden="1"/>
    <cellStyle name="Erklärender Text 2" xfId="29119" hidden="1"/>
    <cellStyle name="Erklärender Text 2" xfId="29139" hidden="1"/>
    <cellStyle name="Erklärender Text 2" xfId="29159" hidden="1"/>
    <cellStyle name="Erklärender Text 2" xfId="29179" hidden="1"/>
    <cellStyle name="Erklärender Text 2" xfId="29199" hidden="1"/>
    <cellStyle name="Erklärender Text 2" xfId="29219" hidden="1"/>
    <cellStyle name="Erklärender Text 2" xfId="29239" hidden="1"/>
    <cellStyle name="Erklärender Text 2" xfId="29259" hidden="1"/>
    <cellStyle name="Erklärender Text 2" xfId="29274" hidden="1"/>
    <cellStyle name="Erklärender Text 2" xfId="29277" hidden="1"/>
    <cellStyle name="Erklärender Text 2" xfId="29328" hidden="1"/>
    <cellStyle name="Erklärender Text 2" xfId="29348" hidden="1"/>
    <cellStyle name="Erklärender Text 2" xfId="29368" hidden="1"/>
    <cellStyle name="Erklärender Text 2" xfId="29388" hidden="1"/>
    <cellStyle name="Erklärender Text 2" xfId="29408" hidden="1"/>
    <cellStyle name="Erklärender Text 2" xfId="29423" hidden="1"/>
    <cellStyle name="Erklärender Text 2" xfId="29443" hidden="1"/>
    <cellStyle name="Erklärender Text 2" xfId="29463" hidden="1"/>
    <cellStyle name="Erklärender Text 2" xfId="29483" hidden="1"/>
    <cellStyle name="Erklärender Text 2" xfId="29503" hidden="1"/>
    <cellStyle name="Erklärender Text 2" xfId="29519" hidden="1"/>
    <cellStyle name="Erklärender Text 2" xfId="29576" hidden="1"/>
    <cellStyle name="Erklärender Text 2" xfId="29604" hidden="1"/>
    <cellStyle name="Erklärender Text 2" xfId="29624" hidden="1"/>
    <cellStyle name="Erklärender Text 2" xfId="29644" hidden="1"/>
    <cellStyle name="Erklärender Text 2" xfId="29664" hidden="1"/>
    <cellStyle name="Erklärender Text 2" xfId="29689" hidden="1"/>
    <cellStyle name="Erklärender Text 2" xfId="29710" hidden="1"/>
    <cellStyle name="Erklärender Text 2" xfId="29730" hidden="1"/>
    <cellStyle name="Erklärender Text 2" xfId="29750" hidden="1"/>
    <cellStyle name="Erklärender Text 2" xfId="29770" hidden="1"/>
    <cellStyle name="Erklärender Text 2" xfId="29784" hidden="1"/>
    <cellStyle name="Erklärender Text 2" xfId="29805" hidden="1"/>
    <cellStyle name="Erklärender Text 2" xfId="29825" hidden="1"/>
    <cellStyle name="Erklärender Text 2" xfId="29845" hidden="1"/>
    <cellStyle name="Erklärender Text 2" xfId="29865" hidden="1"/>
    <cellStyle name="Erklärender Text 2" xfId="29878" hidden="1"/>
    <cellStyle name="Erklärender Text 2" xfId="29898" hidden="1"/>
    <cellStyle name="Erklärender Text 2" xfId="29918" hidden="1"/>
    <cellStyle name="Erklärender Text 2" xfId="29938" hidden="1"/>
    <cellStyle name="Erklärender Text 2" xfId="29958" hidden="1"/>
    <cellStyle name="Erklärender Text 2" xfId="29986" hidden="1"/>
    <cellStyle name="Erklärender Text 2" xfId="30006" hidden="1"/>
    <cellStyle name="Erklärender Text 2" xfId="30026" hidden="1"/>
    <cellStyle name="Erklärender Text 2" xfId="30046" hidden="1"/>
    <cellStyle name="Erklärender Text 2" xfId="30066" hidden="1"/>
    <cellStyle name="Erklärender Text 2" xfId="30090" hidden="1"/>
    <cellStyle name="Erklärender Text 2" xfId="30111" hidden="1"/>
    <cellStyle name="Erklärender Text 2" xfId="30131" hidden="1"/>
    <cellStyle name="Erklärender Text 2" xfId="30151" hidden="1"/>
    <cellStyle name="Erklärender Text 2" xfId="30171" hidden="1"/>
    <cellStyle name="Erklärender Text 2" xfId="30185" hidden="1"/>
    <cellStyle name="Erklärender Text 2" xfId="30206" hidden="1"/>
    <cellStyle name="Erklärender Text 2" xfId="30226" hidden="1"/>
    <cellStyle name="Erklärender Text 2" xfId="30246" hidden="1"/>
    <cellStyle name="Erklärender Text 2" xfId="30266" hidden="1"/>
    <cellStyle name="Erklärender Text 2" xfId="30279" hidden="1"/>
    <cellStyle name="Erklärender Text 2" xfId="30299" hidden="1"/>
    <cellStyle name="Erklärender Text 2" xfId="30319" hidden="1"/>
    <cellStyle name="Erklärender Text 2" xfId="30339" hidden="1"/>
    <cellStyle name="Erklärender Text 2" xfId="30359" hidden="1"/>
    <cellStyle name="Erklärender Text 2" xfId="30379" hidden="1"/>
    <cellStyle name="Erklärender Text 2" xfId="30399" hidden="1"/>
    <cellStyle name="Erklärender Text 2" xfId="30419" hidden="1"/>
    <cellStyle name="Erklärender Text 2" xfId="30439" hidden="1"/>
    <cellStyle name="Erklärender Text 2" xfId="30459" hidden="1"/>
    <cellStyle name="Erklärender Text 2" xfId="30473" hidden="1"/>
    <cellStyle name="Erklärender Text 2" xfId="30475" hidden="1"/>
    <cellStyle name="Erklärender Text 2" xfId="30525" hidden="1"/>
    <cellStyle name="Erklärender Text 2" xfId="30545" hidden="1"/>
    <cellStyle name="Erklärender Text 2" xfId="30565" hidden="1"/>
    <cellStyle name="Erklärender Text 2" xfId="30585" hidden="1"/>
    <cellStyle name="Erklärender Text 2" xfId="30605" hidden="1"/>
    <cellStyle name="Erklärender Text 2" xfId="30619" hidden="1"/>
    <cellStyle name="Erklärender Text 2" xfId="30639" hidden="1"/>
    <cellStyle name="Erklärender Text 2" xfId="30659" hidden="1"/>
    <cellStyle name="Erklärender Text 2" xfId="30679" hidden="1"/>
    <cellStyle name="Erklärender Text 2" xfId="30699" hidden="1"/>
    <cellStyle name="Erklärender Text 2" xfId="28437" hidden="1"/>
    <cellStyle name="Erklärender Text 2" xfId="21259" hidden="1"/>
    <cellStyle name="Erklärender Text 2" xfId="21302" hidden="1"/>
    <cellStyle name="Erklärender Text 2" xfId="30730" hidden="1"/>
    <cellStyle name="Erklärender Text 2" xfId="30754" hidden="1"/>
    <cellStyle name="Erklärender Text 2" xfId="30775" hidden="1"/>
    <cellStyle name="Erklärender Text 2" xfId="30795" hidden="1"/>
    <cellStyle name="Erklärender Text 2" xfId="30815" hidden="1"/>
    <cellStyle name="Erklärender Text 2" xfId="30835" hidden="1"/>
    <cellStyle name="Erklärender Text 2" xfId="30849" hidden="1"/>
    <cellStyle name="Erklärender Text 2" xfId="30870" hidden="1"/>
    <cellStyle name="Erklärender Text 2" xfId="30890" hidden="1"/>
    <cellStyle name="Erklärender Text 2" xfId="30910" hidden="1"/>
    <cellStyle name="Erklärender Text 2" xfId="30930" hidden="1"/>
    <cellStyle name="Erklärender Text 2" xfId="30943" hidden="1"/>
    <cellStyle name="Erklärender Text 2" xfId="30963" hidden="1"/>
    <cellStyle name="Erklärender Text 2" xfId="30983" hidden="1"/>
    <cellStyle name="Erklärender Text 2" xfId="31003" hidden="1"/>
    <cellStyle name="Erklärender Text 2" xfId="31023" hidden="1"/>
    <cellStyle name="Erklärender Text 2" xfId="31050" hidden="1"/>
    <cellStyle name="Erklärender Text 2" xfId="31070" hidden="1"/>
    <cellStyle name="Erklärender Text 2" xfId="31090" hidden="1"/>
    <cellStyle name="Erklärender Text 2" xfId="31110" hidden="1"/>
    <cellStyle name="Erklärender Text 2" xfId="31130" hidden="1"/>
    <cellStyle name="Erklärender Text 2" xfId="31154" hidden="1"/>
    <cellStyle name="Erklärender Text 2" xfId="31175" hidden="1"/>
    <cellStyle name="Erklärender Text 2" xfId="31195" hidden="1"/>
    <cellStyle name="Erklärender Text 2" xfId="31215" hidden="1"/>
    <cellStyle name="Erklärender Text 2" xfId="31235" hidden="1"/>
    <cellStyle name="Erklärender Text 2" xfId="31249" hidden="1"/>
    <cellStyle name="Erklärender Text 2" xfId="31270" hidden="1"/>
    <cellStyle name="Erklärender Text 2" xfId="31290" hidden="1"/>
    <cellStyle name="Erklärender Text 2" xfId="31310" hidden="1"/>
    <cellStyle name="Erklärender Text 2" xfId="31330" hidden="1"/>
    <cellStyle name="Erklärender Text 2" xfId="31343" hidden="1"/>
    <cellStyle name="Erklärender Text 2" xfId="31363" hidden="1"/>
    <cellStyle name="Erklärender Text 2" xfId="31383" hidden="1"/>
    <cellStyle name="Erklärender Text 2" xfId="31403" hidden="1"/>
    <cellStyle name="Erklärender Text 2" xfId="31423" hidden="1"/>
    <cellStyle name="Erklärender Text 2" xfId="31443" hidden="1"/>
    <cellStyle name="Erklärender Text 2" xfId="31463" hidden="1"/>
    <cellStyle name="Erklärender Text 2" xfId="31483" hidden="1"/>
    <cellStyle name="Erklärender Text 2" xfId="31503" hidden="1"/>
    <cellStyle name="Erklärender Text 2" xfId="31523" hidden="1"/>
    <cellStyle name="Erklärender Text 2" xfId="31537" hidden="1"/>
    <cellStyle name="Erklärender Text 2" xfId="31539" hidden="1"/>
    <cellStyle name="Erklärender Text 2" xfId="31585" hidden="1"/>
    <cellStyle name="Erklärender Text 2" xfId="31605" hidden="1"/>
    <cellStyle name="Erklärender Text 2" xfId="31625" hidden="1"/>
    <cellStyle name="Erklärender Text 2" xfId="31645" hidden="1"/>
    <cellStyle name="Erklärender Text 2" xfId="31665" hidden="1"/>
    <cellStyle name="Erklärender Text 2" xfId="31679" hidden="1"/>
    <cellStyle name="Erklärender Text 2" xfId="31699" hidden="1"/>
    <cellStyle name="Erklärender Text 2" xfId="31719" hidden="1"/>
    <cellStyle name="Erklärender Text 2" xfId="31739" hidden="1"/>
    <cellStyle name="Erklärender Text 2" xfId="31759" hidden="1"/>
    <cellStyle name="Erklärender Text 2" xfId="31772" hidden="1"/>
    <cellStyle name="Erklärender Text 2" xfId="31827" hidden="1"/>
    <cellStyle name="Erklärender Text 2" xfId="31855" hidden="1"/>
    <cellStyle name="Erklärender Text 2" xfId="31875" hidden="1"/>
    <cellStyle name="Erklärender Text 2" xfId="31895" hidden="1"/>
    <cellStyle name="Erklärender Text 2" xfId="31915" hidden="1"/>
    <cellStyle name="Erklärender Text 2" xfId="31939" hidden="1"/>
    <cellStyle name="Erklärender Text 2" xfId="31960" hidden="1"/>
    <cellStyle name="Erklärender Text 2" xfId="31980" hidden="1"/>
    <cellStyle name="Erklärender Text 2" xfId="32000" hidden="1"/>
    <cellStyle name="Erklärender Text 2" xfId="32020" hidden="1"/>
    <cellStyle name="Erklärender Text 2" xfId="32034" hidden="1"/>
    <cellStyle name="Erklärender Text 2" xfId="32055" hidden="1"/>
    <cellStyle name="Erklärender Text 2" xfId="32075" hidden="1"/>
    <cellStyle name="Erklärender Text 2" xfId="32095" hidden="1"/>
    <cellStyle name="Erklärender Text 2" xfId="32115" hidden="1"/>
    <cellStyle name="Erklärender Text 2" xfId="32128" hidden="1"/>
    <cellStyle name="Erklärender Text 2" xfId="32148" hidden="1"/>
    <cellStyle name="Erklärender Text 2" xfId="32168" hidden="1"/>
    <cellStyle name="Erklärender Text 2" xfId="32188" hidden="1"/>
    <cellStyle name="Erklärender Text 2" xfId="32208" hidden="1"/>
    <cellStyle name="Erklärender Text 2" xfId="32235" hidden="1"/>
    <cellStyle name="Erklärender Text 2" xfId="32255" hidden="1"/>
    <cellStyle name="Erklärender Text 2" xfId="32275" hidden="1"/>
    <cellStyle name="Erklärender Text 2" xfId="32295" hidden="1"/>
    <cellStyle name="Erklärender Text 2" xfId="32315" hidden="1"/>
    <cellStyle name="Erklärender Text 2" xfId="32339" hidden="1"/>
    <cellStyle name="Erklärender Text 2" xfId="32360" hidden="1"/>
    <cellStyle name="Erklärender Text 2" xfId="32380" hidden="1"/>
    <cellStyle name="Erklärender Text 2" xfId="32400" hidden="1"/>
    <cellStyle name="Erklärender Text 2" xfId="32420" hidden="1"/>
    <cellStyle name="Erklärender Text 2" xfId="32434" hidden="1"/>
    <cellStyle name="Erklärender Text 2" xfId="32455" hidden="1"/>
    <cellStyle name="Erklärender Text 2" xfId="32475" hidden="1"/>
    <cellStyle name="Erklärender Text 2" xfId="32495" hidden="1"/>
    <cellStyle name="Erklärender Text 2" xfId="32515" hidden="1"/>
    <cellStyle name="Erklärender Text 2" xfId="32528" hidden="1"/>
    <cellStyle name="Erklärender Text 2" xfId="32548" hidden="1"/>
    <cellStyle name="Erklärender Text 2" xfId="32568" hidden="1"/>
    <cellStyle name="Erklärender Text 2" xfId="32588" hidden="1"/>
    <cellStyle name="Erklärender Text 2" xfId="32608" hidden="1"/>
    <cellStyle name="Erklärender Text 2" xfId="32628" hidden="1"/>
    <cellStyle name="Erklärender Text 2" xfId="32648" hidden="1"/>
    <cellStyle name="Erklärender Text 2" xfId="32668" hidden="1"/>
    <cellStyle name="Erklärender Text 2" xfId="32688" hidden="1"/>
    <cellStyle name="Erklärender Text 2" xfId="32708" hidden="1"/>
    <cellStyle name="Erklärender Text 2" xfId="32722" hidden="1"/>
    <cellStyle name="Erklärender Text 2" xfId="32724" hidden="1"/>
    <cellStyle name="Erklärender Text 2" xfId="32770" hidden="1"/>
    <cellStyle name="Erklärender Text 2" xfId="32790" hidden="1"/>
    <cellStyle name="Erklärender Text 2" xfId="32810" hidden="1"/>
    <cellStyle name="Erklärender Text 2" xfId="32830" hidden="1"/>
    <cellStyle name="Erklärender Text 2" xfId="32850" hidden="1"/>
    <cellStyle name="Erklärender Text 2" xfId="32864" hidden="1"/>
    <cellStyle name="Erklärender Text 2" xfId="32884" hidden="1"/>
    <cellStyle name="Erklärender Text 2" xfId="32904" hidden="1"/>
    <cellStyle name="Erklärender Text 2" xfId="32924" hidden="1"/>
    <cellStyle name="Erklärender Text 2" xfId="32944" hidden="1"/>
    <cellStyle name="Erklärender Text 2" xfId="30520" hidden="1"/>
    <cellStyle name="Erklärender Text 2" xfId="28435" hidden="1"/>
    <cellStyle name="Erklärender Text 2" xfId="24941" hidden="1"/>
    <cellStyle name="Erklärender Text 2" xfId="32967" hidden="1"/>
    <cellStyle name="Erklärender Text 2" xfId="32991" hidden="1"/>
    <cellStyle name="Erklärender Text 2" xfId="33012" hidden="1"/>
    <cellStyle name="Erklärender Text 2" xfId="33032" hidden="1"/>
    <cellStyle name="Erklärender Text 2" xfId="33052" hidden="1"/>
    <cellStyle name="Erklärender Text 2" xfId="33072" hidden="1"/>
    <cellStyle name="Erklärender Text 2" xfId="33086" hidden="1"/>
    <cellStyle name="Erklärender Text 2" xfId="33107" hidden="1"/>
    <cellStyle name="Erklärender Text 2" xfId="33127" hidden="1"/>
    <cellStyle name="Erklärender Text 2" xfId="33147" hidden="1"/>
    <cellStyle name="Erklärender Text 2" xfId="33167" hidden="1"/>
    <cellStyle name="Erklärender Text 2" xfId="33180" hidden="1"/>
    <cellStyle name="Erklärender Text 2" xfId="33200" hidden="1"/>
    <cellStyle name="Erklärender Text 2" xfId="33220" hidden="1"/>
    <cellStyle name="Erklärender Text 2" xfId="33240" hidden="1"/>
    <cellStyle name="Erklärender Text 2" xfId="33260" hidden="1"/>
    <cellStyle name="Erklärender Text 2" xfId="33287" hidden="1"/>
    <cellStyle name="Erklärender Text 2" xfId="33307" hidden="1"/>
    <cellStyle name="Erklärender Text 2" xfId="33327" hidden="1"/>
    <cellStyle name="Erklärender Text 2" xfId="33347" hidden="1"/>
    <cellStyle name="Erklärender Text 2" xfId="33367" hidden="1"/>
    <cellStyle name="Erklärender Text 2" xfId="33391" hidden="1"/>
    <cellStyle name="Erklärender Text 2" xfId="33412" hidden="1"/>
    <cellStyle name="Erklärender Text 2" xfId="33432" hidden="1"/>
    <cellStyle name="Erklärender Text 2" xfId="33452" hidden="1"/>
    <cellStyle name="Erklärender Text 2" xfId="33472" hidden="1"/>
    <cellStyle name="Erklärender Text 2" xfId="33486" hidden="1"/>
    <cellStyle name="Erklärender Text 2" xfId="33507" hidden="1"/>
    <cellStyle name="Erklärender Text 2" xfId="33527" hidden="1"/>
    <cellStyle name="Erklärender Text 2" xfId="33547" hidden="1"/>
    <cellStyle name="Erklärender Text 2" xfId="33567" hidden="1"/>
    <cellStyle name="Erklärender Text 2" xfId="33580" hidden="1"/>
    <cellStyle name="Erklärender Text 2" xfId="33600" hidden="1"/>
    <cellStyle name="Erklärender Text 2" xfId="33620" hidden="1"/>
    <cellStyle name="Erklärender Text 2" xfId="33640" hidden="1"/>
    <cellStyle name="Erklärender Text 2" xfId="33660" hidden="1"/>
    <cellStyle name="Erklärender Text 2" xfId="33680" hidden="1"/>
    <cellStyle name="Erklärender Text 2" xfId="33700" hidden="1"/>
    <cellStyle name="Erklärender Text 2" xfId="33720" hidden="1"/>
    <cellStyle name="Erklärender Text 2" xfId="33740" hidden="1"/>
    <cellStyle name="Erklärender Text 2" xfId="33760" hidden="1"/>
    <cellStyle name="Erklärender Text 2" xfId="33774" hidden="1"/>
    <cellStyle name="Erklärender Text 2" xfId="33776" hidden="1"/>
    <cellStyle name="Erklärender Text 2" xfId="33822" hidden="1"/>
    <cellStyle name="Erklärender Text 2" xfId="33842" hidden="1"/>
    <cellStyle name="Erklärender Text 2" xfId="33862" hidden="1"/>
    <cellStyle name="Erklärender Text 2" xfId="33882" hidden="1"/>
    <cellStyle name="Erklärender Text 2" xfId="33902" hidden="1"/>
    <cellStyle name="Erklärender Text 2" xfId="33916" hidden="1"/>
    <cellStyle name="Erklärender Text 2" xfId="33936" hidden="1"/>
    <cellStyle name="Erklärender Text 2" xfId="33956" hidden="1"/>
    <cellStyle name="Erklärender Text 2" xfId="33976" hidden="1"/>
    <cellStyle name="Erklärender Text 2" xfId="33996" hidden="1"/>
    <cellStyle name="Erklärender Text 2" xfId="34009" hidden="1"/>
    <cellStyle name="Erklärender Text 2" xfId="34063" hidden="1"/>
    <cellStyle name="Erklärender Text 2" xfId="34091" hidden="1"/>
    <cellStyle name="Erklärender Text 2" xfId="34111" hidden="1"/>
    <cellStyle name="Erklärender Text 2" xfId="34131" hidden="1"/>
    <cellStyle name="Erklärender Text 2" xfId="34151" hidden="1"/>
    <cellStyle name="Erklärender Text 2" xfId="34175" hidden="1"/>
    <cellStyle name="Erklärender Text 2" xfId="34196" hidden="1"/>
    <cellStyle name="Erklärender Text 2" xfId="34216" hidden="1"/>
    <cellStyle name="Erklärender Text 2" xfId="34236" hidden="1"/>
    <cellStyle name="Erklärender Text 2" xfId="34256" hidden="1"/>
    <cellStyle name="Erklärender Text 2" xfId="34270" hidden="1"/>
    <cellStyle name="Erklärender Text 2" xfId="34291" hidden="1"/>
    <cellStyle name="Erklärender Text 2" xfId="34311" hidden="1"/>
    <cellStyle name="Erklärender Text 2" xfId="34331" hidden="1"/>
    <cellStyle name="Erklärender Text 2" xfId="34351" hidden="1"/>
    <cellStyle name="Erklärender Text 2" xfId="34364" hidden="1"/>
    <cellStyle name="Erklärender Text 2" xfId="34384" hidden="1"/>
    <cellStyle name="Erklärender Text 2" xfId="34404" hidden="1"/>
    <cellStyle name="Erklärender Text 2" xfId="34424" hidden="1"/>
    <cellStyle name="Erklärender Text 2" xfId="34444" hidden="1"/>
    <cellStyle name="Erklärender Text 2" xfId="34471" hidden="1"/>
    <cellStyle name="Erklärender Text 2" xfId="34491" hidden="1"/>
    <cellStyle name="Erklärender Text 2" xfId="34511" hidden="1"/>
    <cellStyle name="Erklärender Text 2" xfId="34531" hidden="1"/>
    <cellStyle name="Erklärender Text 2" xfId="34551" hidden="1"/>
    <cellStyle name="Erklärender Text 2" xfId="34575" hidden="1"/>
    <cellStyle name="Erklärender Text 2" xfId="34596" hidden="1"/>
    <cellStyle name="Erklärender Text 2" xfId="34616" hidden="1"/>
    <cellStyle name="Erklärender Text 2" xfId="34636" hidden="1"/>
    <cellStyle name="Erklärender Text 2" xfId="34656" hidden="1"/>
    <cellStyle name="Erklärender Text 2" xfId="34670" hidden="1"/>
    <cellStyle name="Erklärender Text 2" xfId="34691" hidden="1"/>
    <cellStyle name="Erklärender Text 2" xfId="34711" hidden="1"/>
    <cellStyle name="Erklärender Text 2" xfId="34731" hidden="1"/>
    <cellStyle name="Erklärender Text 2" xfId="34751" hidden="1"/>
    <cellStyle name="Erklärender Text 2" xfId="34764" hidden="1"/>
    <cellStyle name="Erklärender Text 2" xfId="34784" hidden="1"/>
    <cellStyle name="Erklärender Text 2" xfId="34804" hidden="1"/>
    <cellStyle name="Erklärender Text 2" xfId="34824" hidden="1"/>
    <cellStyle name="Erklärender Text 2" xfId="34844" hidden="1"/>
    <cellStyle name="Erklärender Text 2" xfId="34864" hidden="1"/>
    <cellStyle name="Erklärender Text 2" xfId="34884" hidden="1"/>
    <cellStyle name="Erklärender Text 2" xfId="34904" hidden="1"/>
    <cellStyle name="Erklärender Text 2" xfId="34924" hidden="1"/>
    <cellStyle name="Erklärender Text 2" xfId="34944" hidden="1"/>
    <cellStyle name="Erklärender Text 2" xfId="34958" hidden="1"/>
    <cellStyle name="Erklärender Text 2" xfId="34960" hidden="1"/>
    <cellStyle name="Erklärender Text 2" xfId="35006" hidden="1"/>
    <cellStyle name="Erklärender Text 2" xfId="35026" hidden="1"/>
    <cellStyle name="Erklärender Text 2" xfId="35046" hidden="1"/>
    <cellStyle name="Erklärender Text 2" xfId="35066" hidden="1"/>
    <cellStyle name="Erklärender Text 2" xfId="35086" hidden="1"/>
    <cellStyle name="Erklärender Text 2" xfId="35100" hidden="1"/>
    <cellStyle name="Erklärender Text 2" xfId="35120" hidden="1"/>
    <cellStyle name="Erklärender Text 2" xfId="35140" hidden="1"/>
    <cellStyle name="Erklärender Text 2" xfId="35160" hidden="1"/>
    <cellStyle name="Erklärender Text 2" xfId="35180"/>
    <cellStyle name="Erklärender Text 3" xfId="279"/>
    <cellStyle name="Erklärender Text 4" xfId="224" hidden="1"/>
    <cellStyle name="Erklärender Text 4" xfId="5136" hidden="1"/>
    <cellStyle name="Erklärender Text 4" xfId="6400" hidden="1"/>
    <cellStyle name="Erklärender Text 4" xfId="11409" hidden="1"/>
    <cellStyle name="Erklärender Text 4" xfId="7161" hidden="1"/>
    <cellStyle name="Erklärender Text 4" xfId="5758" hidden="1"/>
    <cellStyle name="Erklärender Text 4" xfId="570" hidden="1"/>
    <cellStyle name="Erklärender Text 4" xfId="7605" hidden="1"/>
    <cellStyle name="Erklärender Text 4" xfId="6097" hidden="1"/>
    <cellStyle name="Erklärender Text 4" xfId="583" hidden="1"/>
    <cellStyle name="Erklärender Text 4" xfId="8034" hidden="1"/>
    <cellStyle name="Erklärender Text 4" xfId="6512" hidden="1"/>
    <cellStyle name="Erklärender Text 4" xfId="643" hidden="1"/>
    <cellStyle name="Erklärender Text 4" xfId="8492" hidden="1"/>
    <cellStyle name="Erklärender Text 4" xfId="6907" hidden="1"/>
    <cellStyle name="Erklärender Text 4" xfId="716" hidden="1"/>
    <cellStyle name="Erklärender Text 4" xfId="8978" hidden="1"/>
    <cellStyle name="Erklärender Text 4" xfId="7367" hidden="1"/>
    <cellStyle name="Erklärender Text 4" xfId="762" hidden="1"/>
    <cellStyle name="Erklärender Text 4" xfId="16002" hidden="1"/>
    <cellStyle name="Erklärender Text 4" xfId="16512" hidden="1"/>
    <cellStyle name="Erklärender Text 4" xfId="18331" hidden="1"/>
    <cellStyle name="Erklärender Text 4" xfId="16785" hidden="1"/>
    <cellStyle name="Erklärender Text 4" xfId="16249" hidden="1"/>
    <cellStyle name="Erklärender Text 4" xfId="14308" hidden="1"/>
    <cellStyle name="Erklärender Text 4" xfId="19812" hidden="1"/>
    <cellStyle name="Erklärender Text 4" xfId="20074" hidden="1"/>
    <cellStyle name="Erklärender Text 4" xfId="21023" hidden="1"/>
    <cellStyle name="Erklärender Text 4" xfId="22336" hidden="1"/>
    <cellStyle name="Erklärender Text 4" xfId="22599" hidden="1"/>
    <cellStyle name="Erklärender Text 4" xfId="23549" hidden="1"/>
    <cellStyle name="Erklärender Text 4" xfId="24730" hidden="1"/>
    <cellStyle name="Erklärender Text 4" xfId="24992" hidden="1"/>
    <cellStyle name="Erklärender Text 4" xfId="25939" hidden="1"/>
    <cellStyle name="Erklärender Text 4" xfId="27020" hidden="1"/>
    <cellStyle name="Erklärender Text 4" xfId="27279" hidden="1"/>
    <cellStyle name="Erklärender Text 4" xfId="28225" hidden="1"/>
    <cellStyle name="Erklärender Text 4" xfId="29305" hidden="1"/>
    <cellStyle name="Erklärender Text 4" xfId="29562" hidden="1"/>
    <cellStyle name="Erklärender Text 4" xfId="30502" hidden="1"/>
    <cellStyle name="Erklärender Text 4" xfId="31564" hidden="1"/>
    <cellStyle name="Erklärender Text 4" xfId="31814" hidden="1"/>
    <cellStyle name="Erklärender Text 4" xfId="32749" hidden="1"/>
    <cellStyle name="Erklärender Text 4" xfId="33801" hidden="1"/>
    <cellStyle name="Erklärender Text 4" xfId="34050" hidden="1"/>
    <cellStyle name="Erklärender Text 4" xfId="34985"/>
    <cellStyle name="Erklärender Text 5" xfId="180" hidden="1"/>
    <cellStyle name="Erklärender Text 5" xfId="6354" hidden="1"/>
    <cellStyle name="Erklärender Text 5" xfId="6313" hidden="1"/>
    <cellStyle name="Erklärender Text 5" xfId="5798" hidden="1"/>
    <cellStyle name="Erklärender Text 5" xfId="5827" hidden="1"/>
    <cellStyle name="Erklärender Text 5" xfId="6143" hidden="1"/>
    <cellStyle name="Erklärender Text 5" xfId="6181" hidden="1"/>
    <cellStyle name="Erklärender Text 5" xfId="6575" hidden="1"/>
    <cellStyle name="Erklärender Text 5" xfId="6612" hidden="1"/>
    <cellStyle name="Erklärender Text 5" xfId="6961" hidden="1"/>
    <cellStyle name="Erklärender Text 5" xfId="7024" hidden="1"/>
    <cellStyle name="Erklärender Text 5" xfId="7427" hidden="1"/>
    <cellStyle name="Erklärender Text 5" xfId="7465" hidden="1"/>
    <cellStyle name="Erklärender Text 5" xfId="16488" hidden="1"/>
    <cellStyle name="Erklärender Text 5" xfId="16467" hidden="1"/>
    <cellStyle name="Erklärender Text 5" xfId="16267" hidden="1"/>
    <cellStyle name="Erklärender Text 5" xfId="16280" hidden="1"/>
    <cellStyle name="Erklärender Text 5" xfId="20058" hidden="1"/>
    <cellStyle name="Erklärender Text 5" xfId="20043" hidden="1"/>
    <cellStyle name="Erklärender Text 5" xfId="22583" hidden="1"/>
    <cellStyle name="Erklärender Text 5" xfId="22568" hidden="1"/>
    <cellStyle name="Erklärender Text 5" xfId="24976" hidden="1"/>
    <cellStyle name="Erklärender Text 5" xfId="24961" hidden="1"/>
    <cellStyle name="Erklärender Text 5" xfId="27263" hidden="1"/>
    <cellStyle name="Erklärender Text 5" xfId="27248" hidden="1"/>
    <cellStyle name="Erklärender Text 5" xfId="29546" hidden="1"/>
    <cellStyle name="Erklärender Text 5" xfId="29532" hidden="1"/>
    <cellStyle name="Erklärender Text 5" xfId="31798" hidden="1"/>
    <cellStyle name="Erklärender Text 5" xfId="31784" hidden="1"/>
    <cellStyle name="Erklärender Text 5" xfId="34034" hidden="1"/>
    <cellStyle name="Erklärender Text 5" xfId="34021"/>
    <cellStyle name="Erklärender Text 6" xfId="21317"/>
    <cellStyle name="Erklärender Text 7" xfId="21332"/>
    <cellStyle name="Excel Built-in Normal" xfId="149"/>
    <cellStyle name="Followed Hyperlink" xfId="104" builtinId="9" hidden="1"/>
    <cellStyle name="Followed Hyperlink" xfId="107" builtinId="9" hidden="1"/>
    <cellStyle name="Followed Hyperlink" xfId="110" builtinId="9" hidden="1"/>
    <cellStyle name="Followed Hyperlink" xfId="35192" builtinId="9" hidden="1"/>
    <cellStyle name="Followed Hyperlink" xfId="35194" builtinId="9" hidden="1"/>
    <cellStyle name="Followed Hyperlink" xfId="35196" builtinId="9" hidden="1"/>
    <cellStyle name="Followed Hyperlink" xfId="35198" builtinId="9" hidden="1"/>
    <cellStyle name="Followed Hyperlink" xfId="35200" builtinId="9" hidden="1"/>
    <cellStyle name="Followed Hyperlink" xfId="35202" builtinId="9" hidden="1"/>
    <cellStyle name="Good" xfId="61" builtinId="26" hidden="1"/>
    <cellStyle name="Gut" xfId="50"/>
    <cellStyle name="Gut 2" xfId="231" hidden="1"/>
    <cellStyle name="Gut 2" xfId="329" hidden="1"/>
    <cellStyle name="Gut 2" xfId="369" hidden="1"/>
    <cellStyle name="Gut 2" xfId="428" hidden="1"/>
    <cellStyle name="Gut 2" xfId="474" hidden="1"/>
    <cellStyle name="Gut 2" xfId="523" hidden="1"/>
    <cellStyle name="Gut 2" xfId="617" hidden="1"/>
    <cellStyle name="Gut 2" xfId="707" hidden="1"/>
    <cellStyle name="Gut 2" xfId="803" hidden="1"/>
    <cellStyle name="Gut 2" xfId="859" hidden="1"/>
    <cellStyle name="Gut 2" xfId="901" hidden="1"/>
    <cellStyle name="Gut 2" xfId="972" hidden="1"/>
    <cellStyle name="Gut 2" xfId="1032" hidden="1"/>
    <cellStyle name="Gut 2" xfId="1076" hidden="1"/>
    <cellStyle name="Gut 2" xfId="1137" hidden="1"/>
    <cellStyle name="Gut 2" xfId="1184" hidden="1"/>
    <cellStyle name="Gut 2" xfId="1240" hidden="1"/>
    <cellStyle name="Gut 2" xfId="1289" hidden="1"/>
    <cellStyle name="Gut 2" xfId="1335" hidden="1"/>
    <cellStyle name="Gut 2" xfId="1383" hidden="1"/>
    <cellStyle name="Gut 2" xfId="1429" hidden="1"/>
    <cellStyle name="Gut 2" xfId="1472" hidden="1"/>
    <cellStyle name="Gut 2" xfId="1536" hidden="1"/>
    <cellStyle name="Gut 2" xfId="1577" hidden="1"/>
    <cellStyle name="Gut 2" xfId="1642" hidden="1"/>
    <cellStyle name="Gut 2" xfId="1689" hidden="1"/>
    <cellStyle name="Gut 2" xfId="1746" hidden="1"/>
    <cellStyle name="Gut 2" xfId="1788" hidden="1"/>
    <cellStyle name="Gut 2" xfId="1844" hidden="1"/>
    <cellStyle name="Gut 2" xfId="1881" hidden="1"/>
    <cellStyle name="Gut 2" xfId="1918" hidden="1"/>
    <cellStyle name="Gut 2" xfId="1973" hidden="1"/>
    <cellStyle name="Gut 2" xfId="2027" hidden="1"/>
    <cellStyle name="Gut 2" xfId="2072" hidden="1"/>
    <cellStyle name="Gut 2" xfId="2134" hidden="1"/>
    <cellStyle name="Gut 2" xfId="2173" hidden="1"/>
    <cellStyle name="Gut 2" xfId="2242" hidden="1"/>
    <cellStyle name="Gut 2" xfId="2275" hidden="1"/>
    <cellStyle name="Gut 2" xfId="2337" hidden="1"/>
    <cellStyle name="Gut 2" xfId="2383" hidden="1"/>
    <cellStyle name="Gut 2" xfId="2460" hidden="1"/>
    <cellStyle name="Gut 2" xfId="2511" hidden="1"/>
    <cellStyle name="Gut 2" xfId="2592" hidden="1"/>
    <cellStyle name="Gut 2" xfId="2626" hidden="1"/>
    <cellStyle name="Gut 2" xfId="2694" hidden="1"/>
    <cellStyle name="Gut 2" xfId="2735" hidden="1"/>
    <cellStyle name="Gut 2" xfId="2783" hidden="1"/>
    <cellStyle name="Gut 2" xfId="2839" hidden="1"/>
    <cellStyle name="Gut 2" xfId="2880" hidden="1"/>
    <cellStyle name="Gut 2" xfId="2938" hidden="1"/>
    <cellStyle name="Gut 2" xfId="2994" hidden="1"/>
    <cellStyle name="Gut 2" xfId="3058" hidden="1"/>
    <cellStyle name="Gut 2" xfId="3119" hidden="1"/>
    <cellStyle name="Gut 2" xfId="3170" hidden="1"/>
    <cellStyle name="Gut 2" xfId="3227" hidden="1"/>
    <cellStyle name="Gut 2" xfId="3284" hidden="1"/>
    <cellStyle name="Gut 2" xfId="3329" hidden="1"/>
    <cellStyle name="Gut 2" xfId="3381" hidden="1"/>
    <cellStyle name="Gut 2" xfId="3439" hidden="1"/>
    <cellStyle name="Gut 2" xfId="3483" hidden="1"/>
    <cellStyle name="Gut 2" xfId="3519" hidden="1"/>
    <cellStyle name="Gut 2" xfId="3573" hidden="1"/>
    <cellStyle name="Gut 2" xfId="3638" hidden="1"/>
    <cellStyle name="Gut 2" xfId="3686" hidden="1"/>
    <cellStyle name="Gut 2" xfId="3750" hidden="1"/>
    <cellStyle name="Gut 2" xfId="3794" hidden="1"/>
    <cellStyle name="Gut 2" xfId="3851" hidden="1"/>
    <cellStyle name="Gut 2" xfId="3899" hidden="1"/>
    <cellStyle name="Gut 2" xfId="3949" hidden="1"/>
    <cellStyle name="Gut 2" xfId="4003" hidden="1"/>
    <cellStyle name="Gut 2" xfId="4036" hidden="1"/>
    <cellStyle name="Gut 2" xfId="4087" hidden="1"/>
    <cellStyle name="Gut 2" xfId="4144" hidden="1"/>
    <cellStyle name="Gut 2" xfId="4184" hidden="1"/>
    <cellStyle name="Gut 2" xfId="4255" hidden="1"/>
    <cellStyle name="Gut 2" xfId="4301" hidden="1"/>
    <cellStyle name="Gut 2" xfId="4353" hidden="1"/>
    <cellStyle name="Gut 2" xfId="4403" hidden="1"/>
    <cellStyle name="Gut 2" xfId="4454" hidden="1"/>
    <cellStyle name="Gut 2" xfId="4506" hidden="1"/>
    <cellStyle name="Gut 2" xfId="4552" hidden="1"/>
    <cellStyle name="Gut 2" xfId="4623" hidden="1"/>
    <cellStyle name="Gut 2" xfId="4668" hidden="1"/>
    <cellStyle name="Gut 2" xfId="4728" hidden="1"/>
    <cellStyle name="Gut 2" xfId="4763" hidden="1"/>
    <cellStyle name="Gut 2" xfId="4823" hidden="1"/>
    <cellStyle name="Gut 2" xfId="4867" hidden="1"/>
    <cellStyle name="Gut 2" xfId="4922" hidden="1"/>
    <cellStyle name="Gut 2" xfId="4977" hidden="1"/>
    <cellStyle name="Gut 2" xfId="5010" hidden="1"/>
    <cellStyle name="Gut 2" xfId="5113" hidden="1"/>
    <cellStyle name="Gut 2" xfId="5122" hidden="1"/>
    <cellStyle name="Gut 2" xfId="5170" hidden="1"/>
    <cellStyle name="Gut 2" xfId="5234" hidden="1"/>
    <cellStyle name="Gut 2" xfId="5301" hidden="1"/>
    <cellStyle name="Gut 2" xfId="5339" hidden="1"/>
    <cellStyle name="Gut 2" xfId="5407" hidden="1"/>
    <cellStyle name="Gut 2" xfId="5443" hidden="1"/>
    <cellStyle name="Gut 2" xfId="5507" hidden="1"/>
    <cellStyle name="Gut 2" xfId="5557" hidden="1"/>
    <cellStyle name="Gut 2" xfId="5606" hidden="1"/>
    <cellStyle name="Gut 2" xfId="5666" hidden="1"/>
    <cellStyle name="Gut 2" xfId="5697" hidden="1"/>
    <cellStyle name="Gut 2" xfId="5751" hidden="1"/>
    <cellStyle name="Gut 2" xfId="5838" hidden="1"/>
    <cellStyle name="Gut 2" xfId="5881" hidden="1"/>
    <cellStyle name="Gut 2" xfId="5950" hidden="1"/>
    <cellStyle name="Gut 2" xfId="6006" hidden="1"/>
    <cellStyle name="Gut 2" xfId="6052" hidden="1"/>
    <cellStyle name="Gut 2" xfId="6112" hidden="1"/>
    <cellStyle name="Gut 2" xfId="6196" hidden="1"/>
    <cellStyle name="Gut 2" xfId="6237" hidden="1"/>
    <cellStyle name="Gut 2" xfId="6279" hidden="1"/>
    <cellStyle name="Gut 2" xfId="6406" hidden="1"/>
    <cellStyle name="Gut 2" xfId="6465" hidden="1"/>
    <cellStyle name="Gut 2" xfId="6528" hidden="1"/>
    <cellStyle name="Gut 2" xfId="6584" hidden="1"/>
    <cellStyle name="Gut 2" xfId="6664" hidden="1"/>
    <cellStyle name="Gut 2" xfId="6715" hidden="1"/>
    <cellStyle name="Gut 2" xfId="6779" hidden="1"/>
    <cellStyle name="Gut 2" xfId="6815" hidden="1"/>
    <cellStyle name="Gut 2" xfId="6880" hidden="1"/>
    <cellStyle name="Gut 2" xfId="6921" hidden="1"/>
    <cellStyle name="Gut 2" xfId="6989" hidden="1"/>
    <cellStyle name="Gut 2" xfId="7068" hidden="1"/>
    <cellStyle name="Gut 2" xfId="7122" hidden="1"/>
    <cellStyle name="Gut 2" xfId="7197" hidden="1"/>
    <cellStyle name="Gut 2" xfId="7257" hidden="1"/>
    <cellStyle name="Gut 2" xfId="7312" hidden="1"/>
    <cellStyle name="Gut 2" xfId="7361" hidden="1"/>
    <cellStyle name="Gut 2" xfId="7425" hidden="1"/>
    <cellStyle name="Gut 2" xfId="7502" hidden="1"/>
    <cellStyle name="Gut 2" xfId="7539" hidden="1"/>
    <cellStyle name="Gut 2" xfId="7581" hidden="1"/>
    <cellStyle name="Gut 2" xfId="7667" hidden="1"/>
    <cellStyle name="Gut 2" xfId="7712" hidden="1"/>
    <cellStyle name="Gut 2" xfId="7769" hidden="1"/>
    <cellStyle name="Gut 2" xfId="7815" hidden="1"/>
    <cellStyle name="Gut 2" xfId="7871" hidden="1"/>
    <cellStyle name="Gut 2" xfId="7925" hidden="1"/>
    <cellStyle name="Gut 2" xfId="7970" hidden="1"/>
    <cellStyle name="Gut 2" xfId="8041" hidden="1"/>
    <cellStyle name="Gut 2" xfId="8105" hidden="1"/>
    <cellStyle name="Gut 2" xfId="8131" hidden="1"/>
    <cellStyle name="Gut 2" xfId="8195" hidden="1"/>
    <cellStyle name="Gut 2" xfId="8238" hidden="1"/>
    <cellStyle name="Gut 2" xfId="8288" hidden="1"/>
    <cellStyle name="Gut 2" xfId="8354" hidden="1"/>
    <cellStyle name="Gut 2" xfId="8396" hidden="1"/>
    <cellStyle name="Gut 2" xfId="8449" hidden="1"/>
    <cellStyle name="Gut 2" xfId="8518" hidden="1"/>
    <cellStyle name="Gut 2" xfId="8571" hidden="1"/>
    <cellStyle name="Gut 2" xfId="8629" hidden="1"/>
    <cellStyle name="Gut 2" xfId="8703" hidden="1"/>
    <cellStyle name="Gut 2" xfId="8774" hidden="1"/>
    <cellStyle name="Gut 2" xfId="8828" hidden="1"/>
    <cellStyle name="Gut 2" xfId="8874" hidden="1"/>
    <cellStyle name="Gut 2" xfId="8927" hidden="1"/>
    <cellStyle name="Gut 2" xfId="8994" hidden="1"/>
    <cellStyle name="Gut 2" xfId="9057" hidden="1"/>
    <cellStyle name="Gut 2" xfId="9110" hidden="1"/>
    <cellStyle name="Gut 2" xfId="9158" hidden="1"/>
    <cellStyle name="Gut 2" xfId="9208" hidden="1"/>
    <cellStyle name="Gut 2" xfId="9269" hidden="1"/>
    <cellStyle name="Gut 2" xfId="9323" hidden="1"/>
    <cellStyle name="Gut 2" xfId="9390" hidden="1"/>
    <cellStyle name="Gut 2" xfId="9427" hidden="1"/>
    <cellStyle name="Gut 2" xfId="9490" hidden="1"/>
    <cellStyle name="Gut 2" xfId="9531" hidden="1"/>
    <cellStyle name="Gut 2" xfId="9594" hidden="1"/>
    <cellStyle name="Gut 2" xfId="9644" hidden="1"/>
    <cellStyle name="Gut 2" xfId="9695" hidden="1"/>
    <cellStyle name="Gut 2" xfId="9741" hidden="1"/>
    <cellStyle name="Gut 2" xfId="9786" hidden="1"/>
    <cellStyle name="Gut 2" xfId="9827" hidden="1"/>
    <cellStyle name="Gut 2" xfId="9897" hidden="1"/>
    <cellStyle name="Gut 2" xfId="9933" hidden="1"/>
    <cellStyle name="Gut 2" xfId="9997" hidden="1"/>
    <cellStyle name="Gut 2" xfId="10038" hidden="1"/>
    <cellStyle name="Gut 2" xfId="10097" hidden="1"/>
    <cellStyle name="Gut 2" xfId="10151" hidden="1"/>
    <cellStyle name="Gut 2" xfId="10199" hidden="1"/>
    <cellStyle name="Gut 2" xfId="10253" hidden="1"/>
    <cellStyle name="Gut 2" xfId="10290" hidden="1"/>
    <cellStyle name="Gut 2" xfId="10341" hidden="1"/>
    <cellStyle name="Gut 2" xfId="10401" hidden="1"/>
    <cellStyle name="Gut 2" xfId="10443" hidden="1"/>
    <cellStyle name="Gut 2" xfId="10499" hidden="1"/>
    <cellStyle name="Gut 2" xfId="10547" hidden="1"/>
    <cellStyle name="Gut 2" xfId="10600" hidden="1"/>
    <cellStyle name="Gut 2" xfId="10649" hidden="1"/>
    <cellStyle name="Gut 2" xfId="10703" hidden="1"/>
    <cellStyle name="Gut 2" xfId="10744" hidden="1"/>
    <cellStyle name="Gut 2" xfId="10815" hidden="1"/>
    <cellStyle name="Gut 2" xfId="10869" hidden="1"/>
    <cellStyle name="Gut 2" xfId="10923" hidden="1"/>
    <cellStyle name="Gut 2" xfId="10981" hidden="1"/>
    <cellStyle name="Gut 2" xfId="11037" hidden="1"/>
    <cellStyle name="Gut 2" xfId="11076" hidden="1"/>
    <cellStyle name="Gut 2" xfId="11133" hidden="1"/>
    <cellStyle name="Gut 2" xfId="11179" hidden="1"/>
    <cellStyle name="Gut 2" xfId="11241" hidden="1"/>
    <cellStyle name="Gut 2" xfId="11275" hidden="1"/>
    <cellStyle name="Gut 2" xfId="11371" hidden="1"/>
    <cellStyle name="Gut 2" xfId="11387" hidden="1"/>
    <cellStyle name="Gut 2" xfId="11437" hidden="1"/>
    <cellStyle name="Gut 2" xfId="11493" hidden="1"/>
    <cellStyle name="Gut 2" xfId="11554" hidden="1"/>
    <cellStyle name="Gut 2" xfId="11605" hidden="1"/>
    <cellStyle name="Gut 2" xfId="11665" hidden="1"/>
    <cellStyle name="Gut 2" xfId="11707" hidden="1"/>
    <cellStyle name="Gut 2" xfId="11763" hidden="1"/>
    <cellStyle name="Gut 2" xfId="11812" hidden="1"/>
    <cellStyle name="Gut 2" xfId="11864" hidden="1"/>
    <cellStyle name="Gut 2" xfId="11918" hidden="1"/>
    <cellStyle name="Gut 2" xfId="11945" hidden="1"/>
    <cellStyle name="Gut 2" xfId="12005" hidden="1"/>
    <cellStyle name="Gut 2" xfId="12061" hidden="1"/>
    <cellStyle name="Gut 2" xfId="12118" hidden="1"/>
    <cellStyle name="Gut 2" xfId="12175" hidden="1"/>
    <cellStyle name="Gut 2" xfId="12219" hidden="1"/>
    <cellStyle name="Gut 2" xfId="12278" hidden="1"/>
    <cellStyle name="Gut 2" xfId="12324" hidden="1"/>
    <cellStyle name="Gut 2" xfId="12384" hidden="1"/>
    <cellStyle name="Gut 2" xfId="12428" hidden="1"/>
    <cellStyle name="Gut 2" xfId="12297" hidden="1"/>
    <cellStyle name="Gut 2" xfId="12240" hidden="1"/>
    <cellStyle name="Gut 2" xfId="12182" hidden="1"/>
    <cellStyle name="Gut 2" xfId="12120" hidden="1"/>
    <cellStyle name="Gut 2" xfId="12065" hidden="1"/>
    <cellStyle name="Gut 2" xfId="12012" hidden="1"/>
    <cellStyle name="Gut 2" xfId="11965" hidden="1"/>
    <cellStyle name="Gut 2" xfId="11905" hidden="1"/>
    <cellStyle name="Gut 2" xfId="11850" hidden="1"/>
    <cellStyle name="Gut 2" xfId="11800" hidden="1"/>
    <cellStyle name="Gut 2" xfId="11737" hidden="1"/>
    <cellStyle name="Gut 2" xfId="11677" hidden="1"/>
    <cellStyle name="Gut 2" xfId="11626" hidden="1"/>
    <cellStyle name="Gut 2" xfId="11560" hidden="1"/>
    <cellStyle name="Gut 2" xfId="11512" hidden="1"/>
    <cellStyle name="Gut 2" xfId="11446" hidden="1"/>
    <cellStyle name="Gut 2" xfId="11385" hidden="1"/>
    <cellStyle name="Gut 2" xfId="11303" hidden="1"/>
    <cellStyle name="Gut 2" xfId="11258" hidden="1"/>
    <cellStyle name="Gut 2" xfId="11216" hidden="1"/>
    <cellStyle name="Gut 2" xfId="11160" hidden="1"/>
    <cellStyle name="Gut 2" xfId="11097" hidden="1"/>
    <cellStyle name="Gut 2" xfId="11050" hidden="1"/>
    <cellStyle name="Gut 2" xfId="10988" hidden="1"/>
    <cellStyle name="Gut 2" xfId="10933" hidden="1"/>
    <cellStyle name="Gut 2" xfId="10876" hidden="1"/>
    <cellStyle name="Gut 2" xfId="10830" hidden="1"/>
    <cellStyle name="Gut 2" xfId="10771" hidden="1"/>
    <cellStyle name="Gut 2" xfId="10721" hidden="1"/>
    <cellStyle name="Gut 2" xfId="10685" hidden="1"/>
    <cellStyle name="Gut 2" xfId="10624" hidden="1"/>
    <cellStyle name="Gut 2" xfId="10560" hidden="1"/>
    <cellStyle name="Gut 2" xfId="10511" hidden="1"/>
    <cellStyle name="Gut 2" xfId="10446" hidden="1"/>
    <cellStyle name="Gut 2" xfId="10408" hidden="1"/>
    <cellStyle name="Gut 2" xfId="10349" hidden="1"/>
    <cellStyle name="Gut 2" xfId="10303" hidden="1"/>
    <cellStyle name="Gut 2" xfId="10246" hidden="1"/>
    <cellStyle name="Gut 2" xfId="10186" hidden="1"/>
    <cellStyle name="Gut 2" xfId="10108" hidden="1"/>
    <cellStyle name="Gut 2" xfId="10040" hidden="1"/>
    <cellStyle name="Gut 2" xfId="9965" hidden="1"/>
    <cellStyle name="Gut 2" xfId="9930" hidden="1"/>
    <cellStyle name="Gut 2" xfId="9861" hidden="1"/>
    <cellStyle name="Gut 2" xfId="9812" hidden="1"/>
    <cellStyle name="Gut 2" xfId="9768" hidden="1"/>
    <cellStyle name="Gut 2" xfId="9715" hidden="1"/>
    <cellStyle name="Gut 2" xfId="9656" hidden="1"/>
    <cellStyle name="Gut 2" xfId="9611" hidden="1"/>
    <cellStyle name="Gut 2" xfId="9542" hidden="1"/>
    <cellStyle name="Gut 2" xfId="9476" hidden="1"/>
    <cellStyle name="Gut 2" xfId="9412" hidden="1"/>
    <cellStyle name="Gut 2" xfId="9369" hidden="1"/>
    <cellStyle name="Gut 2" xfId="9305" hidden="1"/>
    <cellStyle name="Gut 2" xfId="9262" hidden="1"/>
    <cellStyle name="Gut 2" xfId="9196" hidden="1"/>
    <cellStyle name="Gut 2" xfId="9144" hidden="1"/>
    <cellStyle name="Gut 2" xfId="9089" hidden="1"/>
    <cellStyle name="Gut 2" xfId="9036" hidden="1"/>
    <cellStyle name="Gut 2" xfId="8995" hidden="1"/>
    <cellStyle name="Gut 2" xfId="8905" hidden="1"/>
    <cellStyle name="Gut 2" xfId="8852" hidden="1"/>
    <cellStyle name="Gut 2" xfId="8800" hidden="1"/>
    <cellStyle name="Gut 2" xfId="8743" hidden="1"/>
    <cellStyle name="Gut 2" xfId="8687" hidden="1"/>
    <cellStyle name="Gut 2" xfId="8633" hidden="1"/>
    <cellStyle name="Gut 2" xfId="8581" hidden="1"/>
    <cellStyle name="Gut 2" xfId="8527" hidden="1"/>
    <cellStyle name="Gut 2" xfId="8455" hidden="1"/>
    <cellStyle name="Gut 2" xfId="8409" hidden="1"/>
    <cellStyle name="Gut 2" xfId="8355" hidden="1"/>
    <cellStyle name="Gut 2" xfId="8296" hidden="1"/>
    <cellStyle name="Gut 2" xfId="8240" hidden="1"/>
    <cellStyle name="Gut 2" xfId="8187" hidden="1"/>
    <cellStyle name="Gut 2" xfId="8132" hidden="1"/>
    <cellStyle name="Gut 2" xfId="8079" hidden="1"/>
    <cellStyle name="Gut 2" xfId="8007" hidden="1"/>
    <cellStyle name="Gut 2" xfId="7942" hidden="1"/>
    <cellStyle name="Gut 2" xfId="7902" hidden="1"/>
    <cellStyle name="Gut 2" xfId="7826" hidden="1"/>
    <cellStyle name="Gut 2" xfId="7779" hidden="1"/>
    <cellStyle name="Gut 2" xfId="7702" hidden="1"/>
    <cellStyle name="Gut 2" xfId="7676" hidden="1"/>
    <cellStyle name="Gut 2" xfId="7577" hidden="1"/>
    <cellStyle name="Gut 2" xfId="7527" hidden="1"/>
    <cellStyle name="Gut 2" xfId="7466" hidden="1"/>
    <cellStyle name="Gut 2" xfId="7399" hidden="1"/>
    <cellStyle name="Gut 2" xfId="7336" hidden="1"/>
    <cellStyle name="Gut 2" xfId="7288" hidden="1"/>
    <cellStyle name="Gut 2" xfId="7198" hidden="1"/>
    <cellStyle name="Gut 2" xfId="7178" hidden="1"/>
    <cellStyle name="Gut 2" xfId="7110" hidden="1"/>
    <cellStyle name="Gut 2" xfId="7065" hidden="1"/>
    <cellStyle name="Gut 2" xfId="6972" hidden="1"/>
    <cellStyle name="Gut 2" xfId="6908" hidden="1"/>
    <cellStyle name="Gut 2" xfId="6849" hidden="1"/>
    <cellStyle name="Gut 2" xfId="6799" hidden="1"/>
    <cellStyle name="Gut 2" xfId="6732" hidden="1"/>
    <cellStyle name="Gut 2" xfId="6675" hidden="1"/>
    <cellStyle name="Gut 2" xfId="6624" hidden="1"/>
    <cellStyle name="Gut 2" xfId="6556" hidden="1"/>
    <cellStyle name="Gut 2" xfId="6492" hidden="1"/>
    <cellStyle name="Gut 2" xfId="6432" hidden="1"/>
    <cellStyle name="Gut 2" xfId="6367" hidden="1"/>
    <cellStyle name="Gut 2" xfId="6274" hidden="1"/>
    <cellStyle name="Gut 2" xfId="6214" hidden="1"/>
    <cellStyle name="Gut 2" xfId="6144" hidden="1"/>
    <cellStyle name="Gut 2" xfId="6066" hidden="1"/>
    <cellStyle name="Gut 2" xfId="6016" hidden="1"/>
    <cellStyle name="Gut 2" xfId="5959" hidden="1"/>
    <cellStyle name="Gut 2" xfId="5903" hidden="1"/>
    <cellStyle name="Gut 2" xfId="5867" hidden="1"/>
    <cellStyle name="Gut 2" xfId="5752" hidden="1"/>
    <cellStyle name="Gut 2" xfId="5690" hidden="1"/>
    <cellStyle name="Gut 2" xfId="5614" hidden="1"/>
    <cellStyle name="Gut 2" xfId="5568" hidden="1"/>
    <cellStyle name="Gut 2" xfId="5490" hidden="1"/>
    <cellStyle name="Gut 2" xfId="5452" hidden="1"/>
    <cellStyle name="Gut 2" xfId="5383" hidden="1"/>
    <cellStyle name="Gut 2" xfId="5349" hidden="1"/>
    <cellStyle name="Gut 2" xfId="5279" hidden="1"/>
    <cellStyle name="Gut 2" xfId="5241" hidden="1"/>
    <cellStyle name="Gut 2" xfId="5177" hidden="1"/>
    <cellStyle name="Gut 2" xfId="5083" hidden="1"/>
    <cellStyle name="Gut 2" xfId="5011" hidden="1"/>
    <cellStyle name="Gut 2" xfId="4971" hidden="1"/>
    <cellStyle name="Gut 2" xfId="4903" hidden="1"/>
    <cellStyle name="Gut 2" xfId="4854" hidden="1"/>
    <cellStyle name="Gut 2" xfId="4792" hidden="1"/>
    <cellStyle name="Gut 2" xfId="4740" hidden="1"/>
    <cellStyle name="Gut 2" xfId="4699" hidden="1"/>
    <cellStyle name="Gut 2" xfId="4632" hidden="1"/>
    <cellStyle name="Gut 2" xfId="4624" hidden="1"/>
    <cellStyle name="Gut 2" xfId="4543" hidden="1"/>
    <cellStyle name="Gut 2" xfId="4496" hidden="1"/>
    <cellStyle name="Gut 2" xfId="4441" hidden="1"/>
    <cellStyle name="Gut 2" xfId="4384" hidden="1"/>
    <cellStyle name="Gut 2" xfId="4322" hidden="1"/>
    <cellStyle name="Gut 2" xfId="4269" hidden="1"/>
    <cellStyle name="Gut 2" xfId="4221" hidden="1"/>
    <cellStyle name="Gut 2" xfId="4169" hidden="1"/>
    <cellStyle name="Gut 2" xfId="4119" hidden="1"/>
    <cellStyle name="Gut 2" xfId="4081" hidden="1"/>
    <cellStyle name="Gut 2" xfId="4023" hidden="1"/>
    <cellStyle name="Gut 2" xfId="3962" hidden="1"/>
    <cellStyle name="Gut 2" xfId="3914" hidden="1"/>
    <cellStyle name="Gut 2" xfId="3843" hidden="1"/>
    <cellStyle name="Gut 2" xfId="3801" hidden="1"/>
    <cellStyle name="Gut 2" xfId="3735" hidden="1"/>
    <cellStyle name="Gut 2" xfId="3697" hidden="1"/>
    <cellStyle name="Gut 2" xfId="3620" hidden="1"/>
    <cellStyle name="Gut 2" xfId="3585" hidden="1"/>
    <cellStyle name="Gut 2" xfId="3499" hidden="1"/>
    <cellStyle name="Gut 2" xfId="3434" hidden="1"/>
    <cellStyle name="Gut 2" xfId="3368" hidden="1"/>
    <cellStyle name="Gut 2" xfId="3309" hidden="1"/>
    <cellStyle name="Gut 2" xfId="3260" hidden="1"/>
    <cellStyle name="Gut 2" xfId="3192" hidden="1"/>
    <cellStyle name="Gut 2" xfId="3145" hidden="1"/>
    <cellStyle name="Gut 2" xfId="3090" hidden="1"/>
    <cellStyle name="Gut 2" xfId="3031" hidden="1"/>
    <cellStyle name="Gut 2" xfId="2975" hidden="1"/>
    <cellStyle name="Gut 2" xfId="2918" hidden="1"/>
    <cellStyle name="Gut 2" xfId="2854" hidden="1"/>
    <cellStyle name="Gut 2" xfId="2786" hidden="1"/>
    <cellStyle name="Gut 2" xfId="2742" hidden="1"/>
    <cellStyle name="Gut 2" xfId="2670" hidden="1"/>
    <cellStyle name="Gut 2" xfId="2627" hidden="1"/>
    <cellStyle name="Gut 2" xfId="2565" hidden="1"/>
    <cellStyle name="Gut 2" xfId="2516" hidden="1"/>
    <cellStyle name="Gut 2" xfId="2479" hidden="1"/>
    <cellStyle name="Gut 2" xfId="2407" hidden="1"/>
    <cellStyle name="Gut 2" xfId="2380" hidden="1"/>
    <cellStyle name="Gut 2" xfId="2310" hidden="1"/>
    <cellStyle name="Gut 2" xfId="2254" hidden="1"/>
    <cellStyle name="Gut 2" xfId="2201" hidden="1"/>
    <cellStyle name="Gut 2" xfId="2137" hidden="1"/>
    <cellStyle name="Gut 2" xfId="2094" hidden="1"/>
    <cellStyle name="Gut 2" xfId="2030" hidden="1"/>
    <cellStyle name="Gut 2" xfId="1992" hidden="1"/>
    <cellStyle name="Gut 2" xfId="1934" hidden="1"/>
    <cellStyle name="Gut 2" xfId="1897" hidden="1"/>
    <cellStyle name="Gut 2" xfId="1858" hidden="1"/>
    <cellStyle name="Gut 2" xfId="1798" hidden="1"/>
    <cellStyle name="Gut 2" xfId="1729" hidden="1"/>
    <cellStyle name="Gut 2" xfId="1697" hidden="1"/>
    <cellStyle name="Gut 2" xfId="1612" hidden="1"/>
    <cellStyle name="Gut 2" xfId="1578" hidden="1"/>
    <cellStyle name="Gut 2" xfId="1504" hidden="1"/>
    <cellStyle name="Gut 2" xfId="1463" hidden="1"/>
    <cellStyle name="Gut 2" xfId="1418" hidden="1"/>
    <cellStyle name="Gut 2" xfId="1363" hidden="1"/>
    <cellStyle name="Gut 2" xfId="1300" hidden="1"/>
    <cellStyle name="Gut 2" xfId="1243" hidden="1"/>
    <cellStyle name="Gut 2" xfId="1185" hidden="1"/>
    <cellStyle name="Gut 2" xfId="1129" hidden="1"/>
    <cellStyle name="Gut 2" xfId="1063" hidden="1"/>
    <cellStyle name="Gut 2" xfId="1012" hidden="1"/>
    <cellStyle name="Gut 2" xfId="954" hidden="1"/>
    <cellStyle name="Gut 2" xfId="909" hidden="1"/>
    <cellStyle name="Gut 2" xfId="845" hidden="1"/>
    <cellStyle name="Gut 2" xfId="779" hidden="1"/>
    <cellStyle name="Gut 2" xfId="618" hidden="1"/>
    <cellStyle name="Gut 2" xfId="599" hidden="1"/>
    <cellStyle name="Gut 2" xfId="530" hidden="1"/>
    <cellStyle name="Gut 2" xfId="465" hidden="1"/>
    <cellStyle name="Gut 2" xfId="416" hidden="1"/>
    <cellStyle name="Gut 2" xfId="349" hidden="1"/>
    <cellStyle name="Gut 2" xfId="307" hidden="1"/>
    <cellStyle name="Gut 2" xfId="232" hidden="1"/>
    <cellStyle name="Gut 2" xfId="147" hidden="1"/>
    <cellStyle name="Gut 2" xfId="12504" hidden="1"/>
    <cellStyle name="Gut 2" xfId="12550" hidden="1"/>
    <cellStyle name="Gut 2" xfId="12587" hidden="1"/>
    <cellStyle name="Gut 2" xfId="12616" hidden="1"/>
    <cellStyle name="Gut 2" xfId="12670" hidden="1"/>
    <cellStyle name="Gut 2" xfId="12716" hidden="1"/>
    <cellStyle name="Gut 2" xfId="12760" hidden="1"/>
    <cellStyle name="Gut 2" xfId="12805" hidden="1"/>
    <cellStyle name="Gut 2" xfId="12853" hidden="1"/>
    <cellStyle name="Gut 2" xfId="12900" hidden="1"/>
    <cellStyle name="Gut 2" xfId="12930" hidden="1"/>
    <cellStyle name="Gut 2" xfId="12986" hidden="1"/>
    <cellStyle name="Gut 2" xfId="13026" hidden="1"/>
    <cellStyle name="Gut 2" xfId="12913" hidden="1"/>
    <cellStyle name="Gut 2" xfId="12861" hidden="1"/>
    <cellStyle name="Gut 2" xfId="12812" hidden="1"/>
    <cellStyle name="Gut 2" xfId="12767" hidden="1"/>
    <cellStyle name="Gut 2" xfId="12717" hidden="1"/>
    <cellStyle name="Gut 2" xfId="12675" hidden="1"/>
    <cellStyle name="Gut 2" xfId="12621" hidden="1"/>
    <cellStyle name="Gut 2" xfId="12575" hidden="1"/>
    <cellStyle name="Gut 2" xfId="12535" hidden="1"/>
    <cellStyle name="Gut 2" xfId="12493" hidden="1"/>
    <cellStyle name="Gut 2" xfId="12387" hidden="1"/>
    <cellStyle name="Gut 2" xfId="12308" hidden="1"/>
    <cellStyle name="Gut 2" xfId="12264" hidden="1"/>
    <cellStyle name="Gut 2" xfId="12178" hidden="1"/>
    <cellStyle name="Gut 2" xfId="12142" hidden="1"/>
    <cellStyle name="Gut 2" xfId="12062" hidden="1"/>
    <cellStyle name="Gut 2" xfId="12023" hidden="1"/>
    <cellStyle name="Gut 2" xfId="11955" hidden="1"/>
    <cellStyle name="Gut 2" xfId="11920" hidden="1"/>
    <cellStyle name="Gut 2" xfId="11859" hidden="1"/>
    <cellStyle name="Gut 2" xfId="11798" hidden="1"/>
    <cellStyle name="Gut 2" xfId="11729" hidden="1"/>
    <cellStyle name="Gut 2" xfId="11689" hidden="1"/>
    <cellStyle name="Gut 2" xfId="11613" hidden="1"/>
    <cellStyle name="Gut 2" xfId="11566" hidden="1"/>
    <cellStyle name="Gut 2" xfId="11499" hidden="1"/>
    <cellStyle name="Gut 2" xfId="11442" hidden="1"/>
    <cellStyle name="Gut 2" xfId="11348" hidden="1"/>
    <cellStyle name="Gut 2" xfId="11296" hidden="1"/>
    <cellStyle name="Gut 2" xfId="11256" hidden="1"/>
    <cellStyle name="Gut 2" xfId="11192" hidden="1"/>
    <cellStyle name="Gut 2" xfId="11118" hidden="1"/>
    <cellStyle name="Gut 2" xfId="11079" hidden="1"/>
    <cellStyle name="Gut 2" xfId="11006" hidden="1"/>
    <cellStyle name="Gut 2" xfId="10962" hidden="1"/>
    <cellStyle name="Gut 2" xfId="10894" hidden="1"/>
    <cellStyle name="Gut 2" xfId="10848" hidden="1"/>
    <cellStyle name="Gut 2" xfId="10785" hidden="1"/>
    <cellStyle name="Gut 2" xfId="10729" hidden="1"/>
    <cellStyle name="Gut 2" xfId="10644" hidden="1"/>
    <cellStyle name="Gut 2" xfId="10569" hidden="1"/>
    <cellStyle name="Gut 2" xfId="10500" hidden="1"/>
    <cellStyle name="Gut 2" xfId="10462" hidden="1"/>
    <cellStyle name="Gut 2" xfId="10383" hidden="1"/>
    <cellStyle name="Gut 2" xfId="10346" hidden="1"/>
    <cellStyle name="Gut 2" xfId="10281" hidden="1"/>
    <cellStyle name="Gut 2" xfId="10227" hidden="1"/>
    <cellStyle name="Gut 2" xfId="10173" hidden="1"/>
    <cellStyle name="Gut 2" xfId="10122" hidden="1"/>
    <cellStyle name="Gut 2" xfId="10050" hidden="1"/>
    <cellStyle name="Gut 2" xfId="9978" hidden="1"/>
    <cellStyle name="Gut 2" xfId="9913" hidden="1"/>
    <cellStyle name="Gut 2" xfId="9871" hidden="1"/>
    <cellStyle name="Gut 2" xfId="9797" hidden="1"/>
    <cellStyle name="Gut 2" xfId="9758" hidden="1"/>
    <cellStyle name="Gut 2" xfId="9682" hidden="1"/>
    <cellStyle name="Gut 2" xfId="9649" hidden="1"/>
    <cellStyle name="Gut 2" xfId="9571" hidden="1"/>
    <cellStyle name="Gut 2" xfId="9519" hidden="1"/>
    <cellStyle name="Gut 2" xfId="9474" hidden="1"/>
    <cellStyle name="Gut 2" xfId="9411" hidden="1"/>
    <cellStyle name="Gut 2" xfId="9349" hidden="1"/>
    <cellStyle name="Gut 2" xfId="9301" hidden="1"/>
    <cellStyle name="Gut 2" xfId="9228" hidden="1"/>
    <cellStyle name="Gut 2" xfId="9180" hidden="1"/>
    <cellStyle name="Gut 2" xfId="9121" hidden="1"/>
    <cellStyle name="Gut 2" xfId="9059" hidden="1"/>
    <cellStyle name="Gut 2" xfId="8997" hidden="1"/>
    <cellStyle name="Gut 2" xfId="8914" hidden="1"/>
    <cellStyle name="Gut 2" xfId="8887" hidden="1"/>
    <cellStyle name="Gut 2" xfId="8826" hidden="1"/>
    <cellStyle name="Gut 2" xfId="8764" hidden="1"/>
    <cellStyle name="Gut 2" xfId="8709" hidden="1"/>
    <cellStyle name="Gut 2" xfId="8640" hidden="1"/>
    <cellStyle name="Gut 2" xfId="8585" hidden="1"/>
    <cellStyle name="Gut 2" xfId="8522" hidden="1"/>
    <cellStyle name="Gut 2" xfId="8434" hidden="1"/>
    <cellStyle name="Gut 2" xfId="8380" hidden="1"/>
    <cellStyle name="Gut 2" xfId="8334" hidden="1"/>
    <cellStyle name="Gut 2" xfId="8260" hidden="1"/>
    <cellStyle name="Gut 2" xfId="8209" hidden="1"/>
    <cellStyle name="Gut 2" xfId="8140" hidden="1"/>
    <cellStyle name="Gut 2" xfId="8113" hidden="1"/>
    <cellStyle name="Gut 2" xfId="8000" hidden="1"/>
    <cellStyle name="Gut 2" xfId="7951" hidden="1"/>
    <cellStyle name="Gut 2" xfId="7889" hidden="1"/>
    <cellStyle name="Gut 2" xfId="7841" hidden="1"/>
    <cellStyle name="Gut 2" xfId="7777" hidden="1"/>
    <cellStyle name="Gut 2" xfId="7733" hidden="1"/>
    <cellStyle name="Gut 2" xfId="7636" hidden="1"/>
    <cellStyle name="Gut 2" xfId="7629" hidden="1"/>
    <cellStyle name="Gut 2" xfId="7565" hidden="1"/>
    <cellStyle name="Gut 2" xfId="7508" hidden="1"/>
    <cellStyle name="Gut 2" xfId="7409" hidden="1"/>
    <cellStyle name="Gut 2" xfId="7345" hidden="1"/>
    <cellStyle name="Gut 2" xfId="7272" hidden="1"/>
    <cellStyle name="Gut 2" xfId="7239" hidden="1"/>
    <cellStyle name="Gut 2" xfId="7125" hidden="1"/>
    <cellStyle name="Gut 2" xfId="7073" hidden="1"/>
    <cellStyle name="Gut 2" xfId="7006" hidden="1"/>
    <cellStyle name="Gut 2" xfId="6933" hidden="1"/>
    <cellStyle name="Gut 2" xfId="6891" hidden="1"/>
    <cellStyle name="Gut 2" xfId="6821" hidden="1"/>
    <cellStyle name="Gut 2" xfId="6750" hidden="1"/>
    <cellStyle name="Gut 2" xfId="6696" hidden="1"/>
    <cellStyle name="Gut 2" xfId="6629" hidden="1"/>
    <cellStyle name="Gut 2" xfId="6552" hidden="1"/>
    <cellStyle name="Gut 2" xfId="6473" hidden="1"/>
    <cellStyle name="Gut 2" xfId="6421" hidden="1"/>
    <cellStyle name="Gut 2" xfId="6337" hidden="1"/>
    <cellStyle name="Gut 2" xfId="6258" hidden="1"/>
    <cellStyle name="Gut 2" xfId="6224" hidden="1"/>
    <cellStyle name="Gut 2" xfId="6091" hidden="1"/>
    <cellStyle name="Gut 2" xfId="6021" hidden="1"/>
    <cellStyle name="Gut 2" xfId="5943" hidden="1"/>
    <cellStyle name="Gut 2" xfId="5897" hidden="1"/>
    <cellStyle name="Gut 2" xfId="5800" hidden="1"/>
    <cellStyle name="Gut 2" xfId="5726" hidden="1"/>
    <cellStyle name="Gut 2" xfId="5673" hidden="1"/>
    <cellStyle name="Gut 2" xfId="5617" hidden="1"/>
    <cellStyle name="Gut 2" xfId="5558" hidden="1"/>
    <cellStyle name="Gut 2" xfId="5501" hidden="1"/>
    <cellStyle name="Gut 2" xfId="5439" hidden="1"/>
    <cellStyle name="Gut 2" xfId="5374" hidden="1"/>
    <cellStyle name="Gut 2" xfId="5307" hidden="1"/>
    <cellStyle name="Gut 2" xfId="5259" hidden="1"/>
    <cellStyle name="Gut 2" xfId="5180" hidden="1"/>
    <cellStyle name="Gut 2" xfId="5109" hidden="1"/>
    <cellStyle name="Gut 2" xfId="5037" hidden="1"/>
    <cellStyle name="Gut 2" xfId="4983" hidden="1"/>
    <cellStyle name="Gut 2" xfId="4925" hidden="1"/>
    <cellStyle name="Gut 2" xfId="4868" hidden="1"/>
    <cellStyle name="Gut 2" xfId="4836" hidden="1"/>
    <cellStyle name="Gut 2" xfId="4750" hidden="1"/>
    <cellStyle name="Gut 2" xfId="4715" hidden="1"/>
    <cellStyle name="Gut 2" xfId="4641" hidden="1"/>
    <cellStyle name="Gut 2" xfId="4593" hidden="1"/>
    <cellStyle name="Gut 2" xfId="4529" hidden="1"/>
    <cellStyle name="Gut 2" xfId="4486" hidden="1"/>
    <cellStyle name="Gut 2" xfId="4416" hidden="1"/>
    <cellStyle name="Gut 2" xfId="4368" hidden="1"/>
    <cellStyle name="Gut 2" xfId="4314" hidden="1"/>
    <cellStyle name="Gut 2" xfId="4277" hidden="1"/>
    <cellStyle name="Gut 2" xfId="4208" hidden="1"/>
    <cellStyle name="Gut 2" xfId="4145" hidden="1"/>
    <cellStyle name="Gut 2" xfId="4099" hidden="1"/>
    <cellStyle name="Gut 2" xfId="4033" hidden="1"/>
    <cellStyle name="Gut 2" xfId="3986" hidden="1"/>
    <cellStyle name="Gut 2" xfId="3920" hidden="1"/>
    <cellStyle name="Gut 2" xfId="3881" hidden="1"/>
    <cellStyle name="Gut 2" xfId="3807" hidden="1"/>
    <cellStyle name="Gut 2" xfId="3757" hidden="1"/>
    <cellStyle name="Gut 2" xfId="3671" hidden="1"/>
    <cellStyle name="Gut 2" xfId="3600" hidden="1"/>
    <cellStyle name="Gut 2" xfId="3530" hidden="1"/>
    <cellStyle name="Gut 2" xfId="3478" hidden="1"/>
    <cellStyle name="Gut 2" xfId="3406" hidden="1"/>
    <cellStyle name="Gut 2" xfId="3354" hidden="1"/>
    <cellStyle name="Gut 2" xfId="3291" hidden="1"/>
    <cellStyle name="Gut 2" xfId="3239" hidden="1"/>
    <cellStyle name="Gut 2" xfId="3172" hidden="1"/>
    <cellStyle name="Gut 2" xfId="3126" hidden="1"/>
    <cellStyle name="Gut 2" xfId="3061" hidden="1"/>
    <cellStyle name="Gut 2" xfId="2987" hidden="1"/>
    <cellStyle name="Gut 2" xfId="2911" hidden="1"/>
    <cellStyle name="Gut 2" xfId="2861" hidden="1"/>
    <cellStyle name="Gut 2" xfId="2795" hidden="1"/>
    <cellStyle name="Gut 2" xfId="2745" hidden="1"/>
    <cellStyle name="Gut 2" xfId="2683" hidden="1"/>
    <cellStyle name="Gut 2" xfId="2630" hidden="1"/>
    <cellStyle name="Gut 2" xfId="2567" hidden="1"/>
    <cellStyle name="Gut 2" xfId="2512" hidden="1"/>
    <cellStyle name="Gut 2" xfId="2498" hidden="1"/>
    <cellStyle name="Gut 2" xfId="2400" hidden="1"/>
    <cellStyle name="Gut 2" xfId="2358" hidden="1"/>
    <cellStyle name="Gut 2" xfId="2293" hidden="1"/>
    <cellStyle name="Gut 2" xfId="2227" hidden="1"/>
    <cellStyle name="Gut 2" xfId="2176" hidden="1"/>
    <cellStyle name="Gut 2" xfId="2114" hidden="1"/>
    <cellStyle name="Gut 2" xfId="2073" hidden="1"/>
    <cellStyle name="Gut 2" xfId="2000" hidden="1"/>
    <cellStyle name="Gut 2" xfId="1962" hidden="1"/>
    <cellStyle name="Gut 2" xfId="1919" hidden="1"/>
    <cellStyle name="Gut 2" xfId="1869" hidden="1"/>
    <cellStyle name="Gut 2" xfId="1800" hidden="1"/>
    <cellStyle name="Gut 2" xfId="1751" hidden="1"/>
    <cellStyle name="Gut 2" xfId="1680" hidden="1"/>
    <cellStyle name="Gut 2" xfId="1628" hidden="1"/>
    <cellStyle name="Gut 2" xfId="1563" hidden="1"/>
    <cellStyle name="Gut 2" xfId="1513" hidden="1"/>
    <cellStyle name="Gut 2" xfId="1448" hidden="1"/>
    <cellStyle name="Gut 2" xfId="1415" hidden="1"/>
    <cellStyle name="Gut 2" xfId="1342" hidden="1"/>
    <cellStyle name="Gut 2" xfId="1293" hidden="1"/>
    <cellStyle name="Gut 2" xfId="1214" hidden="1"/>
    <cellStyle name="Gut 2" xfId="1167" hidden="1"/>
    <cellStyle name="Gut 2" xfId="1098" hidden="1"/>
    <cellStyle name="Gut 2" xfId="1039" hidden="1"/>
    <cellStyle name="Gut 2" xfId="984" hidden="1"/>
    <cellStyle name="Gut 2" xfId="924" hidden="1"/>
    <cellStyle name="Gut 2" xfId="867" hidden="1"/>
    <cellStyle name="Gut 2" xfId="809" hidden="1"/>
    <cellStyle name="Gut 2" xfId="632" hidden="1"/>
    <cellStyle name="Gut 2" xfId="610" hidden="1"/>
    <cellStyle name="Gut 2" xfId="526" hidden="1"/>
    <cellStyle name="Gut 2" xfId="458" hidden="1"/>
    <cellStyle name="Gut 2" xfId="403" hidden="1"/>
    <cellStyle name="Gut 2" xfId="330" hidden="1"/>
    <cellStyle name="Gut 2" xfId="280" hidden="1"/>
    <cellStyle name="Gut 2" xfId="195" hidden="1"/>
    <cellStyle name="Gut 2" xfId="10140" hidden="1"/>
    <cellStyle name="Gut 2" xfId="12448" hidden="1"/>
    <cellStyle name="Gut 2" xfId="13075" hidden="1"/>
    <cellStyle name="Gut 2" xfId="13113" hidden="1"/>
    <cellStyle name="Gut 2" xfId="13135" hidden="1"/>
    <cellStyle name="Gut 2" xfId="13175" hidden="1"/>
    <cellStyle name="Gut 2" xfId="13215" hidden="1"/>
    <cellStyle name="Gut 2" xfId="13253" hidden="1"/>
    <cellStyle name="Gut 2" xfId="13290" hidden="1"/>
    <cellStyle name="Gut 2" xfId="13330" hidden="1"/>
    <cellStyle name="Gut 2" xfId="13366" hidden="1"/>
    <cellStyle name="Gut 2" xfId="13396" hidden="1"/>
    <cellStyle name="Gut 2" xfId="13436" hidden="1"/>
    <cellStyle name="Gut 2" xfId="13472" hidden="1"/>
    <cellStyle name="Gut 2" xfId="13379" hidden="1"/>
    <cellStyle name="Gut 2" xfId="13335" hidden="1"/>
    <cellStyle name="Gut 2" xfId="13293" hidden="1"/>
    <cellStyle name="Gut 2" xfId="13255" hidden="1"/>
    <cellStyle name="Gut 2" xfId="13216" hidden="1"/>
    <cellStyle name="Gut 2" xfId="13176" hidden="1"/>
    <cellStyle name="Gut 2" xfId="13138" hidden="1"/>
    <cellStyle name="Gut 2" xfId="13100" hidden="1"/>
    <cellStyle name="Gut 2" xfId="13061" hidden="1"/>
    <cellStyle name="Gut 2" xfId="13022" hidden="1"/>
    <cellStyle name="Gut 2" xfId="12949" hidden="1"/>
    <cellStyle name="Gut 2" xfId="12885" hidden="1"/>
    <cellStyle name="Gut 2" xfId="12844" hidden="1"/>
    <cellStyle name="Gut 2" xfId="12784" hidden="1"/>
    <cellStyle name="Gut 2" xfId="12743" hidden="1"/>
    <cellStyle name="Gut 2" xfId="12684" hidden="1"/>
    <cellStyle name="Gut 2" xfId="12643" hidden="1"/>
    <cellStyle name="Gut 2" xfId="12593" hidden="1"/>
    <cellStyle name="Gut 2" xfId="12551" hidden="1"/>
    <cellStyle name="Gut 2" xfId="12514" hidden="1"/>
    <cellStyle name="Gut 2" xfId="12439" hidden="1"/>
    <cellStyle name="Gut 2" xfId="12368" hidden="1"/>
    <cellStyle name="Gut 2" xfId="12326" hidden="1"/>
    <cellStyle name="Gut 2" xfId="12251" hidden="1"/>
    <cellStyle name="Gut 2" xfId="12197" hidden="1"/>
    <cellStyle name="Gut 2" xfId="12130" hidden="1"/>
    <cellStyle name="Gut 2" xfId="12070" hidden="1"/>
    <cellStyle name="Gut 2" xfId="12006" hidden="1"/>
    <cellStyle name="Gut 2" xfId="11948" hidden="1"/>
    <cellStyle name="Gut 2" xfId="11912" hidden="1"/>
    <cellStyle name="Gut 2" xfId="11842" hidden="1"/>
    <cellStyle name="Gut 2" xfId="11765" hidden="1"/>
    <cellStyle name="Gut 2" xfId="11717" hidden="1"/>
    <cellStyle name="Gut 2" xfId="11638" hidden="1"/>
    <cellStyle name="Gut 2" xfId="11590" hidden="1"/>
    <cellStyle name="Gut 2" xfId="11526" hidden="1"/>
    <cellStyle name="Gut 2" xfId="11475" hidden="1"/>
    <cellStyle name="Gut 2" xfId="11376" hidden="1"/>
    <cellStyle name="Gut 2" xfId="11312" hidden="1"/>
    <cellStyle name="Gut 2" xfId="11217" hidden="1"/>
    <cellStyle name="Gut 2" xfId="11140" hidden="1"/>
    <cellStyle name="Gut 2" xfId="11069" hidden="1"/>
    <cellStyle name="Gut 2" xfId="11023" hidden="1"/>
    <cellStyle name="Gut 2" xfId="10946" hidden="1"/>
    <cellStyle name="Gut 2" xfId="10904" hidden="1"/>
    <cellStyle name="Gut 2" xfId="10823" hidden="1"/>
    <cellStyle name="Gut 2" xfId="10780" hidden="1"/>
    <cellStyle name="Gut 2" xfId="10709" hidden="1"/>
    <cellStyle name="Gut 2" xfId="10668" hidden="1"/>
    <cellStyle name="Gut 2" xfId="10585" hidden="1"/>
    <cellStyle name="Gut 2" xfId="10525" hidden="1"/>
    <cellStyle name="Gut 2" xfId="10450" hidden="1"/>
    <cellStyle name="Gut 2" xfId="10404" hidden="1"/>
    <cellStyle name="Gut 2" xfId="10325" hidden="1"/>
    <cellStyle name="Gut 2" xfId="10278" hidden="1"/>
    <cellStyle name="Gut 2" xfId="10208" hidden="1"/>
    <cellStyle name="Gut 2" xfId="10166" hidden="1"/>
    <cellStyle name="Gut 2" xfId="10077" hidden="1"/>
    <cellStyle name="Gut 2" xfId="10028" hidden="1"/>
    <cellStyle name="Gut 2" xfId="9982" hidden="1"/>
    <cellStyle name="Gut 2" xfId="9921" hidden="1"/>
    <cellStyle name="Gut 2" xfId="9847" hidden="1"/>
    <cellStyle name="Gut 2" xfId="9805" hidden="1"/>
    <cellStyle name="Gut 2" xfId="9727" hidden="1"/>
    <cellStyle name="Gut 2" xfId="9672" hidden="1"/>
    <cellStyle name="Gut 2" xfId="9610" hidden="1"/>
    <cellStyle name="Gut 2" xfId="9555" hidden="1"/>
    <cellStyle name="Gut 2" xfId="9486" hidden="1"/>
    <cellStyle name="Gut 2" xfId="9437" hidden="1"/>
    <cellStyle name="Gut 2" xfId="9393" hidden="1"/>
    <cellStyle name="Gut 2" xfId="9337" hidden="1"/>
    <cellStyle name="Gut 2" xfId="9255" hidden="1"/>
    <cellStyle name="Gut 2" xfId="9210" hidden="1"/>
    <cellStyle name="Gut 2" xfId="9130" hidden="1"/>
    <cellStyle name="Gut 2" xfId="9075" hidden="1"/>
    <cellStyle name="Gut 2" xfId="9009" hidden="1"/>
    <cellStyle name="Gut 2" xfId="8920" hidden="1"/>
    <cellStyle name="Gut 2" xfId="8876" hidden="1"/>
    <cellStyle name="Gut 2" xfId="8810" hidden="1"/>
    <cellStyle name="Gut 2" xfId="8748" hidden="1"/>
    <cellStyle name="Gut 2" xfId="8671" hidden="1"/>
    <cellStyle name="Gut 2" xfId="8601" hidden="1"/>
    <cellStyle name="Gut 2" xfId="8553" hidden="1"/>
    <cellStyle name="Gut 2" xfId="8445" hidden="1"/>
    <cellStyle name="Gut 2" xfId="8399" hidden="1"/>
    <cellStyle name="Gut 2" xfId="8325" hidden="1"/>
    <cellStyle name="Gut 2" xfId="8284" hidden="1"/>
    <cellStyle name="Gut 2" xfId="8217" hidden="1"/>
    <cellStyle name="Gut 2" xfId="8170" hidden="1"/>
    <cellStyle name="Gut 2" xfId="8072" hidden="1"/>
    <cellStyle name="Gut 2" xfId="8063" hidden="1"/>
    <cellStyle name="Gut 2" xfId="7988" hidden="1"/>
    <cellStyle name="Gut 2" xfId="7930" hidden="1"/>
    <cellStyle name="Gut 2" xfId="7855" hidden="1"/>
    <cellStyle name="Gut 2" xfId="7798" hidden="1"/>
    <cellStyle name="Gut 2" xfId="7730" hidden="1"/>
    <cellStyle name="Gut 2" xfId="7682" hidden="1"/>
    <cellStyle name="Gut 2" xfId="7580" hidden="1"/>
    <cellStyle name="Gut 2" xfId="7520" hidden="1"/>
    <cellStyle name="Gut 2" xfId="7446" hidden="1"/>
    <cellStyle name="Gut 2" xfId="7376" hidden="1"/>
    <cellStyle name="Gut 2" xfId="7329" hidden="1"/>
    <cellStyle name="Gut 2" xfId="7260" hidden="1"/>
    <cellStyle name="Gut 2" xfId="7181" hidden="1"/>
    <cellStyle name="Gut 2" xfId="7088" hidden="1"/>
    <cellStyle name="Gut 2" xfId="7036" hidden="1"/>
    <cellStyle name="Gut 2" xfId="6940" hidden="1"/>
    <cellStyle name="Gut 2" xfId="6872" hidden="1"/>
    <cellStyle name="Gut 2" xfId="6816" hidden="1"/>
    <cellStyle name="Gut 2" xfId="6747" hidden="1"/>
    <cellStyle name="Gut 2" xfId="6686" hidden="1"/>
    <cellStyle name="Gut 2" xfId="6648" hidden="1"/>
    <cellStyle name="Gut 2" xfId="6506" hidden="1"/>
    <cellStyle name="Gut 2" xfId="6435" hidden="1"/>
    <cellStyle name="Gut 2" xfId="6347" hidden="1"/>
    <cellStyle name="Gut 2" xfId="6256" hidden="1"/>
    <cellStyle name="Gut 2" xfId="6165" hidden="1"/>
    <cellStyle name="Gut 2" xfId="6087" hidden="1"/>
    <cellStyle name="Gut 2" xfId="6012" hidden="1"/>
    <cellStyle name="Gut 2" xfId="5980" hidden="1"/>
    <cellStyle name="Gut 2" xfId="5889" hidden="1"/>
    <cellStyle name="Gut 2" xfId="5839" hidden="1"/>
    <cellStyle name="Gut 2" xfId="5738" hidden="1"/>
    <cellStyle name="Gut 2" xfId="5677" hidden="1"/>
    <cellStyle name="Gut 2" xfId="5586" hidden="1"/>
    <cellStyle name="Gut 2" xfId="5543" hidden="1"/>
    <cellStyle name="Gut 2" xfId="5463" hidden="1"/>
    <cellStyle name="Gut 2" xfId="5411" hidden="1"/>
    <cellStyle name="Gut 2" xfId="5345" hidden="1"/>
    <cellStyle name="Gut 2" xfId="5295" hidden="1"/>
    <cellStyle name="Gut 2" xfId="5217" hidden="1"/>
    <cellStyle name="Gut 2" xfId="5157" hidden="1"/>
    <cellStyle name="Gut 2" xfId="5080" hidden="1"/>
    <cellStyle name="Gut 2" xfId="5016" hidden="1"/>
    <cellStyle name="Gut 2" xfId="4945" hidden="1"/>
    <cellStyle name="Gut 2" xfId="4885" hidden="1"/>
    <cellStyle name="Gut 2" xfId="4828" hidden="1"/>
    <cellStyle name="Gut 2" xfId="4754" hidden="1"/>
    <cellStyle name="Gut 2" xfId="4723" hidden="1"/>
    <cellStyle name="Gut 2" xfId="4636" hidden="1"/>
    <cellStyle name="Gut 2" xfId="4604" hidden="1"/>
    <cellStyle name="Gut 2" xfId="4532" hidden="1"/>
    <cellStyle name="Gut 2" xfId="4510" hidden="1"/>
    <cellStyle name="Gut 2" xfId="4421" hidden="1"/>
    <cellStyle name="Gut 2" xfId="4362" hidden="1"/>
    <cellStyle name="Gut 2" xfId="4306" hidden="1"/>
    <cellStyle name="Gut 2" xfId="4229" hidden="1"/>
    <cellStyle name="Gut 2" xfId="4185" hidden="1"/>
    <cellStyle name="Gut 2" xfId="4113" hidden="1"/>
    <cellStyle name="Gut 2" xfId="4073" hidden="1"/>
    <cellStyle name="Gut 2" xfId="4008" hidden="1"/>
    <cellStyle name="Gut 2" xfId="3956" hidden="1"/>
    <cellStyle name="Gut 2" xfId="3866" hidden="1"/>
    <cellStyle name="Gut 2" xfId="3787" hidden="1"/>
    <cellStyle name="Gut 2" xfId="3712" hidden="1"/>
    <cellStyle name="Gut 2" xfId="3661" hidden="1"/>
    <cellStyle name="Gut 2" xfId="3578" hidden="1"/>
    <cellStyle name="Gut 2" xfId="3539" hidden="1"/>
    <cellStyle name="Gut 2" xfId="3456" hidden="1"/>
    <cellStyle name="Gut 2" xfId="3415" hidden="1"/>
    <cellStyle name="Gut 2" xfId="3332" hidden="1"/>
    <cellStyle name="Gut 2" xfId="3294" hidden="1"/>
    <cellStyle name="Gut 2" xfId="3213" hidden="1"/>
    <cellStyle name="Gut 2" xfId="3154" hidden="1"/>
    <cellStyle name="Gut 2" xfId="3074" hidden="1"/>
    <cellStyle name="Gut 2" xfId="3014" hidden="1"/>
    <cellStyle name="Gut 2" xfId="2947" hidden="1"/>
    <cellStyle name="Gut 2" xfId="2870" hidden="1"/>
    <cellStyle name="Gut 2" xfId="2826" hidden="1"/>
    <cellStyle name="Gut 2" xfId="2754" hidden="1"/>
    <cellStyle name="Gut 2" xfId="2702" hidden="1"/>
    <cellStyle name="Gut 2" xfId="2639" hidden="1"/>
    <cellStyle name="Gut 2" xfId="2618" hidden="1"/>
    <cellStyle name="Gut 2" xfId="2532" hidden="1"/>
    <cellStyle name="Gut 2" xfId="2483" hidden="1"/>
    <cellStyle name="Gut 2" xfId="2397" hidden="1"/>
    <cellStyle name="Gut 2" xfId="2346" hidden="1"/>
    <cellStyle name="Gut 2" xfId="2282" hidden="1"/>
    <cellStyle name="Gut 2" xfId="2218" hidden="1"/>
    <cellStyle name="Gut 2" xfId="2162" hidden="1"/>
    <cellStyle name="Gut 2" xfId="2104" hidden="1"/>
    <cellStyle name="Gut 2" xfId="2054" hidden="1"/>
    <cellStyle name="Gut 2" xfId="2003" hidden="1"/>
    <cellStyle name="Gut 2" xfId="1954" hidden="1"/>
    <cellStyle name="Gut 2" xfId="1885" hidden="1"/>
    <cellStyle name="Gut 2" xfId="1834" hidden="1"/>
    <cellStyle name="Gut 2" xfId="1768" hidden="1"/>
    <cellStyle name="Gut 2" xfId="1709" hidden="1"/>
    <cellStyle name="Gut 2" xfId="1643" hidden="1"/>
    <cellStyle name="Gut 2" xfId="1589" hidden="1"/>
    <cellStyle name="Gut 2" xfId="1520" hidden="1"/>
    <cellStyle name="Gut 2" xfId="1479" hidden="1"/>
    <cellStyle name="Gut 2" xfId="1399" hidden="1"/>
    <cellStyle name="Gut 2" xfId="1339" hidden="1"/>
    <cellStyle name="Gut 2" xfId="1268" hidden="1"/>
    <cellStyle name="Gut 2" xfId="1221" hidden="1"/>
    <cellStyle name="Gut 2" xfId="1145" hidden="1"/>
    <cellStyle name="Gut 2" xfId="1094" hidden="1"/>
    <cellStyle name="Gut 2" xfId="1018" hidden="1"/>
    <cellStyle name="Gut 2" xfId="977" hidden="1"/>
    <cellStyle name="Gut 2" xfId="895" hidden="1"/>
    <cellStyle name="Gut 2" xfId="852" hidden="1"/>
    <cellStyle name="Gut 2" xfId="699" hidden="1"/>
    <cellStyle name="Gut 2" xfId="678" hidden="1"/>
    <cellStyle name="Gut 2" xfId="547" hidden="1"/>
    <cellStyle name="Gut 2" xfId="476" hidden="1"/>
    <cellStyle name="Gut 2" xfId="414" hidden="1"/>
    <cellStyle name="Gut 2" xfId="336" hidden="1"/>
    <cellStyle name="Gut 2" xfId="286" hidden="1"/>
    <cellStyle name="Gut 2" xfId="191" hidden="1"/>
    <cellStyle name="Gut 2" xfId="13015" hidden="1"/>
    <cellStyle name="Gut 2" xfId="13029" hidden="1"/>
    <cellStyle name="Gut 2" xfId="13505" hidden="1"/>
    <cellStyle name="Gut 2" xfId="13542" hidden="1"/>
    <cellStyle name="Gut 2" xfId="13553" hidden="1"/>
    <cellStyle name="Gut 2" xfId="13583" hidden="1"/>
    <cellStyle name="Gut 2" xfId="13613" hidden="1"/>
    <cellStyle name="Gut 2" xfId="13642" hidden="1"/>
    <cellStyle name="Gut 2" xfId="13673" hidden="1"/>
    <cellStyle name="Gut 2" xfId="13699" hidden="1"/>
    <cellStyle name="Gut 2" xfId="13734" hidden="1"/>
    <cellStyle name="Gut 2" xfId="13753" hidden="1"/>
    <cellStyle name="Gut 2" xfId="13780" hidden="1"/>
    <cellStyle name="Gut 2" xfId="13811" hidden="1"/>
    <cellStyle name="Gut 2" xfId="13741" hidden="1"/>
    <cellStyle name="Gut 2" xfId="13704" hidden="1"/>
    <cellStyle name="Gut 2" xfId="13675" hidden="1"/>
    <cellStyle name="Gut 2" xfId="13644" hidden="1"/>
    <cellStyle name="Gut 2" xfId="13614" hidden="1"/>
    <cellStyle name="Gut 2" xfId="13585" hidden="1"/>
    <cellStyle name="Gut 2" xfId="13555" hidden="1"/>
    <cellStyle name="Gut 2" xfId="13529" hidden="1"/>
    <cellStyle name="Gut 2" xfId="13492" hidden="1"/>
    <cellStyle name="Gut 2" xfId="13473" hidden="1"/>
    <cellStyle name="Gut 2" xfId="13407" hidden="1"/>
    <cellStyle name="Gut 2" xfId="13351" hidden="1"/>
    <cellStyle name="Gut 2" xfId="13324" hidden="1"/>
    <cellStyle name="Gut 2" xfId="13269" hidden="1"/>
    <cellStyle name="Gut 2" xfId="13238" hidden="1"/>
    <cellStyle name="Gut 2" xfId="13189" hidden="1"/>
    <cellStyle name="Gut 2" xfId="13157" hidden="1"/>
    <cellStyle name="Gut 2" xfId="13117" hidden="1"/>
    <cellStyle name="Gut 2" xfId="13077" hidden="1"/>
    <cellStyle name="Gut 2" xfId="13054" hidden="1"/>
    <cellStyle name="Gut 2" xfId="13002" hidden="1"/>
    <cellStyle name="Gut 2" xfId="12939" hidden="1"/>
    <cellStyle name="Gut 2" xfId="12902" hidden="1"/>
    <cellStyle name="Gut 2" xfId="12830" hidden="1"/>
    <cellStyle name="Gut 2" xfId="12792" hidden="1"/>
    <cellStyle name="Gut 2" xfId="12725" hidden="1"/>
    <cellStyle name="Gut 2" xfId="12690" hidden="1"/>
    <cellStyle name="Gut 2" xfId="12620" hidden="1"/>
    <cellStyle name="Gut 2" xfId="12590" hidden="1"/>
    <cellStyle name="Gut 2" xfId="12546" hidden="1"/>
    <cellStyle name="Gut 2" xfId="12492" hidden="1"/>
    <cellStyle name="Gut 2" xfId="12415" hidden="1"/>
    <cellStyle name="Gut 2" xfId="12349" hidden="1"/>
    <cellStyle name="Gut 2" xfId="12279" hidden="1"/>
    <cellStyle name="Gut 2" xfId="12232" hidden="1"/>
    <cellStyle name="Gut 2" xfId="12149" hidden="1"/>
    <cellStyle name="Gut 2" xfId="12098" hidden="1"/>
    <cellStyle name="Gut 2" xfId="12029" hidden="1"/>
    <cellStyle name="Gut 2" xfId="11972" hidden="1"/>
    <cellStyle name="Gut 2" xfId="11869" hidden="1"/>
    <cellStyle name="Gut 2" xfId="11789" hidden="1"/>
    <cellStyle name="Gut 2" xfId="11714" hidden="1"/>
    <cellStyle name="Gut 2" xfId="11667" hidden="1"/>
    <cellStyle name="Gut 2" xfId="11581" hidden="1"/>
    <cellStyle name="Gut 2" xfId="11535" hidden="1"/>
    <cellStyle name="Gut 2" xfId="11453" hidden="1"/>
    <cellStyle name="Gut 2" xfId="11372" hidden="1"/>
    <cellStyle name="Gut 2" xfId="11288" hidden="1"/>
    <cellStyle name="Gut 2" xfId="11243" hidden="1"/>
    <cellStyle name="Gut 2" xfId="11164" hidden="1"/>
    <cellStyle name="Gut 2" xfId="11094" hidden="1"/>
    <cellStyle name="Gut 2" xfId="11015" hidden="1"/>
    <cellStyle name="Gut 2" xfId="10976" hidden="1"/>
    <cellStyle name="Gut 2" xfId="10885" hidden="1"/>
    <cellStyle name="Gut 2" xfId="10825" hidden="1"/>
    <cellStyle name="Gut 2" xfId="10757" hidden="1"/>
    <cellStyle name="Gut 2" xfId="10697" hidden="1"/>
    <cellStyle name="Gut 2" xfId="10631" hidden="1"/>
    <cellStyle name="Gut 2" xfId="10571" hidden="1"/>
    <cellStyle name="Gut 2" xfId="10530" hidden="1"/>
    <cellStyle name="Gut 2" xfId="10466" hidden="1"/>
    <cellStyle name="Gut 2" xfId="10378" hidden="1"/>
    <cellStyle name="Gut 2" xfId="10337" hidden="1"/>
    <cellStyle name="Gut 2" xfId="10260" hidden="1"/>
    <cellStyle name="Gut 2" xfId="10200" hidden="1"/>
    <cellStyle name="Gut 2" xfId="10135" hidden="1"/>
    <cellStyle name="Gut 2" xfId="10064" hidden="1"/>
    <cellStyle name="Gut 2" xfId="9999" hidden="1"/>
    <cellStyle name="Gut 2" xfId="9940" hidden="1"/>
    <cellStyle name="Gut 2" xfId="9906" hidden="1"/>
    <cellStyle name="Gut 2" xfId="9835" hidden="1"/>
    <cellStyle name="Gut 2" xfId="9770" hidden="1"/>
    <cellStyle name="Gut 2" xfId="9700" hidden="1"/>
    <cellStyle name="Gut 2" xfId="9630" hidden="1"/>
    <cellStyle name="Gut 2" xfId="9567" hidden="1"/>
    <cellStyle name="Gut 2" xfId="9501" hidden="1"/>
    <cellStyle name="Gut 2" xfId="9441" hidden="1"/>
    <cellStyle name="Gut 2" xfId="9372" hidden="1"/>
    <cellStyle name="Gut 2" xfId="9324" hidden="1"/>
    <cellStyle name="Gut 2" xfId="9243" hidden="1"/>
    <cellStyle name="Gut 2" xfId="9164" hidden="1"/>
    <cellStyle name="Gut 2" xfId="9103" hidden="1"/>
    <cellStyle name="Gut 2" xfId="9032" hidden="1"/>
    <cellStyle name="Gut 2" xfId="8938" hidden="1"/>
    <cellStyle name="Gut 2" xfId="8888" hidden="1"/>
    <cellStyle name="Gut 2" xfId="8804" hidden="1"/>
    <cellStyle name="Gut 2" xfId="8778" hidden="1"/>
    <cellStyle name="Gut 2" xfId="8679" hidden="1"/>
    <cellStyle name="Gut 2" xfId="8639" hidden="1"/>
    <cellStyle name="Gut 2" xfId="8534" hidden="1"/>
    <cellStyle name="Gut 2" xfId="8513" hidden="1"/>
    <cellStyle name="Gut 2" xfId="8428" hidden="1"/>
    <cellStyle name="Gut 2" xfId="8372" hidden="1"/>
    <cellStyle name="Gut 2" xfId="8305" hidden="1"/>
    <cellStyle name="Gut 2" xfId="8245" hidden="1"/>
    <cellStyle name="Gut 2" xfId="8173" hidden="1"/>
    <cellStyle name="Gut 2" xfId="8120" hidden="1"/>
    <cellStyle name="Gut 2" xfId="8015" hidden="1"/>
    <cellStyle name="Gut 2" xfId="7954" hidden="1"/>
    <cellStyle name="Gut 2" xfId="7886" hidden="1"/>
    <cellStyle name="Gut 2" xfId="7819" hidden="1"/>
    <cellStyle name="Gut 2" xfId="7793" hidden="1"/>
    <cellStyle name="Gut 2" xfId="7713" hidden="1"/>
    <cellStyle name="Gut 2" xfId="7641" hidden="1"/>
    <cellStyle name="Gut 2" xfId="7553" hidden="1"/>
    <cellStyle name="Gut 2" xfId="7481" hidden="1"/>
    <cellStyle name="Gut 2" xfId="7392" hidden="1"/>
    <cellStyle name="Gut 2" xfId="7320" hidden="1"/>
    <cellStyle name="Gut 2" xfId="7258" hidden="1"/>
    <cellStyle name="Gut 2" xfId="7190" hidden="1"/>
    <cellStyle name="Gut 2" xfId="7085" hidden="1"/>
    <cellStyle name="Gut 2" xfId="7057" hidden="1"/>
    <cellStyle name="Gut 2" xfId="6902" hidden="1"/>
    <cellStyle name="Gut 2" xfId="6836" hidden="1"/>
    <cellStyle name="Gut 2" xfId="6763" hidden="1"/>
    <cellStyle name="Gut 2" xfId="6692" hidden="1"/>
    <cellStyle name="Gut 2" xfId="6603" hidden="1"/>
    <cellStyle name="Gut 2" xfId="6504" hidden="1"/>
    <cellStyle name="Gut 2" xfId="6429" hidden="1"/>
    <cellStyle name="Gut 2" xfId="6388" hidden="1"/>
    <cellStyle name="Gut 2" xfId="6250" hidden="1"/>
    <cellStyle name="Gut 2" xfId="6207" hidden="1"/>
    <cellStyle name="Gut 2" xfId="6115" hidden="1"/>
    <cellStyle name="Gut 2" xfId="6024" hidden="1"/>
    <cellStyle name="Gut 2" xfId="5931" hidden="1"/>
    <cellStyle name="Gut 2" xfId="5882" hidden="1"/>
    <cellStyle name="Gut 2" xfId="5781" hidden="1"/>
    <cellStyle name="Gut 2" xfId="5702" hidden="1"/>
    <cellStyle name="Gut 2" xfId="5648" hidden="1"/>
    <cellStyle name="Gut 2" xfId="5578" hidden="1"/>
    <cellStyle name="Gut 2" xfId="5509" hidden="1"/>
    <cellStyle name="Gut 2" xfId="5444" hidden="1"/>
    <cellStyle name="Gut 2" xfId="5395" hidden="1"/>
    <cellStyle name="Gut 2" xfId="5326" hidden="1"/>
    <cellStyle name="Gut 2" xfId="5249" hidden="1"/>
    <cellStyle name="Gut 2" xfId="5199" hidden="1"/>
    <cellStyle name="Gut 2" xfId="5067" hidden="1"/>
    <cellStyle name="Gut 2" xfId="5022" hidden="1"/>
    <cellStyle name="Gut 2" xfId="4956" hidden="1"/>
    <cellStyle name="Gut 2" xfId="4888" hidden="1"/>
    <cellStyle name="Gut 2" xfId="4840" hidden="1"/>
    <cellStyle name="Gut 2" xfId="4768" hidden="1"/>
    <cellStyle name="Gut 2" xfId="4739" hidden="1"/>
    <cellStyle name="Gut 2" xfId="4651" hidden="1"/>
    <cellStyle name="Gut 2" xfId="4597" hidden="1"/>
    <cellStyle name="Gut 2" xfId="4519" hidden="1"/>
    <cellStyle name="Gut 2" xfId="4462" hidden="1"/>
    <cellStyle name="Gut 2" xfId="4405" hidden="1"/>
    <cellStyle name="Gut 2" xfId="4325" hidden="1"/>
    <cellStyle name="Gut 2" xfId="4286" hidden="1"/>
    <cellStyle name="Gut 2" xfId="4203" hidden="1"/>
    <cellStyle name="Gut 2" xfId="4159" hidden="1"/>
    <cellStyle name="Gut 2" xfId="4062" hidden="1"/>
    <cellStyle name="Gut 2" xfId="3996" hidden="1"/>
    <cellStyle name="Gut 2" xfId="3907" hidden="1"/>
    <cellStyle name="Gut 2" xfId="3858" hidden="1"/>
    <cellStyle name="Gut 2" xfId="3769" hidden="1"/>
    <cellStyle name="Gut 2" xfId="3728" hidden="1"/>
    <cellStyle name="Gut 2" xfId="3642" hidden="1"/>
    <cellStyle name="Gut 2" xfId="3595" hidden="1"/>
    <cellStyle name="Gut 2" xfId="3520" hidden="1"/>
    <cellStyle name="Gut 2" xfId="3462" hidden="1"/>
    <cellStyle name="Gut 2" xfId="3397" hidden="1"/>
    <cellStyle name="Gut 2" xfId="3306" hidden="1"/>
    <cellStyle name="Gut 2" xfId="3237" hidden="1"/>
    <cellStyle name="Gut 2" xfId="3181" hidden="1"/>
    <cellStyle name="Gut 2" xfId="3097" hidden="1"/>
    <cellStyle name="Gut 2" xfId="3040" hidden="1"/>
    <cellStyle name="Gut 2" xfId="2963" hidden="1"/>
    <cellStyle name="Gut 2" xfId="2900" hidden="1"/>
    <cellStyle name="Gut 2" xfId="2841" hidden="1"/>
    <cellStyle name="Gut 2" xfId="2771" hidden="1"/>
    <cellStyle name="Gut 2" xfId="2739" hidden="1"/>
    <cellStyle name="Gut 2" xfId="2655" hidden="1"/>
    <cellStyle name="Gut 2" xfId="2603" hidden="1"/>
    <cellStyle name="Gut 2" xfId="2530" hidden="1"/>
    <cellStyle name="Gut 2" xfId="2467" hidden="1"/>
    <cellStyle name="Gut 2" xfId="2391" hidden="1"/>
    <cellStyle name="Gut 2" xfId="2339" hidden="1"/>
    <cellStyle name="Gut 2" xfId="2276" hidden="1"/>
    <cellStyle name="Gut 2" xfId="2205" hidden="1"/>
    <cellStyle name="Gut 2" xfId="2156" hidden="1"/>
    <cellStyle name="Gut 2" xfId="2109" hidden="1"/>
    <cellStyle name="Gut 2" xfId="2038" hidden="1"/>
    <cellStyle name="Gut 2" xfId="1974" hidden="1"/>
    <cellStyle name="Gut 2" xfId="1920" hidden="1"/>
    <cellStyle name="Gut 2" xfId="1850" hidden="1"/>
    <cellStyle name="Gut 2" xfId="1794" hidden="1"/>
    <cellStyle name="Gut 2" xfId="1720" hidden="1"/>
    <cellStyle name="Gut 2" xfId="1667" hidden="1"/>
    <cellStyle name="Gut 2" xfId="1596" hidden="1"/>
    <cellStyle name="Gut 2" xfId="1546" hidden="1"/>
    <cellStyle name="Gut 2" xfId="1456" hidden="1"/>
    <cellStyle name="Gut 2" xfId="1402" hidden="1"/>
    <cellStyle name="Gut 2" xfId="1319" hidden="1"/>
    <cellStyle name="Gut 2" xfId="1277" hidden="1"/>
    <cellStyle name="Gut 2" xfId="1199" hidden="1"/>
    <cellStyle name="Gut 2" xfId="1143" hidden="1"/>
    <cellStyle name="Gut 2" xfId="1081" hidden="1"/>
    <cellStyle name="Gut 2" xfId="1006" hidden="1"/>
    <cellStyle name="Gut 2" xfId="944" hidden="1"/>
    <cellStyle name="Gut 2" xfId="882" hidden="1"/>
    <cellStyle name="Gut 2" xfId="750" hidden="1"/>
    <cellStyle name="Gut 2" xfId="737" hidden="1"/>
    <cellStyle name="Gut 2" xfId="614" hidden="1"/>
    <cellStyle name="Gut 2" xfId="485" hidden="1"/>
    <cellStyle name="Gut 2" xfId="441" hidden="1"/>
    <cellStyle name="Gut 2" xfId="353" hidden="1"/>
    <cellStyle name="Gut 2" xfId="298" hidden="1"/>
    <cellStyle name="Gut 2" xfId="194" hidden="1"/>
    <cellStyle name="Gut 2" xfId="13456" hidden="1"/>
    <cellStyle name="Gut 2" xfId="13469" hidden="1"/>
    <cellStyle name="Gut 2" xfId="13836" hidden="1"/>
    <cellStyle name="Gut 2" xfId="13860" hidden="1"/>
    <cellStyle name="Gut 2" xfId="13864" hidden="1"/>
    <cellStyle name="Gut 2" xfId="13888" hidden="1"/>
    <cellStyle name="Gut 2" xfId="13904" hidden="1"/>
    <cellStyle name="Gut 2" xfId="13927" hidden="1"/>
    <cellStyle name="Gut 2" xfId="13944" hidden="1"/>
    <cellStyle name="Gut 2" xfId="13967" hidden="1"/>
    <cellStyle name="Gut 2" xfId="13984" hidden="1"/>
    <cellStyle name="Gut 2" xfId="14002" hidden="1"/>
    <cellStyle name="Gut 2" xfId="14019" hidden="1"/>
    <cellStyle name="Gut 2" xfId="14035" hidden="1"/>
    <cellStyle name="Gut 2" xfId="13991" hidden="1"/>
    <cellStyle name="Gut 2" xfId="13969" hidden="1"/>
    <cellStyle name="Gut 2" xfId="13946" hidden="1"/>
    <cellStyle name="Gut 2" xfId="13929" hidden="1"/>
    <cellStyle name="Gut 2" xfId="13905" hidden="1"/>
    <cellStyle name="Gut 2" xfId="13889" hidden="1"/>
    <cellStyle name="Gut 2" xfId="13866" hidden="1"/>
    <cellStyle name="Gut 2" xfId="13849" hidden="1"/>
    <cellStyle name="Gut 2" xfId="13823" hidden="1"/>
    <cellStyle name="Gut 2" xfId="13812" hidden="1"/>
    <cellStyle name="Gut 2" xfId="13760" hidden="1"/>
    <cellStyle name="Gut 2" xfId="13719" hidden="1"/>
    <cellStyle name="Gut 2" xfId="13694" hidden="1"/>
    <cellStyle name="Gut 2" xfId="13658" hidden="1"/>
    <cellStyle name="Gut 2" xfId="13627" hidden="1"/>
    <cellStyle name="Gut 2" xfId="13598" hidden="1"/>
    <cellStyle name="Gut 2" xfId="13566" hidden="1"/>
    <cellStyle name="Gut 2" xfId="13544" hidden="1"/>
    <cellStyle name="Gut 2" xfId="13506" hidden="1"/>
    <cellStyle name="Gut 2" xfId="13490" hidden="1"/>
    <cellStyle name="Gut 2" xfId="13449" hidden="1"/>
    <cellStyle name="Gut 2" xfId="13403" hidden="1"/>
    <cellStyle name="Gut 2" xfId="13369" hidden="1"/>
    <cellStyle name="Gut 2" xfId="13309" hidden="1"/>
    <cellStyle name="Gut 2" xfId="13277" hidden="1"/>
    <cellStyle name="Gut 2" xfId="13228" hidden="1"/>
    <cellStyle name="Gut 2" xfId="13197" hidden="1"/>
    <cellStyle name="Gut 2" xfId="13144" hidden="1"/>
    <cellStyle name="Gut 2" xfId="13115" hidden="1"/>
    <cellStyle name="Gut 2" xfId="13076" hidden="1"/>
    <cellStyle name="Gut 2" xfId="13044" hidden="1"/>
    <cellStyle name="Gut 2" xfId="12972" hidden="1"/>
    <cellStyle name="Gut 2" xfId="12931" hidden="1"/>
    <cellStyle name="Gut 2" xfId="12871" hidden="1"/>
    <cellStyle name="Gut 2" xfId="12815" hidden="1"/>
    <cellStyle name="Gut 2" xfId="12762" hidden="1"/>
    <cellStyle name="Gut 2" xfId="12699" hidden="1"/>
    <cellStyle name="Gut 2" xfId="12651" hidden="1"/>
    <cellStyle name="Gut 2" xfId="12604" hidden="1"/>
    <cellStyle name="Gut 2" xfId="12520" hidden="1"/>
    <cellStyle name="Gut 2" xfId="12436" hidden="1"/>
    <cellStyle name="Gut 2" xfId="12354" hidden="1"/>
    <cellStyle name="Gut 2" xfId="12304" hidden="1"/>
    <cellStyle name="Gut 2" xfId="12220" hidden="1"/>
    <cellStyle name="Gut 2" xfId="12158" hidden="1"/>
    <cellStyle name="Gut 2" xfId="12088" hidden="1"/>
    <cellStyle name="Gut 2" xfId="12032" hidden="1"/>
    <cellStyle name="Gut 2" xfId="11940" hidden="1"/>
    <cellStyle name="Gut 2" xfId="11897" hidden="1"/>
    <cellStyle name="Gut 2" xfId="11824" hidden="1"/>
    <cellStyle name="Gut 2" xfId="11739" hidden="1"/>
    <cellStyle name="Gut 2" xfId="11652" hidden="1"/>
    <cellStyle name="Gut 2" xfId="11606" hidden="1"/>
    <cellStyle name="Gut 2" xfId="11515" hidden="1"/>
    <cellStyle name="Gut 2" xfId="11464" hidden="1"/>
    <cellStyle name="Gut 2" xfId="11336" hidden="1"/>
    <cellStyle name="Gut 2" xfId="11277" hidden="1"/>
    <cellStyle name="Gut 2" xfId="11205" hidden="1"/>
    <cellStyle name="Gut 2" xfId="11148" hidden="1"/>
    <cellStyle name="Gut 2" xfId="11108" hidden="1"/>
    <cellStyle name="Gut 2" xfId="11034" hidden="1"/>
    <cellStyle name="Gut 2" xfId="10949" hidden="1"/>
    <cellStyle name="Gut 2" xfId="10896" hidden="1"/>
    <cellStyle name="Gut 2" xfId="10804" hidden="1"/>
    <cellStyle name="Gut 2" xfId="10747" hidden="1"/>
    <cellStyle name="Gut 2" xfId="10678" hidden="1"/>
    <cellStyle name="Gut 2" xfId="10612" hidden="1"/>
    <cellStyle name="Gut 2" xfId="10543" hidden="1"/>
    <cellStyle name="Gut 2" xfId="10480" hidden="1"/>
    <cellStyle name="Gut 2" xfId="10440" hidden="1"/>
    <cellStyle name="Gut 2" xfId="10366" hidden="1"/>
    <cellStyle name="Gut 2" xfId="10294" hidden="1"/>
    <cellStyle name="Gut 2" xfId="10230" hidden="1"/>
    <cellStyle name="Gut 2" xfId="10157" hidden="1"/>
    <cellStyle name="Gut 2" xfId="10075" hidden="1"/>
    <cellStyle name="Gut 2" xfId="10009" hidden="1"/>
    <cellStyle name="Gut 2" xfId="9947" hidden="1"/>
    <cellStyle name="Gut 2" xfId="9883" hidden="1"/>
    <cellStyle name="Gut 2" xfId="9821" hidden="1"/>
    <cellStyle name="Gut 2" xfId="9752" hidden="1"/>
    <cellStyle name="Gut 2" xfId="9669" hidden="1"/>
    <cellStyle name="Gut 2" xfId="9595" hidden="1"/>
    <cellStyle name="Gut 2" xfId="9532" hidden="1"/>
    <cellStyle name="Gut 2" xfId="9451" hidden="1"/>
    <cellStyle name="Gut 2" xfId="9395" hidden="1"/>
    <cellStyle name="Gut 2" xfId="9320" hidden="1"/>
    <cellStyle name="Gut 2" xfId="9278" hidden="1"/>
    <cellStyle name="Gut 2" xfId="9187" hidden="1"/>
    <cellStyle name="Gut 2" xfId="9137" hidden="1"/>
    <cellStyle name="Gut 2" xfId="9021" hidden="1"/>
    <cellStyle name="Gut 2" xfId="9005" hidden="1"/>
    <cellStyle name="Gut 2" xfId="8919" hidden="1"/>
    <cellStyle name="Gut 2" xfId="8865" hidden="1"/>
    <cellStyle name="Gut 2" xfId="8786" hidden="1"/>
    <cellStyle name="Gut 2" xfId="8725" hidden="1"/>
    <cellStyle name="Gut 2" xfId="8651" hidden="1"/>
    <cellStyle name="Gut 2" xfId="8572" hidden="1"/>
    <cellStyle name="Gut 2" xfId="8467" hidden="1"/>
    <cellStyle name="Gut 2" xfId="8405" hidden="1"/>
    <cellStyle name="Gut 2" xfId="8329" hidden="1"/>
    <cellStyle name="Gut 2" xfId="8273" hidden="1"/>
    <cellStyle name="Gut 2" xfId="8225" hidden="1"/>
    <cellStyle name="Gut 2" xfId="8159" hidden="1"/>
    <cellStyle name="Gut 2" xfId="8086" hidden="1"/>
    <cellStyle name="Gut 2" xfId="7985" hidden="1"/>
    <cellStyle name="Gut 2" xfId="7909" hidden="1"/>
    <cellStyle name="Gut 2" xfId="7849" hidden="1"/>
    <cellStyle name="Gut 2" xfId="7773" hidden="1"/>
    <cellStyle name="Gut 2" xfId="7716" hidden="1"/>
    <cellStyle name="Gut 2" xfId="7647" hidden="1"/>
    <cellStyle name="Gut 2" xfId="7545" hidden="1"/>
    <cellStyle name="Gut 2" xfId="7505" hidden="1"/>
    <cellStyle name="Gut 2" xfId="7362" hidden="1"/>
    <cellStyle name="Gut 2" xfId="7285" hidden="1"/>
    <cellStyle name="Gut 2" xfId="7210" hidden="1"/>
    <cellStyle name="Gut 2" xfId="7098" hidden="1"/>
    <cellStyle name="Gut 2" xfId="7016" hidden="1"/>
    <cellStyle name="Gut 2" xfId="6913" hidden="1"/>
    <cellStyle name="Gut 2" xfId="6834" hidden="1"/>
    <cellStyle name="Gut 2" xfId="6788" hidden="1"/>
    <cellStyle name="Gut 2" xfId="6683" hidden="1"/>
    <cellStyle name="Gut 2" xfId="6649" hidden="1"/>
    <cellStyle name="Gut 2" xfId="6538" hidden="1"/>
    <cellStyle name="Gut 2" xfId="6449" hidden="1"/>
    <cellStyle name="Gut 2" xfId="6333" hidden="1"/>
    <cellStyle name="Gut 2" xfId="6243" hidden="1"/>
    <cellStyle name="Gut 2" xfId="6147" hidden="1"/>
    <cellStyle name="Gut 2" xfId="6063" hidden="1"/>
    <cellStyle name="Gut 2" xfId="5992" hidden="1"/>
    <cellStyle name="Gut 2" xfId="5915" hidden="1"/>
    <cellStyle name="Gut 2" xfId="5847" hidden="1"/>
    <cellStyle name="Gut 2" xfId="5760" hidden="1"/>
    <cellStyle name="Gut 2" xfId="5698" hidden="1"/>
    <cellStyle name="Gut 2" xfId="5627" hidden="1"/>
    <cellStyle name="Gut 2" xfId="5537" hidden="1"/>
    <cellStyle name="Gut 2" xfId="5474" hidden="1"/>
    <cellStyle name="Gut 2" xfId="5386" hidden="1"/>
    <cellStyle name="Gut 2" xfId="5333" hidden="1"/>
    <cellStyle name="Gut 2" xfId="5257" hidden="1"/>
    <cellStyle name="Gut 2" xfId="5202" hidden="1"/>
    <cellStyle name="Gut 2" xfId="5092" hidden="1"/>
    <cellStyle name="Gut 2" xfId="5033" hidden="1"/>
    <cellStyle name="Gut 2" xfId="4982" hidden="1"/>
    <cellStyle name="Gut 2" xfId="4909" hidden="1"/>
    <cellStyle name="Gut 2" xfId="4837" hidden="1"/>
    <cellStyle name="Gut 2" xfId="4746" hidden="1"/>
    <cellStyle name="Gut 2" xfId="4692" hidden="1"/>
    <cellStyle name="Gut 2" xfId="4626" hidden="1"/>
    <cellStyle name="Gut 2" xfId="4556" hidden="1"/>
    <cellStyle name="Gut 2" xfId="4512" hidden="1"/>
    <cellStyle name="Gut 2" xfId="4424" hidden="1"/>
    <cellStyle name="Gut 2" xfId="4391" hidden="1"/>
    <cellStyle name="Gut 2" xfId="4276" hidden="1"/>
    <cellStyle name="Gut 2" xfId="4195" hidden="1"/>
    <cellStyle name="Gut 2" xfId="4108" hidden="1"/>
    <cellStyle name="Gut 2" xfId="4054" hidden="1"/>
    <cellStyle name="Gut 2" xfId="3976" hidden="1"/>
    <cellStyle name="Gut 2" xfId="3926" hidden="1"/>
    <cellStyle name="Gut 2" xfId="3832" hidden="1"/>
    <cellStyle name="Gut 2" xfId="3778" hidden="1"/>
    <cellStyle name="Gut 2" xfId="3706" hidden="1"/>
    <cellStyle name="Gut 2" xfId="3650" hidden="1"/>
    <cellStyle name="Gut 2" xfId="3570" hidden="1"/>
    <cellStyle name="Gut 2" xfId="3489" hidden="1"/>
    <cellStyle name="Gut 2" xfId="3419" hidden="1"/>
    <cellStyle name="Gut 2" xfId="3350" hidden="1"/>
    <cellStyle name="Gut 2" xfId="3279" hidden="1"/>
    <cellStyle name="Gut 2" xfId="3198" hidden="1"/>
    <cellStyle name="Gut 2" xfId="3132" hidden="1"/>
    <cellStyle name="Gut 2" xfId="3070" hidden="1"/>
    <cellStyle name="Gut 2" xfId="2992" hidden="1"/>
    <cellStyle name="Gut 2" xfId="2939" hidden="1"/>
    <cellStyle name="Gut 2" xfId="2867" hidden="1"/>
    <cellStyle name="Gut 2" xfId="2813" hidden="1"/>
    <cellStyle name="Gut 2" xfId="2726" hidden="1"/>
    <cellStyle name="Gut 2" xfId="2657" hidden="1"/>
    <cellStyle name="Gut 2" xfId="2596" hidden="1"/>
    <cellStyle name="Gut 2" xfId="2522" hidden="1"/>
    <cellStyle name="Gut 2" xfId="2454" hidden="1"/>
    <cellStyle name="Gut 2" xfId="2385" hidden="1"/>
    <cellStyle name="Gut 2" xfId="2314" hidden="1"/>
    <cellStyle name="Gut 2" xfId="2264" hidden="1"/>
    <cellStyle name="Gut 2" xfId="2216" hidden="1"/>
    <cellStyle name="Gut 2" xfId="2143" hidden="1"/>
    <cellStyle name="Gut 2" xfId="2061" hidden="1"/>
    <cellStyle name="Gut 2" xfId="2008" hidden="1"/>
    <cellStyle name="Gut 2" xfId="1929" hidden="1"/>
    <cellStyle name="Gut 2" xfId="1882" hidden="1"/>
    <cellStyle name="Gut 2" xfId="1815" hidden="1"/>
    <cellStyle name="Gut 2" xfId="1754" hidden="1"/>
    <cellStyle name="Gut 2" xfId="1675" hidden="1"/>
    <cellStyle name="Gut 2" xfId="1619" hidden="1"/>
    <cellStyle name="Gut 2" xfId="1538" hidden="1"/>
    <cellStyle name="Gut 2" xfId="1468" hidden="1"/>
    <cellStyle name="Gut 2" xfId="1387" hidden="1"/>
    <cellStyle name="Gut 2" xfId="1336" hidden="1"/>
    <cellStyle name="Gut 2" xfId="1254" hidden="1"/>
    <cellStyle name="Gut 2" xfId="1203" hidden="1"/>
    <cellStyle name="Gut 2" xfId="1115" hidden="1"/>
    <cellStyle name="Gut 2" xfId="1060" hidden="1"/>
    <cellStyle name="Gut 2" xfId="993" hidden="1"/>
    <cellStyle name="Gut 2" xfId="921" hidden="1"/>
    <cellStyle name="Gut 2" xfId="805" hidden="1"/>
    <cellStyle name="Gut 2" xfId="782" hidden="1"/>
    <cellStyle name="Gut 2" xfId="686" hidden="1"/>
    <cellStyle name="Gut 2" xfId="507" hidden="1"/>
    <cellStyle name="Gut 2" xfId="450" hidden="1"/>
    <cellStyle name="Gut 2" xfId="371" hidden="1"/>
    <cellStyle name="Gut 2" xfId="313" hidden="1"/>
    <cellStyle name="Gut 2" xfId="207" hidden="1"/>
    <cellStyle name="Gut 2" xfId="13800" hidden="1"/>
    <cellStyle name="Gut 2" xfId="13712" hidden="1"/>
    <cellStyle name="Gut 2" xfId="14045" hidden="1"/>
    <cellStyle name="Gut 2" xfId="14057" hidden="1"/>
    <cellStyle name="Gut 2" xfId="14059" hidden="1"/>
    <cellStyle name="Gut 2" xfId="14071" hidden="1"/>
    <cellStyle name="Gut 2" xfId="14079" hidden="1"/>
    <cellStyle name="Gut 2" xfId="14091" hidden="1"/>
    <cellStyle name="Gut 2" xfId="14099" hidden="1"/>
    <cellStyle name="Gut 2" xfId="14111" hidden="1"/>
    <cellStyle name="Gut 2" xfId="14119" hidden="1"/>
    <cellStyle name="Gut 2" xfId="14131" hidden="1"/>
    <cellStyle name="Gut 2" xfId="14139" hidden="1"/>
    <cellStyle name="Gut 2" xfId="14151" hidden="1"/>
    <cellStyle name="Gut 2" xfId="14217" hidden="1"/>
    <cellStyle name="Gut 2" xfId="14233" hidden="1"/>
    <cellStyle name="Gut 2" xfId="14258" hidden="1"/>
    <cellStyle name="Gut 2" xfId="14272" hidden="1"/>
    <cellStyle name="Gut 2" xfId="14291" hidden="1"/>
    <cellStyle name="Gut 2" xfId="14334" hidden="1"/>
    <cellStyle name="Gut 2" xfId="14361" hidden="1"/>
    <cellStyle name="Gut 2" xfId="14375" hidden="1"/>
    <cellStyle name="Gut 2" xfId="14401" hidden="1"/>
    <cellStyle name="Gut 2" xfId="14411" hidden="1"/>
    <cellStyle name="Gut 2" xfId="14447" hidden="1"/>
    <cellStyle name="Gut 2" xfId="14462" hidden="1"/>
    <cellStyle name="Gut 2" xfId="14488" hidden="1"/>
    <cellStyle name="Gut 2" xfId="14502" hidden="1"/>
    <cellStyle name="Gut 2" xfId="14523" hidden="1"/>
    <cellStyle name="Gut 2" xfId="14536" hidden="1"/>
    <cellStyle name="Gut 2" xfId="14559" hidden="1"/>
    <cellStyle name="Gut 2" xfId="14576" hidden="1"/>
    <cellStyle name="Gut 2" xfId="14594" hidden="1"/>
    <cellStyle name="Gut 2" xfId="14610" hidden="1"/>
    <cellStyle name="Gut 2" xfId="14628" hidden="1"/>
    <cellStyle name="Gut 2" xfId="14651" hidden="1"/>
    <cellStyle name="Gut 2" xfId="14666" hidden="1"/>
    <cellStyle name="Gut 2" xfId="14691" hidden="1"/>
    <cellStyle name="Gut 2" xfId="14703" hidden="1"/>
    <cellStyle name="Gut 2" xfId="14731" hidden="1"/>
    <cellStyle name="Gut 2" xfId="14743" hidden="1"/>
    <cellStyle name="Gut 2" xfId="14762" hidden="1"/>
    <cellStyle name="Gut 2" xfId="14776" hidden="1"/>
    <cellStyle name="Gut 2" xfId="14788" hidden="1"/>
    <cellStyle name="Gut 2" xfId="14809" hidden="1"/>
    <cellStyle name="Gut 2" xfId="14828" hidden="1"/>
    <cellStyle name="Gut 2" xfId="14849" hidden="1"/>
    <cellStyle name="Gut 2" xfId="14869" hidden="1"/>
    <cellStyle name="Gut 2" xfId="14889" hidden="1"/>
    <cellStyle name="Gut 2" xfId="14908" hidden="1"/>
    <cellStyle name="Gut 2" xfId="14930" hidden="1"/>
    <cellStyle name="Gut 2" xfId="14944" hidden="1"/>
    <cellStyle name="Gut 2" xfId="14963" hidden="1"/>
    <cellStyle name="Gut 2" xfId="14992" hidden="1"/>
    <cellStyle name="Gut 2" xfId="15016" hidden="1"/>
    <cellStyle name="Gut 2" xfId="15044" hidden="1"/>
    <cellStyle name="Gut 2" xfId="15056" hidden="1"/>
    <cellStyle name="Gut 2" xfId="15084" hidden="1"/>
    <cellStyle name="Gut 2" xfId="15096" hidden="1"/>
    <cellStyle name="Gut 2" xfId="15118" hidden="1"/>
    <cellStyle name="Gut 2" xfId="15137" hidden="1"/>
    <cellStyle name="Gut 2" xfId="15156" hidden="1"/>
    <cellStyle name="Gut 2" xfId="15181" hidden="1"/>
    <cellStyle name="Gut 2" xfId="15197" hidden="1"/>
    <cellStyle name="Gut 2" xfId="15227" hidden="1"/>
    <cellStyle name="Gut 2" xfId="15244" hidden="1"/>
    <cellStyle name="Gut 2" xfId="15268" hidden="1"/>
    <cellStyle name="Gut 2" xfId="15286" hidden="1"/>
    <cellStyle name="Gut 2" xfId="15308" hidden="1"/>
    <cellStyle name="Gut 2" xfId="15322" hidden="1"/>
    <cellStyle name="Gut 2" xfId="15348" hidden="1"/>
    <cellStyle name="Gut 2" xfId="15359" hidden="1"/>
    <cellStyle name="Gut 2" xfId="15379" hidden="1"/>
    <cellStyle name="Gut 2" xfId="15395" hidden="1"/>
    <cellStyle name="Gut 2" xfId="15409" hidden="1"/>
    <cellStyle name="Gut 2" xfId="15438" hidden="1"/>
    <cellStyle name="Gut 2" xfId="15450" hidden="1"/>
    <cellStyle name="Gut 2" xfId="15478" hidden="1"/>
    <cellStyle name="Gut 2" xfId="15490" hidden="1"/>
    <cellStyle name="Gut 2" xfId="15516" hidden="1"/>
    <cellStyle name="Gut 2" xfId="15530" hidden="1"/>
    <cellStyle name="Gut 2" xfId="15549" hidden="1"/>
    <cellStyle name="Gut 2" xfId="15570" hidden="1"/>
    <cellStyle name="Gut 2" xfId="15577" hidden="1"/>
    <cellStyle name="Gut 2" xfId="15596" hidden="1"/>
    <cellStyle name="Gut 2" xfId="15613" hidden="1"/>
    <cellStyle name="Gut 2" xfId="15636" hidden="1"/>
    <cellStyle name="Gut 2" xfId="15655" hidden="1"/>
    <cellStyle name="Gut 2" xfId="15676" hidden="1"/>
    <cellStyle name="Gut 2" xfId="15691" hidden="1"/>
    <cellStyle name="Gut 2" xfId="15716" hidden="1"/>
    <cellStyle name="Gut 2" xfId="15730" hidden="1"/>
    <cellStyle name="Gut 2" xfId="15755" hidden="1"/>
    <cellStyle name="Gut 2" xfId="15769" hidden="1"/>
    <cellStyle name="Gut 2" xfId="15790" hidden="1"/>
    <cellStyle name="Gut 2" xfId="15805" hidden="1"/>
    <cellStyle name="Gut 2" xfId="15831" hidden="1"/>
    <cellStyle name="Gut 2" xfId="15846" hidden="1"/>
    <cellStyle name="Gut 2" xfId="15871" hidden="1"/>
    <cellStyle name="Gut 2" xfId="15885" hidden="1"/>
    <cellStyle name="Gut 2" xfId="15911" hidden="1"/>
    <cellStyle name="Gut 2" xfId="15923" hidden="1"/>
    <cellStyle name="Gut 2" xfId="15943" hidden="1"/>
    <cellStyle name="Gut 2" xfId="15979" hidden="1"/>
    <cellStyle name="Gut 2" xfId="15984" hidden="1"/>
    <cellStyle name="Gut 2" xfId="16021" hidden="1"/>
    <cellStyle name="Gut 2" xfId="16046" hidden="1"/>
    <cellStyle name="Gut 2" xfId="16074" hidden="1"/>
    <cellStyle name="Gut 2" xfId="16086" hidden="1"/>
    <cellStyle name="Gut 2" xfId="16114" hidden="1"/>
    <cellStyle name="Gut 2" xfId="16126" hidden="1"/>
    <cellStyle name="Gut 2" xfId="16154" hidden="1"/>
    <cellStyle name="Gut 2" xfId="16166" hidden="1"/>
    <cellStyle name="Gut 2" xfId="16186" hidden="1"/>
    <cellStyle name="Gut 2" xfId="16214" hidden="1"/>
    <cellStyle name="Gut 2" xfId="16224" hidden="1"/>
    <cellStyle name="Gut 2" xfId="16251" hidden="1"/>
    <cellStyle name="Gut 2" xfId="16293" hidden="1"/>
    <cellStyle name="Gut 2" xfId="16317" hidden="1"/>
    <cellStyle name="Gut 2" xfId="16337" hidden="1"/>
    <cellStyle name="Gut 2" xfId="16357" hidden="1"/>
    <cellStyle name="Gut 2" xfId="16376" hidden="1"/>
    <cellStyle name="Gut 2" xfId="16397" hidden="1"/>
    <cellStyle name="Gut 2" xfId="16416" hidden="1"/>
    <cellStyle name="Gut 2" xfId="16437" hidden="1"/>
    <cellStyle name="Gut 2" xfId="16450" hidden="1"/>
    <cellStyle name="Gut 2" xfId="16518" hidden="1"/>
    <cellStyle name="Gut 2" xfId="16540" hidden="1"/>
    <cellStyle name="Gut 2" xfId="16564" hidden="1"/>
    <cellStyle name="Gut 2" xfId="16583" hidden="1"/>
    <cellStyle name="Gut 2" xfId="16604" hidden="1"/>
    <cellStyle name="Gut 2" xfId="16623" hidden="1"/>
    <cellStyle name="Gut 2" xfId="16644" hidden="1"/>
    <cellStyle name="Gut 2" xfId="16662" hidden="1"/>
    <cellStyle name="Gut 2" xfId="16684" hidden="1"/>
    <cellStyle name="Gut 2" xfId="16702" hidden="1"/>
    <cellStyle name="Gut 2" xfId="16726" hidden="1"/>
    <cellStyle name="Gut 2" xfId="16745" hidden="1"/>
    <cellStyle name="Gut 2" xfId="16770" hidden="1"/>
    <cellStyle name="Gut 2" xfId="16810" hidden="1"/>
    <cellStyle name="Gut 2" xfId="16833" hidden="1"/>
    <cellStyle name="Gut 2" xfId="16851" hidden="1"/>
    <cellStyle name="Gut 2" xfId="16873" hidden="1"/>
    <cellStyle name="Gut 2" xfId="16891" hidden="1"/>
    <cellStyle name="Gut 2" xfId="16913" hidden="1"/>
    <cellStyle name="Gut 2" xfId="16931" hidden="1"/>
    <cellStyle name="Gut 2" xfId="16944" hidden="1"/>
    <cellStyle name="Gut 2" xfId="16959" hidden="1"/>
    <cellStyle name="Gut 2" xfId="16987" hidden="1"/>
    <cellStyle name="Gut 2" xfId="17000" hidden="1"/>
    <cellStyle name="Gut 2" xfId="17020" hidden="1"/>
    <cellStyle name="Gut 2" xfId="17040" hidden="1"/>
    <cellStyle name="Gut 2" xfId="17056" hidden="1"/>
    <cellStyle name="Gut 2" xfId="17080" hidden="1"/>
    <cellStyle name="Gut 2" xfId="17094" hidden="1"/>
    <cellStyle name="Gut 2" xfId="17120" hidden="1"/>
    <cellStyle name="Gut 2" xfId="17121" hidden="1"/>
    <cellStyle name="Gut 2" xfId="17152" hidden="1"/>
    <cellStyle name="Gut 2" xfId="17161" hidden="1"/>
    <cellStyle name="Gut 2" xfId="17185" hidden="1"/>
    <cellStyle name="Gut 2" xfId="17201" hidden="1"/>
    <cellStyle name="Gut 2" xfId="17224" hidden="1"/>
    <cellStyle name="Gut 2" xfId="17234" hidden="1"/>
    <cellStyle name="Gut 2" xfId="17258" hidden="1"/>
    <cellStyle name="Gut 2" xfId="17274" hidden="1"/>
    <cellStyle name="Gut 2" xfId="17297" hidden="1"/>
    <cellStyle name="Gut 2" xfId="17327" hidden="1"/>
    <cellStyle name="Gut 2" xfId="17357" hidden="1"/>
    <cellStyle name="Gut 2" xfId="17371" hidden="1"/>
    <cellStyle name="Gut 2" xfId="17398" hidden="1"/>
    <cellStyle name="Gut 2" xfId="17412" hidden="1"/>
    <cellStyle name="Gut 2" xfId="17431" hidden="1"/>
    <cellStyle name="Gut 2" xfId="17446" hidden="1"/>
    <cellStyle name="Gut 2" xfId="17472" hidden="1"/>
    <cellStyle name="Gut 2" xfId="17486" hidden="1"/>
    <cellStyle name="Gut 2" xfId="17512" hidden="1"/>
    <cellStyle name="Gut 2" xfId="17528" hidden="1"/>
    <cellStyle name="Gut 2" xfId="17558" hidden="1"/>
    <cellStyle name="Gut 2" xfId="17573" hidden="1"/>
    <cellStyle name="Gut 2" xfId="17599" hidden="1"/>
    <cellStyle name="Gut 2" xfId="17614" hidden="1"/>
    <cellStyle name="Gut 2" xfId="17632" hidden="1"/>
    <cellStyle name="Gut 2" xfId="17652" hidden="1"/>
    <cellStyle name="Gut 2" xfId="17675" hidden="1"/>
    <cellStyle name="Gut 2" xfId="17692" hidden="1"/>
    <cellStyle name="Gut 2" xfId="17711" hidden="1"/>
    <cellStyle name="Gut 2" xfId="17726" hidden="1"/>
    <cellStyle name="Gut 2" xfId="17744" hidden="1"/>
    <cellStyle name="Gut 2" xfId="17767" hidden="1"/>
    <cellStyle name="Gut 2" xfId="17782" hidden="1"/>
    <cellStyle name="Gut 2" xfId="17807" hidden="1"/>
    <cellStyle name="Gut 2" xfId="17819" hidden="1"/>
    <cellStyle name="Gut 2" xfId="17839" hidden="1"/>
    <cellStyle name="Gut 2" xfId="17865" hidden="1"/>
    <cellStyle name="Gut 2" xfId="17880" hidden="1"/>
    <cellStyle name="Gut 2" xfId="17904" hidden="1"/>
    <cellStyle name="Gut 2" xfId="17907" hidden="1"/>
    <cellStyle name="Gut 2" xfId="17930" hidden="1"/>
    <cellStyle name="Gut 2" xfId="17947" hidden="1"/>
    <cellStyle name="Gut 2" xfId="17970" hidden="1"/>
    <cellStyle name="Gut 2" xfId="17987" hidden="1"/>
    <cellStyle name="Gut 2" xfId="18010" hidden="1"/>
    <cellStyle name="Gut 2" xfId="18027" hidden="1"/>
    <cellStyle name="Gut 2" xfId="18045" hidden="1"/>
    <cellStyle name="Gut 2" xfId="18060" hidden="1"/>
    <cellStyle name="Gut 2" xfId="18079" hidden="1"/>
    <cellStyle name="Gut 2" xfId="18100" hidden="1"/>
    <cellStyle name="Gut 2" xfId="18123" hidden="1"/>
    <cellStyle name="Gut 2" xfId="18140" hidden="1"/>
    <cellStyle name="Gut 2" xfId="18163" hidden="1"/>
    <cellStyle name="Gut 2" xfId="18180" hidden="1"/>
    <cellStyle name="Gut 2" xfId="18199" hidden="1"/>
    <cellStyle name="Gut 2" xfId="18221" hidden="1"/>
    <cellStyle name="Gut 2" xfId="18239" hidden="1"/>
    <cellStyle name="Gut 2" xfId="18255" hidden="1"/>
    <cellStyle name="Gut 2" xfId="18273" hidden="1"/>
    <cellStyle name="Gut 2" xfId="18308" hidden="1"/>
    <cellStyle name="Gut 2" xfId="18317" hidden="1"/>
    <cellStyle name="Gut 2" xfId="18354" hidden="1"/>
    <cellStyle name="Gut 2" xfId="18376" hidden="1"/>
    <cellStyle name="Gut 2" xfId="18396" hidden="1"/>
    <cellStyle name="Gut 2" xfId="18416" hidden="1"/>
    <cellStyle name="Gut 2" xfId="18435" hidden="1"/>
    <cellStyle name="Gut 2" xfId="18457" hidden="1"/>
    <cellStyle name="Gut 2" xfId="18472" hidden="1"/>
    <cellStyle name="Gut 2" xfId="18498" hidden="1"/>
    <cellStyle name="Gut 2" xfId="18515" hidden="1"/>
    <cellStyle name="Gut 2" xfId="18541" hidden="1"/>
    <cellStyle name="Gut 2" xfId="18545" hidden="1"/>
    <cellStyle name="Gut 2" xfId="18569" hidden="1"/>
    <cellStyle name="Gut 2" xfId="18585" hidden="1"/>
    <cellStyle name="Gut 2" xfId="18609" hidden="1"/>
    <cellStyle name="Gut 2" xfId="18625" hidden="1"/>
    <cellStyle name="Gut 2" xfId="18648" hidden="1"/>
    <cellStyle name="Gut 2" xfId="18665" hidden="1"/>
    <cellStyle name="Gut 2" xfId="18683" hidden="1"/>
    <cellStyle name="Gut 2" xfId="18704" hidden="1"/>
    <cellStyle name="Gut 2" xfId="18721" hidden="1"/>
    <cellStyle name="Gut 2" xfId="18671" hidden="1"/>
    <cellStyle name="Gut 2" xfId="18650" hidden="1"/>
    <cellStyle name="Gut 2" xfId="18627" hidden="1"/>
    <cellStyle name="Gut 2" xfId="18610" hidden="1"/>
    <cellStyle name="Gut 2" xfId="18586" hidden="1"/>
    <cellStyle name="Gut 2" xfId="18570" hidden="1"/>
    <cellStyle name="Gut 2" xfId="18547" hidden="1"/>
    <cellStyle name="Gut 2" xfId="18528" hidden="1"/>
    <cellStyle name="Gut 2" xfId="18502" hidden="1"/>
    <cellStyle name="Gut 2" xfId="18488" hidden="1"/>
    <cellStyle name="Gut 2" xfId="18458" hidden="1"/>
    <cellStyle name="Gut 2" xfId="18438" hidden="1"/>
    <cellStyle name="Gut 2" xfId="18417" hidden="1"/>
    <cellStyle name="Gut 2" xfId="18397" hidden="1"/>
    <cellStyle name="Gut 2" xfId="18377" hidden="1"/>
    <cellStyle name="Gut 2" xfId="18358" hidden="1"/>
    <cellStyle name="Gut 2" xfId="18311" hidden="1"/>
    <cellStyle name="Gut 2" xfId="18280" hidden="1"/>
    <cellStyle name="Gut 2" xfId="18262" hidden="1"/>
    <cellStyle name="Gut 2" xfId="18246" hidden="1"/>
    <cellStyle name="Gut 2" xfId="18228" hidden="1"/>
    <cellStyle name="Gut 2" xfId="18205" hidden="1"/>
    <cellStyle name="Gut 2" xfId="18182" hidden="1"/>
    <cellStyle name="Gut 2" xfId="18165" hidden="1"/>
    <cellStyle name="Gut 2" xfId="18142" hidden="1"/>
    <cellStyle name="Gut 2" xfId="18125" hidden="1"/>
    <cellStyle name="Gut 2" xfId="18102" hidden="1"/>
    <cellStyle name="Gut 2" xfId="18085" hidden="1"/>
    <cellStyle name="Gut 2" xfId="18066" hidden="1"/>
    <cellStyle name="Gut 2" xfId="18052" hidden="1"/>
    <cellStyle name="Gut 2" xfId="18033" hidden="1"/>
    <cellStyle name="Gut 2" xfId="18012" hidden="1"/>
    <cellStyle name="Gut 2" xfId="17989" hidden="1"/>
    <cellStyle name="Gut 2" xfId="17972" hidden="1"/>
    <cellStyle name="Gut 2" xfId="17948" hidden="1"/>
    <cellStyle name="Gut 2" xfId="17932" hidden="1"/>
    <cellStyle name="Gut 2" xfId="17909" hidden="1"/>
    <cellStyle name="Gut 2" xfId="17893" hidden="1"/>
    <cellStyle name="Gut 2" xfId="17867" hidden="1"/>
    <cellStyle name="Gut 2" xfId="17844" hidden="1"/>
    <cellStyle name="Gut 2" xfId="17820" hidden="1"/>
    <cellStyle name="Gut 2" xfId="17792" hidden="1"/>
    <cellStyle name="Gut 2" xfId="17776" hidden="1"/>
    <cellStyle name="Gut 2" xfId="17751" hidden="1"/>
    <cellStyle name="Gut 2" xfId="17733" hidden="1"/>
    <cellStyle name="Gut 2" xfId="17717" hidden="1"/>
    <cellStyle name="Gut 2" xfId="17698" hidden="1"/>
    <cellStyle name="Gut 2" xfId="17677" hidden="1"/>
    <cellStyle name="Gut 2" xfId="17654" hidden="1"/>
    <cellStyle name="Gut 2" xfId="17637" hidden="1"/>
    <cellStyle name="Gut 2" xfId="17601" hidden="1"/>
    <cellStyle name="Gut 2" xfId="17586" hidden="1"/>
    <cellStyle name="Gut 2" xfId="17559" hidden="1"/>
    <cellStyle name="Gut 2" xfId="17545" hidden="1"/>
    <cellStyle name="Gut 2" xfId="17519" hidden="1"/>
    <cellStyle name="Gut 2" xfId="17499" hidden="1"/>
    <cellStyle name="Gut 2" xfId="17473" hidden="1"/>
    <cellStyle name="Gut 2" xfId="17459" hidden="1"/>
    <cellStyle name="Gut 2" xfId="17433" hidden="1"/>
    <cellStyle name="Gut 2" xfId="17428" hidden="1"/>
    <cellStyle name="Gut 2" xfId="17399" hidden="1"/>
    <cellStyle name="Gut 2" xfId="17384" hidden="1"/>
    <cellStyle name="Gut 2" xfId="17358" hidden="1"/>
    <cellStyle name="Gut 2" xfId="17344" hidden="1"/>
    <cellStyle name="Gut 2" xfId="17311" hidden="1"/>
    <cellStyle name="Gut 2" xfId="17299" hidden="1"/>
    <cellStyle name="Gut 2" xfId="17276" hidden="1"/>
    <cellStyle name="Gut 2" xfId="17259" hidden="1"/>
    <cellStyle name="Gut 2" xfId="17235" hidden="1"/>
    <cellStyle name="Gut 2" xfId="17226" hidden="1"/>
    <cellStyle name="Gut 2" xfId="17202" hidden="1"/>
    <cellStyle name="Gut 2" xfId="17186" hidden="1"/>
    <cellStyle name="Gut 2" xfId="17162" hidden="1"/>
    <cellStyle name="Gut 2" xfId="17140" hidden="1"/>
    <cellStyle name="Gut 2" xfId="17122" hidden="1"/>
    <cellStyle name="Gut 2" xfId="17107" hidden="1"/>
    <cellStyle name="Gut 2" xfId="17081" hidden="1"/>
    <cellStyle name="Gut 2" xfId="17066" hidden="1"/>
    <cellStyle name="Gut 2" xfId="17041" hidden="1"/>
    <cellStyle name="Gut 2" xfId="17022" hidden="1"/>
    <cellStyle name="Gut 2" xfId="17001" hidden="1"/>
    <cellStyle name="Gut 2" xfId="16973" hidden="1"/>
    <cellStyle name="Gut 2" xfId="16960" hidden="1"/>
    <cellStyle name="Gut 2" xfId="16939" hidden="1"/>
    <cellStyle name="Gut 2" xfId="16920" hidden="1"/>
    <cellStyle name="Gut 2" xfId="16898" hidden="1"/>
    <cellStyle name="Gut 2" xfId="16880" hidden="1"/>
    <cellStyle name="Gut 2" xfId="16858" hidden="1"/>
    <cellStyle name="Gut 2" xfId="16840" hidden="1"/>
    <cellStyle name="Gut 2" xfId="16805" hidden="1"/>
    <cellStyle name="Gut 2" xfId="16798" hidden="1"/>
    <cellStyle name="Gut 2" xfId="16756" hidden="1"/>
    <cellStyle name="Gut 2" xfId="16739" hidden="1"/>
    <cellStyle name="Gut 2" xfId="16711" hidden="1"/>
    <cellStyle name="Gut 2" xfId="16691" hidden="1"/>
    <cellStyle name="Gut 2" xfId="16669" hidden="1"/>
    <cellStyle name="Gut 2" xfId="16651" hidden="1"/>
    <cellStyle name="Gut 2" xfId="16629" hidden="1"/>
    <cellStyle name="Gut 2" xfId="16606" hidden="1"/>
    <cellStyle name="Gut 2" xfId="16589" hidden="1"/>
    <cellStyle name="Gut 2" xfId="16570" hidden="1"/>
    <cellStyle name="Gut 2" xfId="16547" hidden="1"/>
    <cellStyle name="Gut 2" xfId="16529" hidden="1"/>
    <cellStyle name="Gut 2" xfId="16492" hidden="1"/>
    <cellStyle name="Gut 2" xfId="16438" hidden="1"/>
    <cellStyle name="Gut 2" xfId="16419" hidden="1"/>
    <cellStyle name="Gut 2" xfId="16398" hidden="1"/>
    <cellStyle name="Gut 2" xfId="16379" hidden="1"/>
    <cellStyle name="Gut 2" xfId="16358" hidden="1"/>
    <cellStyle name="Gut 2" xfId="16338" hidden="1"/>
    <cellStyle name="Gut 2" xfId="16318" hidden="1"/>
    <cellStyle name="Gut 2" xfId="16304" hidden="1"/>
    <cellStyle name="Gut 2" xfId="16243" hidden="1"/>
    <cellStyle name="Gut 2" xfId="16215" hidden="1"/>
    <cellStyle name="Gut 2" xfId="16188" hidden="1"/>
    <cellStyle name="Gut 2" xfId="16167" hidden="1"/>
    <cellStyle name="Gut 2" xfId="16139" hidden="1"/>
    <cellStyle name="Gut 2" xfId="16127" hidden="1"/>
    <cellStyle name="Gut 2" xfId="16099" hidden="1"/>
    <cellStyle name="Gut 2" xfId="16087" hidden="1"/>
    <cellStyle name="Gut 2" xfId="16059" hidden="1"/>
    <cellStyle name="Gut 2" xfId="16047" hidden="1"/>
    <cellStyle name="Gut 2" xfId="16027" hidden="1"/>
    <cellStyle name="Gut 2" xfId="15958" hidden="1"/>
    <cellStyle name="Gut 2" xfId="15944" hidden="1"/>
    <cellStyle name="Gut 2" xfId="15913" hidden="1"/>
    <cellStyle name="Gut 2" xfId="15898" hidden="1"/>
    <cellStyle name="Gut 2" xfId="15872" hidden="1"/>
    <cellStyle name="Gut 2" xfId="15858" hidden="1"/>
    <cellStyle name="Gut 2" xfId="15832" hidden="1"/>
    <cellStyle name="Gut 2" xfId="15818" hidden="1"/>
    <cellStyle name="Gut 2" xfId="15792" hidden="1"/>
    <cellStyle name="Gut 2" xfId="15787" hidden="1"/>
    <cellStyle name="Gut 2" xfId="15758" hidden="1"/>
    <cellStyle name="Gut 2" xfId="15743" hidden="1"/>
    <cellStyle name="Gut 2" xfId="15717" hidden="1"/>
    <cellStyle name="Gut 2" xfId="15703" hidden="1"/>
    <cellStyle name="Gut 2" xfId="15677" hidden="1"/>
    <cellStyle name="Gut 2" xfId="15658" hidden="1"/>
    <cellStyle name="Gut 2" xfId="15637" hidden="1"/>
    <cellStyle name="Gut 2" xfId="15622" hidden="1"/>
    <cellStyle name="Gut 2" xfId="15597" hidden="1"/>
    <cellStyle name="Gut 2" xfId="15590" hidden="1"/>
    <cellStyle name="Gut 2" xfId="15571" hidden="1"/>
    <cellStyle name="Gut 2" xfId="15552" hidden="1"/>
    <cellStyle name="Gut 2" xfId="15531" hidden="1"/>
    <cellStyle name="Gut 2" xfId="15504" hidden="1"/>
    <cellStyle name="Gut 2" xfId="15491" hidden="1"/>
    <cellStyle name="Gut 2" xfId="15463" hidden="1"/>
    <cellStyle name="Gut 2" xfId="15451" hidden="1"/>
    <cellStyle name="Gut 2" xfId="15423" hidden="1"/>
    <cellStyle name="Gut 2" xfId="15410" hidden="1"/>
    <cellStyle name="Gut 2" xfId="15384" hidden="1"/>
    <cellStyle name="Gut 2" xfId="15350" hidden="1"/>
    <cellStyle name="Gut 2" xfId="15335" hidden="1"/>
    <cellStyle name="Gut 2" xfId="15309" hidden="1"/>
    <cellStyle name="Gut 2" xfId="15294" hidden="1"/>
    <cellStyle name="Gut 2" xfId="15269" hidden="1"/>
    <cellStyle name="Gut 2" xfId="15254" hidden="1"/>
    <cellStyle name="Gut 2" xfId="15228" hidden="1"/>
    <cellStyle name="Gut 2" xfId="15214" hidden="1"/>
    <cellStyle name="Gut 2" xfId="15184" hidden="1"/>
    <cellStyle name="Gut 2" xfId="15168" hidden="1"/>
    <cellStyle name="Gut 2" xfId="15138" hidden="1"/>
    <cellStyle name="Gut 2" xfId="15115" hidden="1"/>
    <cellStyle name="Gut 2" xfId="15097" hidden="1"/>
    <cellStyle name="Gut 2" xfId="15069" hidden="1"/>
    <cellStyle name="Gut 2" xfId="15057" hidden="1"/>
    <cellStyle name="Gut 2" xfId="15029" hidden="1"/>
    <cellStyle name="Gut 2" xfId="15017" hidden="1"/>
    <cellStyle name="Gut 2" xfId="14997" hidden="1"/>
    <cellStyle name="Gut 2" xfId="14965" hidden="1"/>
    <cellStyle name="Gut 2" xfId="14959" hidden="1"/>
    <cellStyle name="Gut 2" xfId="14931" hidden="1"/>
    <cellStyle name="Gut 2" xfId="14911" hidden="1"/>
    <cellStyle name="Gut 2" xfId="14890" hidden="1"/>
    <cellStyle name="Gut 2" xfId="14870" hidden="1"/>
    <cellStyle name="Gut 2" xfId="14850" hidden="1"/>
    <cellStyle name="Gut 2" xfId="14831" hidden="1"/>
    <cellStyle name="Gut 2" xfId="14810" hidden="1"/>
    <cellStyle name="Gut 2" xfId="14791" hidden="1"/>
    <cellStyle name="Gut 2" xfId="14777" hidden="1"/>
    <cellStyle name="Gut 2" xfId="14765" hidden="1"/>
    <cellStyle name="Gut 2" xfId="14744" hidden="1"/>
    <cellStyle name="Gut 2" xfId="14716" hidden="1"/>
    <cellStyle name="Gut 2" xfId="14704" hidden="1"/>
    <cellStyle name="Gut 2" xfId="14676" hidden="1"/>
    <cellStyle name="Gut 2" xfId="14660" hidden="1"/>
    <cellStyle name="Gut 2" xfId="14635" hidden="1"/>
    <cellStyle name="Gut 2" xfId="14617" hidden="1"/>
    <cellStyle name="Gut 2" xfId="14601" hidden="1"/>
    <cellStyle name="Gut 2" xfId="14583" hidden="1"/>
    <cellStyle name="Gut 2" xfId="14561" hidden="1"/>
    <cellStyle name="Gut 2" xfId="14537" hidden="1"/>
    <cellStyle name="Gut 2" xfId="14518" hidden="1"/>
    <cellStyle name="Gut 2" xfId="14489" hidden="1"/>
    <cellStyle name="Gut 2" xfId="14475" hidden="1"/>
    <cellStyle name="Gut 2" xfId="14449" hidden="1"/>
    <cellStyle name="Gut 2" xfId="14434" hidden="1"/>
    <cellStyle name="Gut 2" xfId="14412" hidden="1"/>
    <cellStyle name="Gut 2" xfId="14388" hidden="1"/>
    <cellStyle name="Gut 2" xfId="14362" hidden="1"/>
    <cellStyle name="Gut 2" xfId="14329" hidden="1"/>
    <cellStyle name="Gut 2" xfId="14320" hidden="1"/>
    <cellStyle name="Gut 2" xfId="14292" hidden="1"/>
    <cellStyle name="Gut 2" xfId="14260" hidden="1"/>
    <cellStyle name="Gut 2" xfId="14246" hidden="1"/>
    <cellStyle name="Gut 2" xfId="14220" hidden="1"/>
    <cellStyle name="Gut 2" xfId="14204" hidden="1"/>
    <cellStyle name="Gut 2" xfId="14177" hidden="1"/>
    <cellStyle name="Gut 2" xfId="14152" hidden="1"/>
    <cellStyle name="Gut 2" xfId="18752" hidden="1"/>
    <cellStyle name="Gut 2" xfId="18760" hidden="1"/>
    <cellStyle name="Gut 2" xfId="18772" hidden="1"/>
    <cellStyle name="Gut 2" xfId="18774" hidden="1"/>
    <cellStyle name="Gut 2" xfId="18786" hidden="1"/>
    <cellStyle name="Gut 2" xfId="18794" hidden="1"/>
    <cellStyle name="Gut 2" xfId="18806" hidden="1"/>
    <cellStyle name="Gut 2" xfId="18814" hidden="1"/>
    <cellStyle name="Gut 2" xfId="18826" hidden="1"/>
    <cellStyle name="Gut 2" xfId="18834" hidden="1"/>
    <cellStyle name="Gut 2" xfId="18846" hidden="1"/>
    <cellStyle name="Gut 2" xfId="18854" hidden="1"/>
    <cellStyle name="Gut 2" xfId="18866" hidden="1"/>
    <cellStyle name="Gut 2" xfId="18893" hidden="1"/>
    <cellStyle name="Gut 2" xfId="18901" hidden="1"/>
    <cellStyle name="Gut 2" xfId="18913" hidden="1"/>
    <cellStyle name="Gut 2" xfId="18921" hidden="1"/>
    <cellStyle name="Gut 2" xfId="18933" hidden="1"/>
    <cellStyle name="Gut 2" xfId="18941" hidden="1"/>
    <cellStyle name="Gut 2" xfId="18953" hidden="1"/>
    <cellStyle name="Gut 2" xfId="18961" hidden="1"/>
    <cellStyle name="Gut 2" xfId="18973" hidden="1"/>
    <cellStyle name="Gut 2" xfId="18983" hidden="1"/>
    <cellStyle name="Gut 2" xfId="18999" hidden="1"/>
    <cellStyle name="Gut 2" xfId="19008" hidden="1"/>
    <cellStyle name="Gut 2" xfId="19020" hidden="1"/>
    <cellStyle name="Gut 2" xfId="19028" hidden="1"/>
    <cellStyle name="Gut 2" xfId="19040" hidden="1"/>
    <cellStyle name="Gut 2" xfId="19048" hidden="1"/>
    <cellStyle name="Gut 2" xfId="19060" hidden="1"/>
    <cellStyle name="Gut 2" xfId="19068" hidden="1"/>
    <cellStyle name="Gut 2" xfId="19080" hidden="1"/>
    <cellStyle name="Gut 2" xfId="19082" hidden="1"/>
    <cellStyle name="Gut 2" xfId="19094" hidden="1"/>
    <cellStyle name="Gut 2" xfId="19103" hidden="1"/>
    <cellStyle name="Gut 2" xfId="19115" hidden="1"/>
    <cellStyle name="Gut 2" xfId="19123" hidden="1"/>
    <cellStyle name="Gut 2" xfId="19135" hidden="1"/>
    <cellStyle name="Gut 2" xfId="19143" hidden="1"/>
    <cellStyle name="Gut 2" xfId="19155" hidden="1"/>
    <cellStyle name="Gut 2" xfId="19163" hidden="1"/>
    <cellStyle name="Gut 2" xfId="19175" hidden="1"/>
    <cellStyle name="Gut 2" xfId="19176" hidden="1"/>
    <cellStyle name="Gut 2" xfId="19188" hidden="1"/>
    <cellStyle name="Gut 2" xfId="19196" hidden="1"/>
    <cellStyle name="Gut 2" xfId="19208" hidden="1"/>
    <cellStyle name="Gut 2" xfId="19216" hidden="1"/>
    <cellStyle name="Gut 2" xfId="19228" hidden="1"/>
    <cellStyle name="Gut 2" xfId="19236" hidden="1"/>
    <cellStyle name="Gut 2" xfId="19248" hidden="1"/>
    <cellStyle name="Gut 2" xfId="19256" hidden="1"/>
    <cellStyle name="Gut 2" xfId="19268" hidden="1"/>
    <cellStyle name="Gut 2" xfId="19283" hidden="1"/>
    <cellStyle name="Gut 2" xfId="19299" hidden="1"/>
    <cellStyle name="Gut 2" xfId="19307" hidden="1"/>
    <cellStyle name="Gut 2" xfId="19319" hidden="1"/>
    <cellStyle name="Gut 2" xfId="19327" hidden="1"/>
    <cellStyle name="Gut 2" xfId="19339" hidden="1"/>
    <cellStyle name="Gut 2" xfId="19347" hidden="1"/>
    <cellStyle name="Gut 2" xfId="19359" hidden="1"/>
    <cellStyle name="Gut 2" xfId="19367" hidden="1"/>
    <cellStyle name="Gut 2" xfId="19379" hidden="1"/>
    <cellStyle name="Gut 2" xfId="19389" hidden="1"/>
    <cellStyle name="Gut 2" xfId="19405" hidden="1"/>
    <cellStyle name="Gut 2" xfId="19414" hidden="1"/>
    <cellStyle name="Gut 2" xfId="19426" hidden="1"/>
    <cellStyle name="Gut 2" xfId="19434" hidden="1"/>
    <cellStyle name="Gut 2" xfId="19446" hidden="1"/>
    <cellStyle name="Gut 2" xfId="19454" hidden="1"/>
    <cellStyle name="Gut 2" xfId="19466" hidden="1"/>
    <cellStyle name="Gut 2" xfId="19474" hidden="1"/>
    <cellStyle name="Gut 2" xfId="19486" hidden="1"/>
    <cellStyle name="Gut 2" xfId="19488" hidden="1"/>
    <cellStyle name="Gut 2" xfId="19500" hidden="1"/>
    <cellStyle name="Gut 2" xfId="19509" hidden="1"/>
    <cellStyle name="Gut 2" xfId="19521" hidden="1"/>
    <cellStyle name="Gut 2" xfId="19529" hidden="1"/>
    <cellStyle name="Gut 2" xfId="19541" hidden="1"/>
    <cellStyle name="Gut 2" xfId="19549" hidden="1"/>
    <cellStyle name="Gut 2" xfId="19561" hidden="1"/>
    <cellStyle name="Gut 2" xfId="19569" hidden="1"/>
    <cellStyle name="Gut 2" xfId="19581" hidden="1"/>
    <cellStyle name="Gut 2" xfId="19582" hidden="1"/>
    <cellStyle name="Gut 2" xfId="19594" hidden="1"/>
    <cellStyle name="Gut 2" xfId="19602" hidden="1"/>
    <cellStyle name="Gut 2" xfId="19614" hidden="1"/>
    <cellStyle name="Gut 2" xfId="19622" hidden="1"/>
    <cellStyle name="Gut 2" xfId="19634" hidden="1"/>
    <cellStyle name="Gut 2" xfId="19642" hidden="1"/>
    <cellStyle name="Gut 2" xfId="19654" hidden="1"/>
    <cellStyle name="Gut 2" xfId="19662" hidden="1"/>
    <cellStyle name="Gut 2" xfId="19674" hidden="1"/>
    <cellStyle name="Gut 2" xfId="19682" hidden="1"/>
    <cellStyle name="Gut 2" xfId="19694" hidden="1"/>
    <cellStyle name="Gut 2" xfId="19702" hidden="1"/>
    <cellStyle name="Gut 2" xfId="19714" hidden="1"/>
    <cellStyle name="Gut 2" xfId="19722" hidden="1"/>
    <cellStyle name="Gut 2" xfId="19734" hidden="1"/>
    <cellStyle name="Gut 2" xfId="19742" hidden="1"/>
    <cellStyle name="Gut 2" xfId="19754" hidden="1"/>
    <cellStyle name="Gut 2" xfId="19762" hidden="1"/>
    <cellStyle name="Gut 2" xfId="19774" hidden="1"/>
    <cellStyle name="Gut 2" xfId="19795" hidden="1"/>
    <cellStyle name="Gut 2" xfId="19800" hidden="1"/>
    <cellStyle name="Gut 2" xfId="19830" hidden="1"/>
    <cellStyle name="Gut 2" xfId="19843" hidden="1"/>
    <cellStyle name="Gut 2" xfId="19851" hidden="1"/>
    <cellStyle name="Gut 2" xfId="19863" hidden="1"/>
    <cellStyle name="Gut 2" xfId="19871" hidden="1"/>
    <cellStyle name="Gut 2" xfId="19883" hidden="1"/>
    <cellStyle name="Gut 2" xfId="19891" hidden="1"/>
    <cellStyle name="Gut 2" xfId="19903" hidden="1"/>
    <cellStyle name="Gut 2" xfId="19911" hidden="1"/>
    <cellStyle name="Gut 2" xfId="19923" hidden="1"/>
    <cellStyle name="Gut 2" xfId="19927" hidden="1"/>
    <cellStyle name="Gut 2" xfId="19939" hidden="1"/>
    <cellStyle name="Gut 2" xfId="19947" hidden="1"/>
    <cellStyle name="Gut 2" xfId="19959" hidden="1"/>
    <cellStyle name="Gut 2" xfId="19967" hidden="1"/>
    <cellStyle name="Gut 2" xfId="19979" hidden="1"/>
    <cellStyle name="Gut 2" xfId="19987" hidden="1"/>
    <cellStyle name="Gut 2" xfId="19999" hidden="1"/>
    <cellStyle name="Gut 2" xfId="20007" hidden="1"/>
    <cellStyle name="Gut 2" xfId="20019" hidden="1"/>
    <cellStyle name="Gut 2" xfId="20026" hidden="1"/>
    <cellStyle name="Gut 2" xfId="20080" hidden="1"/>
    <cellStyle name="Gut 2" xfId="20096" hidden="1"/>
    <cellStyle name="Gut 2" xfId="20112" hidden="1"/>
    <cellStyle name="Gut 2" xfId="20124" hidden="1"/>
    <cellStyle name="Gut 2" xfId="20132" hidden="1"/>
    <cellStyle name="Gut 2" xfId="20144" hidden="1"/>
    <cellStyle name="Gut 2" xfId="20152" hidden="1"/>
    <cellStyle name="Gut 2" xfId="20164" hidden="1"/>
    <cellStyle name="Gut 2" xfId="20172" hidden="1"/>
    <cellStyle name="Gut 2" xfId="20184" hidden="1"/>
    <cellStyle name="Gut 2" xfId="20194" hidden="1"/>
    <cellStyle name="Gut 2" xfId="20210" hidden="1"/>
    <cellStyle name="Gut 2" xfId="20219" hidden="1"/>
    <cellStyle name="Gut 2" xfId="20231" hidden="1"/>
    <cellStyle name="Gut 2" xfId="20239" hidden="1"/>
    <cellStyle name="Gut 2" xfId="20251" hidden="1"/>
    <cellStyle name="Gut 2" xfId="20259" hidden="1"/>
    <cellStyle name="Gut 2" xfId="20271" hidden="1"/>
    <cellStyle name="Gut 2" xfId="20279" hidden="1"/>
    <cellStyle name="Gut 2" xfId="20291" hidden="1"/>
    <cellStyle name="Gut 2" xfId="20293" hidden="1"/>
    <cellStyle name="Gut 2" xfId="20305" hidden="1"/>
    <cellStyle name="Gut 2" xfId="20314" hidden="1"/>
    <cellStyle name="Gut 2" xfId="20326" hidden="1"/>
    <cellStyle name="Gut 2" xfId="20334" hidden="1"/>
    <cellStyle name="Gut 2" xfId="20346" hidden="1"/>
    <cellStyle name="Gut 2" xfId="20354" hidden="1"/>
    <cellStyle name="Gut 2" xfId="20366" hidden="1"/>
    <cellStyle name="Gut 2" xfId="20374" hidden="1"/>
    <cellStyle name="Gut 2" xfId="20386" hidden="1"/>
    <cellStyle name="Gut 2" xfId="20387" hidden="1"/>
    <cellStyle name="Gut 2" xfId="20399" hidden="1"/>
    <cellStyle name="Gut 2" xfId="20407" hidden="1"/>
    <cellStyle name="Gut 2" xfId="20419" hidden="1"/>
    <cellStyle name="Gut 2" xfId="20427" hidden="1"/>
    <cellStyle name="Gut 2" xfId="20439" hidden="1"/>
    <cellStyle name="Gut 2" xfId="20447" hidden="1"/>
    <cellStyle name="Gut 2" xfId="20459" hidden="1"/>
    <cellStyle name="Gut 2" xfId="20467" hidden="1"/>
    <cellStyle name="Gut 2" xfId="20479" hidden="1"/>
    <cellStyle name="Gut 2" xfId="20494" hidden="1"/>
    <cellStyle name="Gut 2" xfId="20510" hidden="1"/>
    <cellStyle name="Gut 2" xfId="20518" hidden="1"/>
    <cellStyle name="Gut 2" xfId="20530" hidden="1"/>
    <cellStyle name="Gut 2" xfId="20538" hidden="1"/>
    <cellStyle name="Gut 2" xfId="20550" hidden="1"/>
    <cellStyle name="Gut 2" xfId="20558" hidden="1"/>
    <cellStyle name="Gut 2" xfId="20570" hidden="1"/>
    <cellStyle name="Gut 2" xfId="20578" hidden="1"/>
    <cellStyle name="Gut 2" xfId="20590" hidden="1"/>
    <cellStyle name="Gut 2" xfId="20600" hidden="1"/>
    <cellStyle name="Gut 2" xfId="20616" hidden="1"/>
    <cellStyle name="Gut 2" xfId="20625" hidden="1"/>
    <cellStyle name="Gut 2" xfId="20637" hidden="1"/>
    <cellStyle name="Gut 2" xfId="20645" hidden="1"/>
    <cellStyle name="Gut 2" xfId="20657" hidden="1"/>
    <cellStyle name="Gut 2" xfId="20665" hidden="1"/>
    <cellStyle name="Gut 2" xfId="20677" hidden="1"/>
    <cellStyle name="Gut 2" xfId="20685" hidden="1"/>
    <cellStyle name="Gut 2" xfId="20697" hidden="1"/>
    <cellStyle name="Gut 2" xfId="20699" hidden="1"/>
    <cellStyle name="Gut 2" xfId="20711" hidden="1"/>
    <cellStyle name="Gut 2" xfId="20720" hidden="1"/>
    <cellStyle name="Gut 2" xfId="20732" hidden="1"/>
    <cellStyle name="Gut 2" xfId="20740" hidden="1"/>
    <cellStyle name="Gut 2" xfId="20752" hidden="1"/>
    <cellStyle name="Gut 2" xfId="20760" hidden="1"/>
    <cellStyle name="Gut 2" xfId="20772" hidden="1"/>
    <cellStyle name="Gut 2" xfId="20780" hidden="1"/>
    <cellStyle name="Gut 2" xfId="20792" hidden="1"/>
    <cellStyle name="Gut 2" xfId="20793" hidden="1"/>
    <cellStyle name="Gut 2" xfId="20805" hidden="1"/>
    <cellStyle name="Gut 2" xfId="20813" hidden="1"/>
    <cellStyle name="Gut 2" xfId="20825" hidden="1"/>
    <cellStyle name="Gut 2" xfId="20833" hidden="1"/>
    <cellStyle name="Gut 2" xfId="20845" hidden="1"/>
    <cellStyle name="Gut 2" xfId="20853" hidden="1"/>
    <cellStyle name="Gut 2" xfId="20865" hidden="1"/>
    <cellStyle name="Gut 2" xfId="20873" hidden="1"/>
    <cellStyle name="Gut 2" xfId="20885" hidden="1"/>
    <cellStyle name="Gut 2" xfId="20893" hidden="1"/>
    <cellStyle name="Gut 2" xfId="20905" hidden="1"/>
    <cellStyle name="Gut 2" xfId="20913" hidden="1"/>
    <cellStyle name="Gut 2" xfId="20925" hidden="1"/>
    <cellStyle name="Gut 2" xfId="20933" hidden="1"/>
    <cellStyle name="Gut 2" xfId="20945" hidden="1"/>
    <cellStyle name="Gut 2" xfId="20953" hidden="1"/>
    <cellStyle name="Gut 2" xfId="20965" hidden="1"/>
    <cellStyle name="Gut 2" xfId="20973" hidden="1"/>
    <cellStyle name="Gut 2" xfId="20985" hidden="1"/>
    <cellStyle name="Gut 2" xfId="21006" hidden="1"/>
    <cellStyle name="Gut 2" xfId="21011" hidden="1"/>
    <cellStyle name="Gut 2" xfId="21041" hidden="1"/>
    <cellStyle name="Gut 2" xfId="21054" hidden="1"/>
    <cellStyle name="Gut 2" xfId="21062" hidden="1"/>
    <cellStyle name="Gut 2" xfId="21074" hidden="1"/>
    <cellStyle name="Gut 2" xfId="21082" hidden="1"/>
    <cellStyle name="Gut 2" xfId="21094" hidden="1"/>
    <cellStyle name="Gut 2" xfId="21102" hidden="1"/>
    <cellStyle name="Gut 2" xfId="21114" hidden="1"/>
    <cellStyle name="Gut 2" xfId="21122" hidden="1"/>
    <cellStyle name="Gut 2" xfId="21134" hidden="1"/>
    <cellStyle name="Gut 2" xfId="21138" hidden="1"/>
    <cellStyle name="Gut 2" xfId="21150" hidden="1"/>
    <cellStyle name="Gut 2" xfId="21158" hidden="1"/>
    <cellStyle name="Gut 2" xfId="21170" hidden="1"/>
    <cellStyle name="Gut 2" xfId="21178" hidden="1"/>
    <cellStyle name="Gut 2" xfId="21190" hidden="1"/>
    <cellStyle name="Gut 2" xfId="21198" hidden="1"/>
    <cellStyle name="Gut 2" xfId="21210" hidden="1"/>
    <cellStyle name="Gut 2" xfId="21218" hidden="1"/>
    <cellStyle name="Gut 2" xfId="21230" hidden="1"/>
    <cellStyle name="Gut 2" xfId="21408" hidden="1"/>
    <cellStyle name="Gut 2" xfId="21421" hidden="1"/>
    <cellStyle name="Gut 2" xfId="21433" hidden="1"/>
    <cellStyle name="Gut 2" xfId="21441" hidden="1"/>
    <cellStyle name="Gut 2" xfId="21453" hidden="1"/>
    <cellStyle name="Gut 2" xfId="21461" hidden="1"/>
    <cellStyle name="Gut 2" xfId="21473" hidden="1"/>
    <cellStyle name="Gut 2" xfId="21481" hidden="1"/>
    <cellStyle name="Gut 2" xfId="21493" hidden="1"/>
    <cellStyle name="Gut 2" xfId="21503" hidden="1"/>
    <cellStyle name="Gut 2" xfId="21519" hidden="1"/>
    <cellStyle name="Gut 2" xfId="21528" hidden="1"/>
    <cellStyle name="Gut 2" xfId="21540" hidden="1"/>
    <cellStyle name="Gut 2" xfId="21548" hidden="1"/>
    <cellStyle name="Gut 2" xfId="21560" hidden="1"/>
    <cellStyle name="Gut 2" xfId="21568" hidden="1"/>
    <cellStyle name="Gut 2" xfId="21580" hidden="1"/>
    <cellStyle name="Gut 2" xfId="21588" hidden="1"/>
    <cellStyle name="Gut 2" xfId="21600" hidden="1"/>
    <cellStyle name="Gut 2" xfId="21602" hidden="1"/>
    <cellStyle name="Gut 2" xfId="21614" hidden="1"/>
    <cellStyle name="Gut 2" xfId="21623" hidden="1"/>
    <cellStyle name="Gut 2" xfId="21635" hidden="1"/>
    <cellStyle name="Gut 2" xfId="21643" hidden="1"/>
    <cellStyle name="Gut 2" xfId="21655" hidden="1"/>
    <cellStyle name="Gut 2" xfId="21663" hidden="1"/>
    <cellStyle name="Gut 2" xfId="21675" hidden="1"/>
    <cellStyle name="Gut 2" xfId="21683" hidden="1"/>
    <cellStyle name="Gut 2" xfId="21695" hidden="1"/>
    <cellStyle name="Gut 2" xfId="21696" hidden="1"/>
    <cellStyle name="Gut 2" xfId="21708" hidden="1"/>
    <cellStyle name="Gut 2" xfId="21716" hidden="1"/>
    <cellStyle name="Gut 2" xfId="21728" hidden="1"/>
    <cellStyle name="Gut 2" xfId="21736" hidden="1"/>
    <cellStyle name="Gut 2" xfId="21748" hidden="1"/>
    <cellStyle name="Gut 2" xfId="21756" hidden="1"/>
    <cellStyle name="Gut 2" xfId="21768" hidden="1"/>
    <cellStyle name="Gut 2" xfId="21776" hidden="1"/>
    <cellStyle name="Gut 2" xfId="21788" hidden="1"/>
    <cellStyle name="Gut 2" xfId="21804" hidden="1"/>
    <cellStyle name="Gut 2" xfId="21820" hidden="1"/>
    <cellStyle name="Gut 2" xfId="21828" hidden="1"/>
    <cellStyle name="Gut 2" xfId="21840" hidden="1"/>
    <cellStyle name="Gut 2" xfId="21848" hidden="1"/>
    <cellStyle name="Gut 2" xfId="21860" hidden="1"/>
    <cellStyle name="Gut 2" xfId="21868" hidden="1"/>
    <cellStyle name="Gut 2" xfId="21880" hidden="1"/>
    <cellStyle name="Gut 2" xfId="21888" hidden="1"/>
    <cellStyle name="Gut 2" xfId="21900" hidden="1"/>
    <cellStyle name="Gut 2" xfId="21910" hidden="1"/>
    <cellStyle name="Gut 2" xfId="21926" hidden="1"/>
    <cellStyle name="Gut 2" xfId="21935" hidden="1"/>
    <cellStyle name="Gut 2" xfId="21947" hidden="1"/>
    <cellStyle name="Gut 2" xfId="21955" hidden="1"/>
    <cellStyle name="Gut 2" xfId="21967" hidden="1"/>
    <cellStyle name="Gut 2" xfId="21975" hidden="1"/>
    <cellStyle name="Gut 2" xfId="21987" hidden="1"/>
    <cellStyle name="Gut 2" xfId="21995" hidden="1"/>
    <cellStyle name="Gut 2" xfId="22007" hidden="1"/>
    <cellStyle name="Gut 2" xfId="22009" hidden="1"/>
    <cellStyle name="Gut 2" xfId="22021" hidden="1"/>
    <cellStyle name="Gut 2" xfId="22030" hidden="1"/>
    <cellStyle name="Gut 2" xfId="22042" hidden="1"/>
    <cellStyle name="Gut 2" xfId="22050" hidden="1"/>
    <cellStyle name="Gut 2" xfId="22062" hidden="1"/>
    <cellStyle name="Gut 2" xfId="22070" hidden="1"/>
    <cellStyle name="Gut 2" xfId="22082" hidden="1"/>
    <cellStyle name="Gut 2" xfId="22090" hidden="1"/>
    <cellStyle name="Gut 2" xfId="22102" hidden="1"/>
    <cellStyle name="Gut 2" xfId="22103" hidden="1"/>
    <cellStyle name="Gut 2" xfId="22115" hidden="1"/>
    <cellStyle name="Gut 2" xfId="22123" hidden="1"/>
    <cellStyle name="Gut 2" xfId="22135" hidden="1"/>
    <cellStyle name="Gut 2" xfId="22143" hidden="1"/>
    <cellStyle name="Gut 2" xfId="22155" hidden="1"/>
    <cellStyle name="Gut 2" xfId="22163" hidden="1"/>
    <cellStyle name="Gut 2" xfId="22175" hidden="1"/>
    <cellStyle name="Gut 2" xfId="22183" hidden="1"/>
    <cellStyle name="Gut 2" xfId="22195" hidden="1"/>
    <cellStyle name="Gut 2" xfId="22203" hidden="1"/>
    <cellStyle name="Gut 2" xfId="22215" hidden="1"/>
    <cellStyle name="Gut 2" xfId="22223" hidden="1"/>
    <cellStyle name="Gut 2" xfId="22235" hidden="1"/>
    <cellStyle name="Gut 2" xfId="22243" hidden="1"/>
    <cellStyle name="Gut 2" xfId="22255" hidden="1"/>
    <cellStyle name="Gut 2" xfId="22263" hidden="1"/>
    <cellStyle name="Gut 2" xfId="22275" hidden="1"/>
    <cellStyle name="Gut 2" xfId="22283" hidden="1"/>
    <cellStyle name="Gut 2" xfId="22295" hidden="1"/>
    <cellStyle name="Gut 2" xfId="22317" hidden="1"/>
    <cellStyle name="Gut 2" xfId="22323" hidden="1"/>
    <cellStyle name="Gut 2" xfId="22354" hidden="1"/>
    <cellStyle name="Gut 2" xfId="22367" hidden="1"/>
    <cellStyle name="Gut 2" xfId="22375" hidden="1"/>
    <cellStyle name="Gut 2" xfId="22387" hidden="1"/>
    <cellStyle name="Gut 2" xfId="22395" hidden="1"/>
    <cellStyle name="Gut 2" xfId="22407" hidden="1"/>
    <cellStyle name="Gut 2" xfId="22415" hidden="1"/>
    <cellStyle name="Gut 2" xfId="22427" hidden="1"/>
    <cellStyle name="Gut 2" xfId="22435" hidden="1"/>
    <cellStyle name="Gut 2" xfId="22447" hidden="1"/>
    <cellStyle name="Gut 2" xfId="22451" hidden="1"/>
    <cellStyle name="Gut 2" xfId="22463" hidden="1"/>
    <cellStyle name="Gut 2" xfId="22471" hidden="1"/>
    <cellStyle name="Gut 2" xfId="22483" hidden="1"/>
    <cellStyle name="Gut 2" xfId="22491" hidden="1"/>
    <cellStyle name="Gut 2" xfId="22503" hidden="1"/>
    <cellStyle name="Gut 2" xfId="22511" hidden="1"/>
    <cellStyle name="Gut 2" xfId="22523" hidden="1"/>
    <cellStyle name="Gut 2" xfId="22531" hidden="1"/>
    <cellStyle name="Gut 2" xfId="22543" hidden="1"/>
    <cellStyle name="Gut 2" xfId="22551" hidden="1"/>
    <cellStyle name="Gut 2" xfId="22605" hidden="1"/>
    <cellStyle name="Gut 2" xfId="22621" hidden="1"/>
    <cellStyle name="Gut 2" xfId="22637" hidden="1"/>
    <cellStyle name="Gut 2" xfId="22649" hidden="1"/>
    <cellStyle name="Gut 2" xfId="22657" hidden="1"/>
    <cellStyle name="Gut 2" xfId="22669" hidden="1"/>
    <cellStyle name="Gut 2" xfId="22677" hidden="1"/>
    <cellStyle name="Gut 2" xfId="22689" hidden="1"/>
    <cellStyle name="Gut 2" xfId="22697" hidden="1"/>
    <cellStyle name="Gut 2" xfId="22709" hidden="1"/>
    <cellStyle name="Gut 2" xfId="22719" hidden="1"/>
    <cellStyle name="Gut 2" xfId="22735" hidden="1"/>
    <cellStyle name="Gut 2" xfId="22744" hidden="1"/>
    <cellStyle name="Gut 2" xfId="22756" hidden="1"/>
    <cellStyle name="Gut 2" xfId="22764" hidden="1"/>
    <cellStyle name="Gut 2" xfId="22776" hidden="1"/>
    <cellStyle name="Gut 2" xfId="22784" hidden="1"/>
    <cellStyle name="Gut 2" xfId="22796" hidden="1"/>
    <cellStyle name="Gut 2" xfId="22804" hidden="1"/>
    <cellStyle name="Gut 2" xfId="22816" hidden="1"/>
    <cellStyle name="Gut 2" xfId="22818" hidden="1"/>
    <cellStyle name="Gut 2" xfId="22830" hidden="1"/>
    <cellStyle name="Gut 2" xfId="22839" hidden="1"/>
    <cellStyle name="Gut 2" xfId="22851" hidden="1"/>
    <cellStyle name="Gut 2" xfId="22859" hidden="1"/>
    <cellStyle name="Gut 2" xfId="22871" hidden="1"/>
    <cellStyle name="Gut 2" xfId="22879" hidden="1"/>
    <cellStyle name="Gut 2" xfId="22891" hidden="1"/>
    <cellStyle name="Gut 2" xfId="22899" hidden="1"/>
    <cellStyle name="Gut 2" xfId="22911" hidden="1"/>
    <cellStyle name="Gut 2" xfId="22912" hidden="1"/>
    <cellStyle name="Gut 2" xfId="22924" hidden="1"/>
    <cellStyle name="Gut 2" xfId="22932" hidden="1"/>
    <cellStyle name="Gut 2" xfId="22944" hidden="1"/>
    <cellStyle name="Gut 2" xfId="22952" hidden="1"/>
    <cellStyle name="Gut 2" xfId="22964" hidden="1"/>
    <cellStyle name="Gut 2" xfId="22972" hidden="1"/>
    <cellStyle name="Gut 2" xfId="22984" hidden="1"/>
    <cellStyle name="Gut 2" xfId="22992" hidden="1"/>
    <cellStyle name="Gut 2" xfId="23004" hidden="1"/>
    <cellStyle name="Gut 2" xfId="23019" hidden="1"/>
    <cellStyle name="Gut 2" xfId="23035" hidden="1"/>
    <cellStyle name="Gut 2" xfId="23043" hidden="1"/>
    <cellStyle name="Gut 2" xfId="23055" hidden="1"/>
    <cellStyle name="Gut 2" xfId="23063" hidden="1"/>
    <cellStyle name="Gut 2" xfId="23075" hidden="1"/>
    <cellStyle name="Gut 2" xfId="23083" hidden="1"/>
    <cellStyle name="Gut 2" xfId="23095" hidden="1"/>
    <cellStyle name="Gut 2" xfId="23103" hidden="1"/>
    <cellStyle name="Gut 2" xfId="23115" hidden="1"/>
    <cellStyle name="Gut 2" xfId="23125" hidden="1"/>
    <cellStyle name="Gut 2" xfId="23141" hidden="1"/>
    <cellStyle name="Gut 2" xfId="23150" hidden="1"/>
    <cellStyle name="Gut 2" xfId="23162" hidden="1"/>
    <cellStyle name="Gut 2" xfId="23170" hidden="1"/>
    <cellStyle name="Gut 2" xfId="23182" hidden="1"/>
    <cellStyle name="Gut 2" xfId="23190" hidden="1"/>
    <cellStyle name="Gut 2" xfId="23202" hidden="1"/>
    <cellStyle name="Gut 2" xfId="23210" hidden="1"/>
    <cellStyle name="Gut 2" xfId="23222" hidden="1"/>
    <cellStyle name="Gut 2" xfId="23224" hidden="1"/>
    <cellStyle name="Gut 2" xfId="23236" hidden="1"/>
    <cellStyle name="Gut 2" xfId="23245" hidden="1"/>
    <cellStyle name="Gut 2" xfId="23257" hidden="1"/>
    <cellStyle name="Gut 2" xfId="23265" hidden="1"/>
    <cellStyle name="Gut 2" xfId="23277" hidden="1"/>
    <cellStyle name="Gut 2" xfId="23285" hidden="1"/>
    <cellStyle name="Gut 2" xfId="23297" hidden="1"/>
    <cellStyle name="Gut 2" xfId="23305" hidden="1"/>
    <cellStyle name="Gut 2" xfId="23317" hidden="1"/>
    <cellStyle name="Gut 2" xfId="23318" hidden="1"/>
    <cellStyle name="Gut 2" xfId="23330" hidden="1"/>
    <cellStyle name="Gut 2" xfId="23338" hidden="1"/>
    <cellStyle name="Gut 2" xfId="23350" hidden="1"/>
    <cellStyle name="Gut 2" xfId="23358" hidden="1"/>
    <cellStyle name="Gut 2" xfId="23370" hidden="1"/>
    <cellStyle name="Gut 2" xfId="23378" hidden="1"/>
    <cellStyle name="Gut 2" xfId="23390" hidden="1"/>
    <cellStyle name="Gut 2" xfId="23398" hidden="1"/>
    <cellStyle name="Gut 2" xfId="23410" hidden="1"/>
    <cellStyle name="Gut 2" xfId="23418" hidden="1"/>
    <cellStyle name="Gut 2" xfId="23430" hidden="1"/>
    <cellStyle name="Gut 2" xfId="23438" hidden="1"/>
    <cellStyle name="Gut 2" xfId="23450" hidden="1"/>
    <cellStyle name="Gut 2" xfId="23458" hidden="1"/>
    <cellStyle name="Gut 2" xfId="23470" hidden="1"/>
    <cellStyle name="Gut 2" xfId="23478" hidden="1"/>
    <cellStyle name="Gut 2" xfId="23490" hidden="1"/>
    <cellStyle name="Gut 2" xfId="23498" hidden="1"/>
    <cellStyle name="Gut 2" xfId="23510" hidden="1"/>
    <cellStyle name="Gut 2" xfId="23531" hidden="1"/>
    <cellStyle name="Gut 2" xfId="23536" hidden="1"/>
    <cellStyle name="Gut 2" xfId="23567" hidden="1"/>
    <cellStyle name="Gut 2" xfId="23580" hidden="1"/>
    <cellStyle name="Gut 2" xfId="23588" hidden="1"/>
    <cellStyle name="Gut 2" xfId="23600" hidden="1"/>
    <cellStyle name="Gut 2" xfId="23608" hidden="1"/>
    <cellStyle name="Gut 2" xfId="23620" hidden="1"/>
    <cellStyle name="Gut 2" xfId="23628" hidden="1"/>
    <cellStyle name="Gut 2" xfId="23640" hidden="1"/>
    <cellStyle name="Gut 2" xfId="23648" hidden="1"/>
    <cellStyle name="Gut 2" xfId="23660" hidden="1"/>
    <cellStyle name="Gut 2" xfId="23664" hidden="1"/>
    <cellStyle name="Gut 2" xfId="23676" hidden="1"/>
    <cellStyle name="Gut 2" xfId="23684" hidden="1"/>
    <cellStyle name="Gut 2" xfId="23696" hidden="1"/>
    <cellStyle name="Gut 2" xfId="23704" hidden="1"/>
    <cellStyle name="Gut 2" xfId="23716" hidden="1"/>
    <cellStyle name="Gut 2" xfId="23724" hidden="1"/>
    <cellStyle name="Gut 2" xfId="23736" hidden="1"/>
    <cellStyle name="Gut 2" xfId="23744" hidden="1"/>
    <cellStyle name="Gut 2" xfId="23756" hidden="1"/>
    <cellStyle name="Gut 2" xfId="23801" hidden="1"/>
    <cellStyle name="Gut 2" xfId="23816" hidden="1"/>
    <cellStyle name="Gut 2" xfId="23828" hidden="1"/>
    <cellStyle name="Gut 2" xfId="23836" hidden="1"/>
    <cellStyle name="Gut 2" xfId="23848" hidden="1"/>
    <cellStyle name="Gut 2" xfId="23856" hidden="1"/>
    <cellStyle name="Gut 2" xfId="23868" hidden="1"/>
    <cellStyle name="Gut 2" xfId="23876" hidden="1"/>
    <cellStyle name="Gut 2" xfId="23888" hidden="1"/>
    <cellStyle name="Gut 2" xfId="23898" hidden="1"/>
    <cellStyle name="Gut 2" xfId="23914" hidden="1"/>
    <cellStyle name="Gut 2" xfId="23923" hidden="1"/>
    <cellStyle name="Gut 2" xfId="23935" hidden="1"/>
    <cellStyle name="Gut 2" xfId="23943" hidden="1"/>
    <cellStyle name="Gut 2" xfId="23955" hidden="1"/>
    <cellStyle name="Gut 2" xfId="23963" hidden="1"/>
    <cellStyle name="Gut 2" xfId="23975" hidden="1"/>
    <cellStyle name="Gut 2" xfId="23983" hidden="1"/>
    <cellStyle name="Gut 2" xfId="23995" hidden="1"/>
    <cellStyle name="Gut 2" xfId="23997" hidden="1"/>
    <cellStyle name="Gut 2" xfId="24009" hidden="1"/>
    <cellStyle name="Gut 2" xfId="24018" hidden="1"/>
    <cellStyle name="Gut 2" xfId="24030" hidden="1"/>
    <cellStyle name="Gut 2" xfId="24038" hidden="1"/>
    <cellStyle name="Gut 2" xfId="24050" hidden="1"/>
    <cellStyle name="Gut 2" xfId="24058" hidden="1"/>
    <cellStyle name="Gut 2" xfId="24070" hidden="1"/>
    <cellStyle name="Gut 2" xfId="24078" hidden="1"/>
    <cellStyle name="Gut 2" xfId="24090" hidden="1"/>
    <cellStyle name="Gut 2" xfId="24091" hidden="1"/>
    <cellStyle name="Gut 2" xfId="24103" hidden="1"/>
    <cellStyle name="Gut 2" xfId="24111" hidden="1"/>
    <cellStyle name="Gut 2" xfId="24123" hidden="1"/>
    <cellStyle name="Gut 2" xfId="24131" hidden="1"/>
    <cellStyle name="Gut 2" xfId="24143" hidden="1"/>
    <cellStyle name="Gut 2" xfId="24151" hidden="1"/>
    <cellStyle name="Gut 2" xfId="24163" hidden="1"/>
    <cellStyle name="Gut 2" xfId="24171" hidden="1"/>
    <cellStyle name="Gut 2" xfId="24183" hidden="1"/>
    <cellStyle name="Gut 2" xfId="24198" hidden="1"/>
    <cellStyle name="Gut 2" xfId="24214" hidden="1"/>
    <cellStyle name="Gut 2" xfId="24222" hidden="1"/>
    <cellStyle name="Gut 2" xfId="24234" hidden="1"/>
    <cellStyle name="Gut 2" xfId="24242" hidden="1"/>
    <cellStyle name="Gut 2" xfId="24254" hidden="1"/>
    <cellStyle name="Gut 2" xfId="24262" hidden="1"/>
    <cellStyle name="Gut 2" xfId="24274" hidden="1"/>
    <cellStyle name="Gut 2" xfId="24282" hidden="1"/>
    <cellStyle name="Gut 2" xfId="24294" hidden="1"/>
    <cellStyle name="Gut 2" xfId="24304" hidden="1"/>
    <cellStyle name="Gut 2" xfId="24320" hidden="1"/>
    <cellStyle name="Gut 2" xfId="24329" hidden="1"/>
    <cellStyle name="Gut 2" xfId="24341" hidden="1"/>
    <cellStyle name="Gut 2" xfId="24349" hidden="1"/>
    <cellStyle name="Gut 2" xfId="24361" hidden="1"/>
    <cellStyle name="Gut 2" xfId="24369" hidden="1"/>
    <cellStyle name="Gut 2" xfId="24381" hidden="1"/>
    <cellStyle name="Gut 2" xfId="24389" hidden="1"/>
    <cellStyle name="Gut 2" xfId="24401" hidden="1"/>
    <cellStyle name="Gut 2" xfId="24403" hidden="1"/>
    <cellStyle name="Gut 2" xfId="24415" hidden="1"/>
    <cellStyle name="Gut 2" xfId="24424" hidden="1"/>
    <cellStyle name="Gut 2" xfId="24436" hidden="1"/>
    <cellStyle name="Gut 2" xfId="24444" hidden="1"/>
    <cellStyle name="Gut 2" xfId="24456" hidden="1"/>
    <cellStyle name="Gut 2" xfId="24464" hidden="1"/>
    <cellStyle name="Gut 2" xfId="24476" hidden="1"/>
    <cellStyle name="Gut 2" xfId="24484" hidden="1"/>
    <cellStyle name="Gut 2" xfId="24496" hidden="1"/>
    <cellStyle name="Gut 2" xfId="24497" hidden="1"/>
    <cellStyle name="Gut 2" xfId="24509" hidden="1"/>
    <cellStyle name="Gut 2" xfId="24517" hidden="1"/>
    <cellStyle name="Gut 2" xfId="24529" hidden="1"/>
    <cellStyle name="Gut 2" xfId="24537" hidden="1"/>
    <cellStyle name="Gut 2" xfId="24549" hidden="1"/>
    <cellStyle name="Gut 2" xfId="24557" hidden="1"/>
    <cellStyle name="Gut 2" xfId="24569" hidden="1"/>
    <cellStyle name="Gut 2" xfId="24577" hidden="1"/>
    <cellStyle name="Gut 2" xfId="24589" hidden="1"/>
    <cellStyle name="Gut 2" xfId="24597" hidden="1"/>
    <cellStyle name="Gut 2" xfId="24609" hidden="1"/>
    <cellStyle name="Gut 2" xfId="24617" hidden="1"/>
    <cellStyle name="Gut 2" xfId="24629" hidden="1"/>
    <cellStyle name="Gut 2" xfId="24637" hidden="1"/>
    <cellStyle name="Gut 2" xfId="24649" hidden="1"/>
    <cellStyle name="Gut 2" xfId="24657" hidden="1"/>
    <cellStyle name="Gut 2" xfId="24669" hidden="1"/>
    <cellStyle name="Gut 2" xfId="24677" hidden="1"/>
    <cellStyle name="Gut 2" xfId="24689" hidden="1"/>
    <cellStyle name="Gut 2" xfId="24711" hidden="1"/>
    <cellStyle name="Gut 2" xfId="24717" hidden="1"/>
    <cellStyle name="Gut 2" xfId="24748" hidden="1"/>
    <cellStyle name="Gut 2" xfId="24761" hidden="1"/>
    <cellStyle name="Gut 2" xfId="24769" hidden="1"/>
    <cellStyle name="Gut 2" xfId="24781" hidden="1"/>
    <cellStyle name="Gut 2" xfId="24789" hidden="1"/>
    <cellStyle name="Gut 2" xfId="24801" hidden="1"/>
    <cellStyle name="Gut 2" xfId="24809" hidden="1"/>
    <cellStyle name="Gut 2" xfId="24821" hidden="1"/>
    <cellStyle name="Gut 2" xfId="24829" hidden="1"/>
    <cellStyle name="Gut 2" xfId="24841" hidden="1"/>
    <cellStyle name="Gut 2" xfId="24845" hidden="1"/>
    <cellStyle name="Gut 2" xfId="24857" hidden="1"/>
    <cellStyle name="Gut 2" xfId="24865" hidden="1"/>
    <cellStyle name="Gut 2" xfId="24877" hidden="1"/>
    <cellStyle name="Gut 2" xfId="24885" hidden="1"/>
    <cellStyle name="Gut 2" xfId="24897" hidden="1"/>
    <cellStyle name="Gut 2" xfId="24905" hidden="1"/>
    <cellStyle name="Gut 2" xfId="24917" hidden="1"/>
    <cellStyle name="Gut 2" xfId="24925" hidden="1"/>
    <cellStyle name="Gut 2" xfId="24937" hidden="1"/>
    <cellStyle name="Gut 2" xfId="24944" hidden="1"/>
    <cellStyle name="Gut 2" xfId="24998" hidden="1"/>
    <cellStyle name="Gut 2" xfId="25014" hidden="1"/>
    <cellStyle name="Gut 2" xfId="25030" hidden="1"/>
    <cellStyle name="Gut 2" xfId="25042" hidden="1"/>
    <cellStyle name="Gut 2" xfId="25050" hidden="1"/>
    <cellStyle name="Gut 2" xfId="25062" hidden="1"/>
    <cellStyle name="Gut 2" xfId="25070" hidden="1"/>
    <cellStyle name="Gut 2" xfId="25082" hidden="1"/>
    <cellStyle name="Gut 2" xfId="25090" hidden="1"/>
    <cellStyle name="Gut 2" xfId="25102" hidden="1"/>
    <cellStyle name="Gut 2" xfId="25111" hidden="1"/>
    <cellStyle name="Gut 2" xfId="25127" hidden="1"/>
    <cellStyle name="Gut 2" xfId="25136" hidden="1"/>
    <cellStyle name="Gut 2" xfId="25148" hidden="1"/>
    <cellStyle name="Gut 2" xfId="25156" hidden="1"/>
    <cellStyle name="Gut 2" xfId="25168" hidden="1"/>
    <cellStyle name="Gut 2" xfId="25176" hidden="1"/>
    <cellStyle name="Gut 2" xfId="25188" hidden="1"/>
    <cellStyle name="Gut 2" xfId="25196" hidden="1"/>
    <cellStyle name="Gut 2" xfId="25208" hidden="1"/>
    <cellStyle name="Gut 2" xfId="25210" hidden="1"/>
    <cellStyle name="Gut 2" xfId="25222" hidden="1"/>
    <cellStyle name="Gut 2" xfId="25231" hidden="1"/>
    <cellStyle name="Gut 2" xfId="25243" hidden="1"/>
    <cellStyle name="Gut 2" xfId="25251" hidden="1"/>
    <cellStyle name="Gut 2" xfId="25263" hidden="1"/>
    <cellStyle name="Gut 2" xfId="25271" hidden="1"/>
    <cellStyle name="Gut 2" xfId="25283" hidden="1"/>
    <cellStyle name="Gut 2" xfId="25291" hidden="1"/>
    <cellStyle name="Gut 2" xfId="25303" hidden="1"/>
    <cellStyle name="Gut 2" xfId="25304" hidden="1"/>
    <cellStyle name="Gut 2" xfId="25316" hidden="1"/>
    <cellStyle name="Gut 2" xfId="25324" hidden="1"/>
    <cellStyle name="Gut 2" xfId="25336" hidden="1"/>
    <cellStyle name="Gut 2" xfId="25344" hidden="1"/>
    <cellStyle name="Gut 2" xfId="25356" hidden="1"/>
    <cellStyle name="Gut 2" xfId="25364" hidden="1"/>
    <cellStyle name="Gut 2" xfId="25376" hidden="1"/>
    <cellStyle name="Gut 2" xfId="25384" hidden="1"/>
    <cellStyle name="Gut 2" xfId="25396" hidden="1"/>
    <cellStyle name="Gut 2" xfId="25410" hidden="1"/>
    <cellStyle name="Gut 2" xfId="25426" hidden="1"/>
    <cellStyle name="Gut 2" xfId="25434" hidden="1"/>
    <cellStyle name="Gut 2" xfId="25446" hidden="1"/>
    <cellStyle name="Gut 2" xfId="25454" hidden="1"/>
    <cellStyle name="Gut 2" xfId="25466" hidden="1"/>
    <cellStyle name="Gut 2" xfId="25474" hidden="1"/>
    <cellStyle name="Gut 2" xfId="25486" hidden="1"/>
    <cellStyle name="Gut 2" xfId="25494" hidden="1"/>
    <cellStyle name="Gut 2" xfId="25506" hidden="1"/>
    <cellStyle name="Gut 2" xfId="25515" hidden="1"/>
    <cellStyle name="Gut 2" xfId="25531" hidden="1"/>
    <cellStyle name="Gut 2" xfId="25540" hidden="1"/>
    <cellStyle name="Gut 2" xfId="25552" hidden="1"/>
    <cellStyle name="Gut 2" xfId="25560" hidden="1"/>
    <cellStyle name="Gut 2" xfId="25572" hidden="1"/>
    <cellStyle name="Gut 2" xfId="25580" hidden="1"/>
    <cellStyle name="Gut 2" xfId="25592" hidden="1"/>
    <cellStyle name="Gut 2" xfId="25600" hidden="1"/>
    <cellStyle name="Gut 2" xfId="25612" hidden="1"/>
    <cellStyle name="Gut 2" xfId="25614" hidden="1"/>
    <cellStyle name="Gut 2" xfId="25626" hidden="1"/>
    <cellStyle name="Gut 2" xfId="25635" hidden="1"/>
    <cellStyle name="Gut 2" xfId="25647" hidden="1"/>
    <cellStyle name="Gut 2" xfId="25655" hidden="1"/>
    <cellStyle name="Gut 2" xfId="25667" hidden="1"/>
    <cellStyle name="Gut 2" xfId="25675" hidden="1"/>
    <cellStyle name="Gut 2" xfId="25687" hidden="1"/>
    <cellStyle name="Gut 2" xfId="25695" hidden="1"/>
    <cellStyle name="Gut 2" xfId="25707" hidden="1"/>
    <cellStyle name="Gut 2" xfId="25708" hidden="1"/>
    <cellStyle name="Gut 2" xfId="25720" hidden="1"/>
    <cellStyle name="Gut 2" xfId="25728" hidden="1"/>
    <cellStyle name="Gut 2" xfId="25740" hidden="1"/>
    <cellStyle name="Gut 2" xfId="25748" hidden="1"/>
    <cellStyle name="Gut 2" xfId="25760" hidden="1"/>
    <cellStyle name="Gut 2" xfId="25768" hidden="1"/>
    <cellStyle name="Gut 2" xfId="25780" hidden="1"/>
    <cellStyle name="Gut 2" xfId="25788" hidden="1"/>
    <cellStyle name="Gut 2" xfId="25800" hidden="1"/>
    <cellStyle name="Gut 2" xfId="25808" hidden="1"/>
    <cellStyle name="Gut 2" xfId="25820" hidden="1"/>
    <cellStyle name="Gut 2" xfId="25828" hidden="1"/>
    <cellStyle name="Gut 2" xfId="25840" hidden="1"/>
    <cellStyle name="Gut 2" xfId="25848" hidden="1"/>
    <cellStyle name="Gut 2" xfId="25860" hidden="1"/>
    <cellStyle name="Gut 2" xfId="25868" hidden="1"/>
    <cellStyle name="Gut 2" xfId="25880" hidden="1"/>
    <cellStyle name="Gut 2" xfId="25888" hidden="1"/>
    <cellStyle name="Gut 2" xfId="25900" hidden="1"/>
    <cellStyle name="Gut 2" xfId="25921" hidden="1"/>
    <cellStyle name="Gut 2" xfId="25926" hidden="1"/>
    <cellStyle name="Gut 2" xfId="25957" hidden="1"/>
    <cellStyle name="Gut 2" xfId="25970" hidden="1"/>
    <cellStyle name="Gut 2" xfId="25978" hidden="1"/>
    <cellStyle name="Gut 2" xfId="25990" hidden="1"/>
    <cellStyle name="Gut 2" xfId="25998" hidden="1"/>
    <cellStyle name="Gut 2" xfId="26010" hidden="1"/>
    <cellStyle name="Gut 2" xfId="26018" hidden="1"/>
    <cellStyle name="Gut 2" xfId="26030" hidden="1"/>
    <cellStyle name="Gut 2" xfId="26038" hidden="1"/>
    <cellStyle name="Gut 2" xfId="26050" hidden="1"/>
    <cellStyle name="Gut 2" xfId="26053" hidden="1"/>
    <cellStyle name="Gut 2" xfId="26065" hidden="1"/>
    <cellStyle name="Gut 2" xfId="26073" hidden="1"/>
    <cellStyle name="Gut 2" xfId="26085" hidden="1"/>
    <cellStyle name="Gut 2" xfId="26093" hidden="1"/>
    <cellStyle name="Gut 2" xfId="26105" hidden="1"/>
    <cellStyle name="Gut 2" xfId="26113" hidden="1"/>
    <cellStyle name="Gut 2" xfId="26125" hidden="1"/>
    <cellStyle name="Gut 2" xfId="26133" hidden="1"/>
    <cellStyle name="Gut 2" xfId="26145" hidden="1"/>
    <cellStyle name="Gut 2" xfId="23808" hidden="1"/>
    <cellStyle name="Gut 2" xfId="23804" hidden="1"/>
    <cellStyle name="Gut 2" xfId="23803" hidden="1"/>
    <cellStyle name="Gut 2" xfId="21409" hidden="1"/>
    <cellStyle name="Gut 2" xfId="21348" hidden="1"/>
    <cellStyle name="Gut 2" xfId="21355" hidden="1"/>
    <cellStyle name="Gut 2" xfId="26162" hidden="1"/>
    <cellStyle name="Gut 2" xfId="26170" hidden="1"/>
    <cellStyle name="Gut 2" xfId="26182" hidden="1"/>
    <cellStyle name="Gut 2" xfId="26192" hidden="1"/>
    <cellStyle name="Gut 2" xfId="26208" hidden="1"/>
    <cellStyle name="Gut 2" xfId="26217" hidden="1"/>
    <cellStyle name="Gut 2" xfId="26229" hidden="1"/>
    <cellStyle name="Gut 2" xfId="26237" hidden="1"/>
    <cellStyle name="Gut 2" xfId="26249" hidden="1"/>
    <cellStyle name="Gut 2" xfId="26257" hidden="1"/>
    <cellStyle name="Gut 2" xfId="26269" hidden="1"/>
    <cellStyle name="Gut 2" xfId="26277" hidden="1"/>
    <cellStyle name="Gut 2" xfId="26289" hidden="1"/>
    <cellStyle name="Gut 2" xfId="26291" hidden="1"/>
    <cellStyle name="Gut 2" xfId="26303" hidden="1"/>
    <cellStyle name="Gut 2" xfId="26312" hidden="1"/>
    <cellStyle name="Gut 2" xfId="26324" hidden="1"/>
    <cellStyle name="Gut 2" xfId="26332" hidden="1"/>
    <cellStyle name="Gut 2" xfId="26344" hidden="1"/>
    <cellStyle name="Gut 2" xfId="26352" hidden="1"/>
    <cellStyle name="Gut 2" xfId="26364" hidden="1"/>
    <cellStyle name="Gut 2" xfId="26372" hidden="1"/>
    <cellStyle name="Gut 2" xfId="26384" hidden="1"/>
    <cellStyle name="Gut 2" xfId="26385" hidden="1"/>
    <cellStyle name="Gut 2" xfId="26397" hidden="1"/>
    <cellStyle name="Gut 2" xfId="26405" hidden="1"/>
    <cellStyle name="Gut 2" xfId="26417" hidden="1"/>
    <cellStyle name="Gut 2" xfId="26425" hidden="1"/>
    <cellStyle name="Gut 2" xfId="26437" hidden="1"/>
    <cellStyle name="Gut 2" xfId="26445" hidden="1"/>
    <cellStyle name="Gut 2" xfId="26457" hidden="1"/>
    <cellStyle name="Gut 2" xfId="26465" hidden="1"/>
    <cellStyle name="Gut 2" xfId="26477" hidden="1"/>
    <cellStyle name="Gut 2" xfId="26492" hidden="1"/>
    <cellStyle name="Gut 2" xfId="26507" hidden="1"/>
    <cellStyle name="Gut 2" xfId="26515" hidden="1"/>
    <cellStyle name="Gut 2" xfId="26527" hidden="1"/>
    <cellStyle name="Gut 2" xfId="26535" hidden="1"/>
    <cellStyle name="Gut 2" xfId="26547" hidden="1"/>
    <cellStyle name="Gut 2" xfId="26555" hidden="1"/>
    <cellStyle name="Gut 2" xfId="26567" hidden="1"/>
    <cellStyle name="Gut 2" xfId="26575" hidden="1"/>
    <cellStyle name="Gut 2" xfId="26587" hidden="1"/>
    <cellStyle name="Gut 2" xfId="26596" hidden="1"/>
    <cellStyle name="Gut 2" xfId="26612" hidden="1"/>
    <cellStyle name="Gut 2" xfId="26621" hidden="1"/>
    <cellStyle name="Gut 2" xfId="26633" hidden="1"/>
    <cellStyle name="Gut 2" xfId="26641" hidden="1"/>
    <cellStyle name="Gut 2" xfId="26653" hidden="1"/>
    <cellStyle name="Gut 2" xfId="26661" hidden="1"/>
    <cellStyle name="Gut 2" xfId="26673" hidden="1"/>
    <cellStyle name="Gut 2" xfId="26681" hidden="1"/>
    <cellStyle name="Gut 2" xfId="26693" hidden="1"/>
    <cellStyle name="Gut 2" xfId="26695" hidden="1"/>
    <cellStyle name="Gut 2" xfId="26707" hidden="1"/>
    <cellStyle name="Gut 2" xfId="26716" hidden="1"/>
    <cellStyle name="Gut 2" xfId="26728" hidden="1"/>
    <cellStyle name="Gut 2" xfId="26736" hidden="1"/>
    <cellStyle name="Gut 2" xfId="26748" hidden="1"/>
    <cellStyle name="Gut 2" xfId="26756" hidden="1"/>
    <cellStyle name="Gut 2" xfId="26768" hidden="1"/>
    <cellStyle name="Gut 2" xfId="26776" hidden="1"/>
    <cellStyle name="Gut 2" xfId="26788" hidden="1"/>
    <cellStyle name="Gut 2" xfId="26789" hidden="1"/>
    <cellStyle name="Gut 2" xfId="26801" hidden="1"/>
    <cellStyle name="Gut 2" xfId="26809" hidden="1"/>
    <cellStyle name="Gut 2" xfId="26821" hidden="1"/>
    <cellStyle name="Gut 2" xfId="26829" hidden="1"/>
    <cellStyle name="Gut 2" xfId="26841" hidden="1"/>
    <cellStyle name="Gut 2" xfId="26849" hidden="1"/>
    <cellStyle name="Gut 2" xfId="26861" hidden="1"/>
    <cellStyle name="Gut 2" xfId="26869" hidden="1"/>
    <cellStyle name="Gut 2" xfId="26881" hidden="1"/>
    <cellStyle name="Gut 2" xfId="26889" hidden="1"/>
    <cellStyle name="Gut 2" xfId="26901" hidden="1"/>
    <cellStyle name="Gut 2" xfId="26909" hidden="1"/>
    <cellStyle name="Gut 2" xfId="26921" hidden="1"/>
    <cellStyle name="Gut 2" xfId="26929" hidden="1"/>
    <cellStyle name="Gut 2" xfId="26941" hidden="1"/>
    <cellStyle name="Gut 2" xfId="26949" hidden="1"/>
    <cellStyle name="Gut 2" xfId="26961" hidden="1"/>
    <cellStyle name="Gut 2" xfId="26969" hidden="1"/>
    <cellStyle name="Gut 2" xfId="26981" hidden="1"/>
    <cellStyle name="Gut 2" xfId="27001" hidden="1"/>
    <cellStyle name="Gut 2" xfId="27007" hidden="1"/>
    <cellStyle name="Gut 2" xfId="27038" hidden="1"/>
    <cellStyle name="Gut 2" xfId="27051" hidden="1"/>
    <cellStyle name="Gut 2" xfId="27059" hidden="1"/>
    <cellStyle name="Gut 2" xfId="27071" hidden="1"/>
    <cellStyle name="Gut 2" xfId="27079" hidden="1"/>
    <cellStyle name="Gut 2" xfId="27091" hidden="1"/>
    <cellStyle name="Gut 2" xfId="27099" hidden="1"/>
    <cellStyle name="Gut 2" xfId="27111" hidden="1"/>
    <cellStyle name="Gut 2" xfId="27119" hidden="1"/>
    <cellStyle name="Gut 2" xfId="27131" hidden="1"/>
    <cellStyle name="Gut 2" xfId="27133" hidden="1"/>
    <cellStyle name="Gut 2" xfId="27145" hidden="1"/>
    <cellStyle name="Gut 2" xfId="27153" hidden="1"/>
    <cellStyle name="Gut 2" xfId="27165" hidden="1"/>
    <cellStyle name="Gut 2" xfId="27173" hidden="1"/>
    <cellStyle name="Gut 2" xfId="27185" hidden="1"/>
    <cellStyle name="Gut 2" xfId="27193" hidden="1"/>
    <cellStyle name="Gut 2" xfId="27205" hidden="1"/>
    <cellStyle name="Gut 2" xfId="27213" hidden="1"/>
    <cellStyle name="Gut 2" xfId="27225" hidden="1"/>
    <cellStyle name="Gut 2" xfId="27232" hidden="1"/>
    <cellStyle name="Gut 2" xfId="27285" hidden="1"/>
    <cellStyle name="Gut 2" xfId="27301" hidden="1"/>
    <cellStyle name="Gut 2" xfId="27317" hidden="1"/>
    <cellStyle name="Gut 2" xfId="27329" hidden="1"/>
    <cellStyle name="Gut 2" xfId="27337" hidden="1"/>
    <cellStyle name="Gut 2" xfId="27349" hidden="1"/>
    <cellStyle name="Gut 2" xfId="27357" hidden="1"/>
    <cellStyle name="Gut 2" xfId="27369" hidden="1"/>
    <cellStyle name="Gut 2" xfId="27377" hidden="1"/>
    <cellStyle name="Gut 2" xfId="27389" hidden="1"/>
    <cellStyle name="Gut 2" xfId="27399" hidden="1"/>
    <cellStyle name="Gut 2" xfId="27415" hidden="1"/>
    <cellStyle name="Gut 2" xfId="27424" hidden="1"/>
    <cellStyle name="Gut 2" xfId="27436" hidden="1"/>
    <cellStyle name="Gut 2" xfId="27444" hidden="1"/>
    <cellStyle name="Gut 2" xfId="27456" hidden="1"/>
    <cellStyle name="Gut 2" xfId="27464" hidden="1"/>
    <cellStyle name="Gut 2" xfId="27476" hidden="1"/>
    <cellStyle name="Gut 2" xfId="27484" hidden="1"/>
    <cellStyle name="Gut 2" xfId="27496" hidden="1"/>
    <cellStyle name="Gut 2" xfId="27498" hidden="1"/>
    <cellStyle name="Gut 2" xfId="27510" hidden="1"/>
    <cellStyle name="Gut 2" xfId="27519" hidden="1"/>
    <cellStyle name="Gut 2" xfId="27531" hidden="1"/>
    <cellStyle name="Gut 2" xfId="27539" hidden="1"/>
    <cellStyle name="Gut 2" xfId="27551" hidden="1"/>
    <cellStyle name="Gut 2" xfId="27559" hidden="1"/>
    <cellStyle name="Gut 2" xfId="27571" hidden="1"/>
    <cellStyle name="Gut 2" xfId="27579" hidden="1"/>
    <cellStyle name="Gut 2" xfId="27591" hidden="1"/>
    <cellStyle name="Gut 2" xfId="27592" hidden="1"/>
    <cellStyle name="Gut 2" xfId="27604" hidden="1"/>
    <cellStyle name="Gut 2" xfId="27612" hidden="1"/>
    <cellStyle name="Gut 2" xfId="27624" hidden="1"/>
    <cellStyle name="Gut 2" xfId="27632" hidden="1"/>
    <cellStyle name="Gut 2" xfId="27644" hidden="1"/>
    <cellStyle name="Gut 2" xfId="27652" hidden="1"/>
    <cellStyle name="Gut 2" xfId="27664" hidden="1"/>
    <cellStyle name="Gut 2" xfId="27672" hidden="1"/>
    <cellStyle name="Gut 2" xfId="27684" hidden="1"/>
    <cellStyle name="Gut 2" xfId="27698" hidden="1"/>
    <cellStyle name="Gut 2" xfId="27714" hidden="1"/>
    <cellStyle name="Gut 2" xfId="27722" hidden="1"/>
    <cellStyle name="Gut 2" xfId="27734" hidden="1"/>
    <cellStyle name="Gut 2" xfId="27742" hidden="1"/>
    <cellStyle name="Gut 2" xfId="27754" hidden="1"/>
    <cellStyle name="Gut 2" xfId="27762" hidden="1"/>
    <cellStyle name="Gut 2" xfId="27774" hidden="1"/>
    <cellStyle name="Gut 2" xfId="27782" hidden="1"/>
    <cellStyle name="Gut 2" xfId="27794" hidden="1"/>
    <cellStyle name="Gut 2" xfId="27803" hidden="1"/>
    <cellStyle name="Gut 2" xfId="27819" hidden="1"/>
    <cellStyle name="Gut 2" xfId="27828" hidden="1"/>
    <cellStyle name="Gut 2" xfId="27840" hidden="1"/>
    <cellStyle name="Gut 2" xfId="27848" hidden="1"/>
    <cellStyle name="Gut 2" xfId="27860" hidden="1"/>
    <cellStyle name="Gut 2" xfId="27868" hidden="1"/>
    <cellStyle name="Gut 2" xfId="27880" hidden="1"/>
    <cellStyle name="Gut 2" xfId="27888" hidden="1"/>
    <cellStyle name="Gut 2" xfId="27900" hidden="1"/>
    <cellStyle name="Gut 2" xfId="27902" hidden="1"/>
    <cellStyle name="Gut 2" xfId="27914" hidden="1"/>
    <cellStyle name="Gut 2" xfId="27923" hidden="1"/>
    <cellStyle name="Gut 2" xfId="27935" hidden="1"/>
    <cellStyle name="Gut 2" xfId="27943" hidden="1"/>
    <cellStyle name="Gut 2" xfId="27955" hidden="1"/>
    <cellStyle name="Gut 2" xfId="27963" hidden="1"/>
    <cellStyle name="Gut 2" xfId="27975" hidden="1"/>
    <cellStyle name="Gut 2" xfId="27983" hidden="1"/>
    <cellStyle name="Gut 2" xfId="27995" hidden="1"/>
    <cellStyle name="Gut 2" xfId="27996" hidden="1"/>
    <cellStyle name="Gut 2" xfId="28008" hidden="1"/>
    <cellStyle name="Gut 2" xfId="28016" hidden="1"/>
    <cellStyle name="Gut 2" xfId="28028" hidden="1"/>
    <cellStyle name="Gut 2" xfId="28036" hidden="1"/>
    <cellStyle name="Gut 2" xfId="28048" hidden="1"/>
    <cellStyle name="Gut 2" xfId="28056" hidden="1"/>
    <cellStyle name="Gut 2" xfId="28068" hidden="1"/>
    <cellStyle name="Gut 2" xfId="28076" hidden="1"/>
    <cellStyle name="Gut 2" xfId="28088" hidden="1"/>
    <cellStyle name="Gut 2" xfId="28096" hidden="1"/>
    <cellStyle name="Gut 2" xfId="28108" hidden="1"/>
    <cellStyle name="Gut 2" xfId="28116" hidden="1"/>
    <cellStyle name="Gut 2" xfId="28128" hidden="1"/>
    <cellStyle name="Gut 2" xfId="28136" hidden="1"/>
    <cellStyle name="Gut 2" xfId="28148" hidden="1"/>
    <cellStyle name="Gut 2" xfId="28156" hidden="1"/>
    <cellStyle name="Gut 2" xfId="28168" hidden="1"/>
    <cellStyle name="Gut 2" xfId="28176" hidden="1"/>
    <cellStyle name="Gut 2" xfId="28188" hidden="1"/>
    <cellStyle name="Gut 2" xfId="28207" hidden="1"/>
    <cellStyle name="Gut 2" xfId="28212" hidden="1"/>
    <cellStyle name="Gut 2" xfId="28243" hidden="1"/>
    <cellStyle name="Gut 2" xfId="28256" hidden="1"/>
    <cellStyle name="Gut 2" xfId="28264" hidden="1"/>
    <cellStyle name="Gut 2" xfId="28276" hidden="1"/>
    <cellStyle name="Gut 2" xfId="28284" hidden="1"/>
    <cellStyle name="Gut 2" xfId="28296" hidden="1"/>
    <cellStyle name="Gut 2" xfId="28304" hidden="1"/>
    <cellStyle name="Gut 2" xfId="28316" hidden="1"/>
    <cellStyle name="Gut 2" xfId="28324" hidden="1"/>
    <cellStyle name="Gut 2" xfId="28336" hidden="1"/>
    <cellStyle name="Gut 2" xfId="28339" hidden="1"/>
    <cellStyle name="Gut 2" xfId="28351" hidden="1"/>
    <cellStyle name="Gut 2" xfId="28359" hidden="1"/>
    <cellStyle name="Gut 2" xfId="28371" hidden="1"/>
    <cellStyle name="Gut 2" xfId="28379" hidden="1"/>
    <cellStyle name="Gut 2" xfId="28391" hidden="1"/>
    <cellStyle name="Gut 2" xfId="28399" hidden="1"/>
    <cellStyle name="Gut 2" xfId="28411" hidden="1"/>
    <cellStyle name="Gut 2" xfId="28419" hidden="1"/>
    <cellStyle name="Gut 2" xfId="28431" hidden="1"/>
    <cellStyle name="Gut 2" xfId="23794" hidden="1"/>
    <cellStyle name="Gut 2" xfId="25411" hidden="1"/>
    <cellStyle name="Gut 2" xfId="21397" hidden="1"/>
    <cellStyle name="Gut 2" xfId="21327" hidden="1"/>
    <cellStyle name="Gut 2" xfId="21410" hidden="1"/>
    <cellStyle name="Gut 2" xfId="21286" hidden="1"/>
    <cellStyle name="Gut 2" xfId="28450" hidden="1"/>
    <cellStyle name="Gut 2" xfId="28458" hidden="1"/>
    <cellStyle name="Gut 2" xfId="28470" hidden="1"/>
    <cellStyle name="Gut 2" xfId="28479" hidden="1"/>
    <cellStyle name="Gut 2" xfId="28495" hidden="1"/>
    <cellStyle name="Gut 2" xfId="28504" hidden="1"/>
    <cellStyle name="Gut 2" xfId="28516" hidden="1"/>
    <cellStyle name="Gut 2" xfId="28524" hidden="1"/>
    <cellStyle name="Gut 2" xfId="28536" hidden="1"/>
    <cellStyle name="Gut 2" xfId="28544" hidden="1"/>
    <cellStyle name="Gut 2" xfId="28556" hidden="1"/>
    <cellStyle name="Gut 2" xfId="28564" hidden="1"/>
    <cellStyle name="Gut 2" xfId="28576" hidden="1"/>
    <cellStyle name="Gut 2" xfId="28578" hidden="1"/>
    <cellStyle name="Gut 2" xfId="28590" hidden="1"/>
    <cellStyle name="Gut 2" xfId="28599" hidden="1"/>
    <cellStyle name="Gut 2" xfId="28611" hidden="1"/>
    <cellStyle name="Gut 2" xfId="28619" hidden="1"/>
    <cellStyle name="Gut 2" xfId="28631" hidden="1"/>
    <cellStyle name="Gut 2" xfId="28639" hidden="1"/>
    <cellStyle name="Gut 2" xfId="28651" hidden="1"/>
    <cellStyle name="Gut 2" xfId="28659" hidden="1"/>
    <cellStyle name="Gut 2" xfId="28671" hidden="1"/>
    <cellStyle name="Gut 2" xfId="28672" hidden="1"/>
    <cellStyle name="Gut 2" xfId="28684" hidden="1"/>
    <cellStyle name="Gut 2" xfId="28692" hidden="1"/>
    <cellStyle name="Gut 2" xfId="28704" hidden="1"/>
    <cellStyle name="Gut 2" xfId="28712" hidden="1"/>
    <cellStyle name="Gut 2" xfId="28724" hidden="1"/>
    <cellStyle name="Gut 2" xfId="28732" hidden="1"/>
    <cellStyle name="Gut 2" xfId="28744" hidden="1"/>
    <cellStyle name="Gut 2" xfId="28752" hidden="1"/>
    <cellStyle name="Gut 2" xfId="28764" hidden="1"/>
    <cellStyle name="Gut 2" xfId="28778" hidden="1"/>
    <cellStyle name="Gut 2" xfId="28793" hidden="1"/>
    <cellStyle name="Gut 2" xfId="28801" hidden="1"/>
    <cellStyle name="Gut 2" xfId="28813" hidden="1"/>
    <cellStyle name="Gut 2" xfId="28821" hidden="1"/>
    <cellStyle name="Gut 2" xfId="28833" hidden="1"/>
    <cellStyle name="Gut 2" xfId="28841" hidden="1"/>
    <cellStyle name="Gut 2" xfId="28853" hidden="1"/>
    <cellStyle name="Gut 2" xfId="28861" hidden="1"/>
    <cellStyle name="Gut 2" xfId="28873" hidden="1"/>
    <cellStyle name="Gut 2" xfId="28881" hidden="1"/>
    <cellStyle name="Gut 2" xfId="28897" hidden="1"/>
    <cellStyle name="Gut 2" xfId="28906" hidden="1"/>
    <cellStyle name="Gut 2" xfId="28918" hidden="1"/>
    <cellStyle name="Gut 2" xfId="28926" hidden="1"/>
    <cellStyle name="Gut 2" xfId="28938" hidden="1"/>
    <cellStyle name="Gut 2" xfId="28946" hidden="1"/>
    <cellStyle name="Gut 2" xfId="28958" hidden="1"/>
    <cellStyle name="Gut 2" xfId="28966" hidden="1"/>
    <cellStyle name="Gut 2" xfId="28978" hidden="1"/>
    <cellStyle name="Gut 2" xfId="28980" hidden="1"/>
    <cellStyle name="Gut 2" xfId="28992" hidden="1"/>
    <cellStyle name="Gut 2" xfId="29001" hidden="1"/>
    <cellStyle name="Gut 2" xfId="29013" hidden="1"/>
    <cellStyle name="Gut 2" xfId="29021" hidden="1"/>
    <cellStyle name="Gut 2" xfId="29033" hidden="1"/>
    <cellStyle name="Gut 2" xfId="29041" hidden="1"/>
    <cellStyle name="Gut 2" xfId="29053" hidden="1"/>
    <cellStyle name="Gut 2" xfId="29061" hidden="1"/>
    <cellStyle name="Gut 2" xfId="29073" hidden="1"/>
    <cellStyle name="Gut 2" xfId="29074" hidden="1"/>
    <cellStyle name="Gut 2" xfId="29086" hidden="1"/>
    <cellStyle name="Gut 2" xfId="29094" hidden="1"/>
    <cellStyle name="Gut 2" xfId="29106" hidden="1"/>
    <cellStyle name="Gut 2" xfId="29114" hidden="1"/>
    <cellStyle name="Gut 2" xfId="29126" hidden="1"/>
    <cellStyle name="Gut 2" xfId="29134" hidden="1"/>
    <cellStyle name="Gut 2" xfId="29146" hidden="1"/>
    <cellStyle name="Gut 2" xfId="29154" hidden="1"/>
    <cellStyle name="Gut 2" xfId="29166" hidden="1"/>
    <cellStyle name="Gut 2" xfId="29174" hidden="1"/>
    <cellStyle name="Gut 2" xfId="29186" hidden="1"/>
    <cellStyle name="Gut 2" xfId="29194" hidden="1"/>
    <cellStyle name="Gut 2" xfId="29206" hidden="1"/>
    <cellStyle name="Gut 2" xfId="29214" hidden="1"/>
    <cellStyle name="Gut 2" xfId="29226" hidden="1"/>
    <cellStyle name="Gut 2" xfId="29234" hidden="1"/>
    <cellStyle name="Gut 2" xfId="29246" hidden="1"/>
    <cellStyle name="Gut 2" xfId="29254" hidden="1"/>
    <cellStyle name="Gut 2" xfId="29266" hidden="1"/>
    <cellStyle name="Gut 2" xfId="29286" hidden="1"/>
    <cellStyle name="Gut 2" xfId="29292" hidden="1"/>
    <cellStyle name="Gut 2" xfId="29322" hidden="1"/>
    <cellStyle name="Gut 2" xfId="29335" hidden="1"/>
    <cellStyle name="Gut 2" xfId="29343" hidden="1"/>
    <cellStyle name="Gut 2" xfId="29355" hidden="1"/>
    <cellStyle name="Gut 2" xfId="29363" hidden="1"/>
    <cellStyle name="Gut 2" xfId="29375" hidden="1"/>
    <cellStyle name="Gut 2" xfId="29383" hidden="1"/>
    <cellStyle name="Gut 2" xfId="29395" hidden="1"/>
    <cellStyle name="Gut 2" xfId="29403" hidden="1"/>
    <cellStyle name="Gut 2" xfId="29415" hidden="1"/>
    <cellStyle name="Gut 2" xfId="29418" hidden="1"/>
    <cellStyle name="Gut 2" xfId="29430" hidden="1"/>
    <cellStyle name="Gut 2" xfId="29438" hidden="1"/>
    <cellStyle name="Gut 2" xfId="29450" hidden="1"/>
    <cellStyle name="Gut 2" xfId="29458" hidden="1"/>
    <cellStyle name="Gut 2" xfId="29470" hidden="1"/>
    <cellStyle name="Gut 2" xfId="29478" hidden="1"/>
    <cellStyle name="Gut 2" xfId="29490" hidden="1"/>
    <cellStyle name="Gut 2" xfId="29498" hidden="1"/>
    <cellStyle name="Gut 2" xfId="29510" hidden="1"/>
    <cellStyle name="Gut 2" xfId="29516" hidden="1"/>
    <cellStyle name="Gut 2" xfId="29567" hidden="1"/>
    <cellStyle name="Gut 2" xfId="29583" hidden="1"/>
    <cellStyle name="Gut 2" xfId="29599" hidden="1"/>
    <cellStyle name="Gut 2" xfId="29611" hidden="1"/>
    <cellStyle name="Gut 2" xfId="29619" hidden="1"/>
    <cellStyle name="Gut 2" xfId="29631" hidden="1"/>
    <cellStyle name="Gut 2" xfId="29639" hidden="1"/>
    <cellStyle name="Gut 2" xfId="29651" hidden="1"/>
    <cellStyle name="Gut 2" xfId="29659" hidden="1"/>
    <cellStyle name="Gut 2" xfId="29671" hidden="1"/>
    <cellStyle name="Gut 2" xfId="29680" hidden="1"/>
    <cellStyle name="Gut 2" xfId="29696" hidden="1"/>
    <cellStyle name="Gut 2" xfId="29705" hidden="1"/>
    <cellStyle name="Gut 2" xfId="29717" hidden="1"/>
    <cellStyle name="Gut 2" xfId="29725" hidden="1"/>
    <cellStyle name="Gut 2" xfId="29737" hidden="1"/>
    <cellStyle name="Gut 2" xfId="29745" hidden="1"/>
    <cellStyle name="Gut 2" xfId="29757" hidden="1"/>
    <cellStyle name="Gut 2" xfId="29765" hidden="1"/>
    <cellStyle name="Gut 2" xfId="29777" hidden="1"/>
    <cellStyle name="Gut 2" xfId="29779" hidden="1"/>
    <cellStyle name="Gut 2" xfId="29791" hidden="1"/>
    <cellStyle name="Gut 2" xfId="29800" hidden="1"/>
    <cellStyle name="Gut 2" xfId="29812" hidden="1"/>
    <cellStyle name="Gut 2" xfId="29820" hidden="1"/>
    <cellStyle name="Gut 2" xfId="29832" hidden="1"/>
    <cellStyle name="Gut 2" xfId="29840" hidden="1"/>
    <cellStyle name="Gut 2" xfId="29852" hidden="1"/>
    <cellStyle name="Gut 2" xfId="29860" hidden="1"/>
    <cellStyle name="Gut 2" xfId="29872" hidden="1"/>
    <cellStyle name="Gut 2" xfId="29873" hidden="1"/>
    <cellStyle name="Gut 2" xfId="29885" hidden="1"/>
    <cellStyle name="Gut 2" xfId="29893" hidden="1"/>
    <cellStyle name="Gut 2" xfId="29905" hidden="1"/>
    <cellStyle name="Gut 2" xfId="29913" hidden="1"/>
    <cellStyle name="Gut 2" xfId="29925" hidden="1"/>
    <cellStyle name="Gut 2" xfId="29933" hidden="1"/>
    <cellStyle name="Gut 2" xfId="29945" hidden="1"/>
    <cellStyle name="Gut 2" xfId="29953" hidden="1"/>
    <cellStyle name="Gut 2" xfId="29965" hidden="1"/>
    <cellStyle name="Gut 2" xfId="29977" hidden="1"/>
    <cellStyle name="Gut 2" xfId="29993" hidden="1"/>
    <cellStyle name="Gut 2" xfId="30001" hidden="1"/>
    <cellStyle name="Gut 2" xfId="30013" hidden="1"/>
    <cellStyle name="Gut 2" xfId="30021" hidden="1"/>
    <cellStyle name="Gut 2" xfId="30033" hidden="1"/>
    <cellStyle name="Gut 2" xfId="30041" hidden="1"/>
    <cellStyle name="Gut 2" xfId="30053" hidden="1"/>
    <cellStyle name="Gut 2" xfId="30061" hidden="1"/>
    <cellStyle name="Gut 2" xfId="30073" hidden="1"/>
    <cellStyle name="Gut 2" xfId="30081" hidden="1"/>
    <cellStyle name="Gut 2" xfId="30097" hidden="1"/>
    <cellStyle name="Gut 2" xfId="30106" hidden="1"/>
    <cellStyle name="Gut 2" xfId="30118" hidden="1"/>
    <cellStyle name="Gut 2" xfId="30126" hidden="1"/>
    <cellStyle name="Gut 2" xfId="30138" hidden="1"/>
    <cellStyle name="Gut 2" xfId="30146" hidden="1"/>
    <cellStyle name="Gut 2" xfId="30158" hidden="1"/>
    <cellStyle name="Gut 2" xfId="30166" hidden="1"/>
    <cellStyle name="Gut 2" xfId="30178" hidden="1"/>
    <cellStyle name="Gut 2" xfId="30180" hidden="1"/>
    <cellStyle name="Gut 2" xfId="30192" hidden="1"/>
    <cellStyle name="Gut 2" xfId="30201" hidden="1"/>
    <cellStyle name="Gut 2" xfId="30213" hidden="1"/>
    <cellStyle name="Gut 2" xfId="30221" hidden="1"/>
    <cellStyle name="Gut 2" xfId="30233" hidden="1"/>
    <cellStyle name="Gut 2" xfId="30241" hidden="1"/>
    <cellStyle name="Gut 2" xfId="30253" hidden="1"/>
    <cellStyle name="Gut 2" xfId="30261" hidden="1"/>
    <cellStyle name="Gut 2" xfId="30273" hidden="1"/>
    <cellStyle name="Gut 2" xfId="30274" hidden="1"/>
    <cellStyle name="Gut 2" xfId="30286" hidden="1"/>
    <cellStyle name="Gut 2" xfId="30294" hidden="1"/>
    <cellStyle name="Gut 2" xfId="30306" hidden="1"/>
    <cellStyle name="Gut 2" xfId="30314" hidden="1"/>
    <cellStyle name="Gut 2" xfId="30326" hidden="1"/>
    <cellStyle name="Gut 2" xfId="30334" hidden="1"/>
    <cellStyle name="Gut 2" xfId="30346" hidden="1"/>
    <cellStyle name="Gut 2" xfId="30354" hidden="1"/>
    <cellStyle name="Gut 2" xfId="30366" hidden="1"/>
    <cellStyle name="Gut 2" xfId="30374" hidden="1"/>
    <cellStyle name="Gut 2" xfId="30386" hidden="1"/>
    <cellStyle name="Gut 2" xfId="30394" hidden="1"/>
    <cellStyle name="Gut 2" xfId="30406" hidden="1"/>
    <cellStyle name="Gut 2" xfId="30414" hidden="1"/>
    <cellStyle name="Gut 2" xfId="30426" hidden="1"/>
    <cellStyle name="Gut 2" xfId="30434" hidden="1"/>
    <cellStyle name="Gut 2" xfId="30446" hidden="1"/>
    <cellStyle name="Gut 2" xfId="30454" hidden="1"/>
    <cellStyle name="Gut 2" xfId="30466" hidden="1"/>
    <cellStyle name="Gut 2" xfId="30484" hidden="1"/>
    <cellStyle name="Gut 2" xfId="30489" hidden="1"/>
    <cellStyle name="Gut 2" xfId="30519" hidden="1"/>
    <cellStyle name="Gut 2" xfId="30532" hidden="1"/>
    <cellStyle name="Gut 2" xfId="30540" hidden="1"/>
    <cellStyle name="Gut 2" xfId="30552" hidden="1"/>
    <cellStyle name="Gut 2" xfId="30560" hidden="1"/>
    <cellStyle name="Gut 2" xfId="30572" hidden="1"/>
    <cellStyle name="Gut 2" xfId="30580" hidden="1"/>
    <cellStyle name="Gut 2" xfId="30592" hidden="1"/>
    <cellStyle name="Gut 2" xfId="30600" hidden="1"/>
    <cellStyle name="Gut 2" xfId="30612" hidden="1"/>
    <cellStyle name="Gut 2" xfId="30614" hidden="1"/>
    <cellStyle name="Gut 2" xfId="30626" hidden="1"/>
    <cellStyle name="Gut 2" xfId="30634" hidden="1"/>
    <cellStyle name="Gut 2" xfId="30646" hidden="1"/>
    <cellStyle name="Gut 2" xfId="30654" hidden="1"/>
    <cellStyle name="Gut 2" xfId="30666" hidden="1"/>
    <cellStyle name="Gut 2" xfId="30674" hidden="1"/>
    <cellStyle name="Gut 2" xfId="30686" hidden="1"/>
    <cellStyle name="Gut 2" xfId="30694" hidden="1"/>
    <cellStyle name="Gut 2" xfId="30706" hidden="1"/>
    <cellStyle name="Gut 2" xfId="21257" hidden="1"/>
    <cellStyle name="Gut 2" xfId="28438" hidden="1"/>
    <cellStyle name="Gut 2" xfId="26155" hidden="1"/>
    <cellStyle name="Gut 2" xfId="23780" hidden="1"/>
    <cellStyle name="Gut 2" xfId="24196" hidden="1"/>
    <cellStyle name="Gut 2" xfId="21270" hidden="1"/>
    <cellStyle name="Gut 2" xfId="30717" hidden="1"/>
    <cellStyle name="Gut 2" xfId="30725" hidden="1"/>
    <cellStyle name="Gut 2" xfId="30737" hidden="1"/>
    <cellStyle name="Gut 2" xfId="30745" hidden="1"/>
    <cellStyle name="Gut 2" xfId="30761" hidden="1"/>
    <cellStyle name="Gut 2" xfId="30770" hidden="1"/>
    <cellStyle name="Gut 2" xfId="30782" hidden="1"/>
    <cellStyle name="Gut 2" xfId="30790" hidden="1"/>
    <cellStyle name="Gut 2" xfId="30802" hidden="1"/>
    <cellStyle name="Gut 2" xfId="30810" hidden="1"/>
    <cellStyle name="Gut 2" xfId="30822" hidden="1"/>
    <cellStyle name="Gut 2" xfId="30830" hidden="1"/>
    <cellStyle name="Gut 2" xfId="30842" hidden="1"/>
    <cellStyle name="Gut 2" xfId="30844" hidden="1"/>
    <cellStyle name="Gut 2" xfId="30856" hidden="1"/>
    <cellStyle name="Gut 2" xfId="30865" hidden="1"/>
    <cellStyle name="Gut 2" xfId="30877" hidden="1"/>
    <cellStyle name="Gut 2" xfId="30885" hidden="1"/>
    <cellStyle name="Gut 2" xfId="30897" hidden="1"/>
    <cellStyle name="Gut 2" xfId="30905" hidden="1"/>
    <cellStyle name="Gut 2" xfId="30917" hidden="1"/>
    <cellStyle name="Gut 2" xfId="30925" hidden="1"/>
    <cellStyle name="Gut 2" xfId="30937" hidden="1"/>
    <cellStyle name="Gut 2" xfId="30938" hidden="1"/>
    <cellStyle name="Gut 2" xfId="30950" hidden="1"/>
    <cellStyle name="Gut 2" xfId="30958" hidden="1"/>
    <cellStyle name="Gut 2" xfId="30970" hidden="1"/>
    <cellStyle name="Gut 2" xfId="30978" hidden="1"/>
    <cellStyle name="Gut 2" xfId="30990" hidden="1"/>
    <cellStyle name="Gut 2" xfId="30998" hidden="1"/>
    <cellStyle name="Gut 2" xfId="31010" hidden="1"/>
    <cellStyle name="Gut 2" xfId="31018" hidden="1"/>
    <cellStyle name="Gut 2" xfId="31030" hidden="1"/>
    <cellStyle name="Gut 2" xfId="31042" hidden="1"/>
    <cellStyle name="Gut 2" xfId="31057" hidden="1"/>
    <cellStyle name="Gut 2" xfId="31065" hidden="1"/>
    <cellStyle name="Gut 2" xfId="31077" hidden="1"/>
    <cellStyle name="Gut 2" xfId="31085" hidden="1"/>
    <cellStyle name="Gut 2" xfId="31097" hidden="1"/>
    <cellStyle name="Gut 2" xfId="31105" hidden="1"/>
    <cellStyle name="Gut 2" xfId="31117" hidden="1"/>
    <cellStyle name="Gut 2" xfId="31125" hidden="1"/>
    <cellStyle name="Gut 2" xfId="31137" hidden="1"/>
    <cellStyle name="Gut 2" xfId="31145" hidden="1"/>
    <cellStyle name="Gut 2" xfId="31161" hidden="1"/>
    <cellStyle name="Gut 2" xfId="31170" hidden="1"/>
    <cellStyle name="Gut 2" xfId="31182" hidden="1"/>
    <cellStyle name="Gut 2" xfId="31190" hidden="1"/>
    <cellStyle name="Gut 2" xfId="31202" hidden="1"/>
    <cellStyle name="Gut 2" xfId="31210" hidden="1"/>
    <cellStyle name="Gut 2" xfId="31222" hidden="1"/>
    <cellStyle name="Gut 2" xfId="31230" hidden="1"/>
    <cellStyle name="Gut 2" xfId="31242" hidden="1"/>
    <cellStyle name="Gut 2" xfId="31244" hidden="1"/>
    <cellStyle name="Gut 2" xfId="31256" hidden="1"/>
    <cellStyle name="Gut 2" xfId="31265" hidden="1"/>
    <cellStyle name="Gut 2" xfId="31277" hidden="1"/>
    <cellStyle name="Gut 2" xfId="31285" hidden="1"/>
    <cellStyle name="Gut 2" xfId="31297" hidden="1"/>
    <cellStyle name="Gut 2" xfId="31305" hidden="1"/>
    <cellStyle name="Gut 2" xfId="31317" hidden="1"/>
    <cellStyle name="Gut 2" xfId="31325" hidden="1"/>
    <cellStyle name="Gut 2" xfId="31337" hidden="1"/>
    <cellStyle name="Gut 2" xfId="31338" hidden="1"/>
    <cellStyle name="Gut 2" xfId="31350" hidden="1"/>
    <cellStyle name="Gut 2" xfId="31358" hidden="1"/>
    <cellStyle name="Gut 2" xfId="31370" hidden="1"/>
    <cellStyle name="Gut 2" xfId="31378" hidden="1"/>
    <cellStyle name="Gut 2" xfId="31390" hidden="1"/>
    <cellStyle name="Gut 2" xfId="31398" hidden="1"/>
    <cellStyle name="Gut 2" xfId="31410" hidden="1"/>
    <cellStyle name="Gut 2" xfId="31418" hidden="1"/>
    <cellStyle name="Gut 2" xfId="31430" hidden="1"/>
    <cellStyle name="Gut 2" xfId="31438" hidden="1"/>
    <cellStyle name="Gut 2" xfId="31450" hidden="1"/>
    <cellStyle name="Gut 2" xfId="31458" hidden="1"/>
    <cellStyle name="Gut 2" xfId="31470" hidden="1"/>
    <cellStyle name="Gut 2" xfId="31478" hidden="1"/>
    <cellStyle name="Gut 2" xfId="31490" hidden="1"/>
    <cellStyle name="Gut 2" xfId="31498" hidden="1"/>
    <cellStyle name="Gut 2" xfId="31510" hidden="1"/>
    <cellStyle name="Gut 2" xfId="31518" hidden="1"/>
    <cellStyle name="Gut 2" xfId="31530" hidden="1"/>
    <cellStyle name="Gut 2" xfId="31547" hidden="1"/>
    <cellStyle name="Gut 2" xfId="31552" hidden="1"/>
    <cellStyle name="Gut 2" xfId="31580" hidden="1"/>
    <cellStyle name="Gut 2" xfId="31592" hidden="1"/>
    <cellStyle name="Gut 2" xfId="31600" hidden="1"/>
    <cellStyle name="Gut 2" xfId="31612" hidden="1"/>
    <cellStyle name="Gut 2" xfId="31620" hidden="1"/>
    <cellStyle name="Gut 2" xfId="31632" hidden="1"/>
    <cellStyle name="Gut 2" xfId="31640" hidden="1"/>
    <cellStyle name="Gut 2" xfId="31652" hidden="1"/>
    <cellStyle name="Gut 2" xfId="31660" hidden="1"/>
    <cellStyle name="Gut 2" xfId="31672" hidden="1"/>
    <cellStyle name="Gut 2" xfId="31674" hidden="1"/>
    <cellStyle name="Gut 2" xfId="31686" hidden="1"/>
    <cellStyle name="Gut 2" xfId="31694" hidden="1"/>
    <cellStyle name="Gut 2" xfId="31706" hidden="1"/>
    <cellStyle name="Gut 2" xfId="31714" hidden="1"/>
    <cellStyle name="Gut 2" xfId="31726" hidden="1"/>
    <cellStyle name="Gut 2" xfId="31734" hidden="1"/>
    <cellStyle name="Gut 2" xfId="31746" hidden="1"/>
    <cellStyle name="Gut 2" xfId="31754" hidden="1"/>
    <cellStyle name="Gut 2" xfId="31766" hidden="1"/>
    <cellStyle name="Gut 2" xfId="31769" hidden="1"/>
    <cellStyle name="Gut 2" xfId="31819" hidden="1"/>
    <cellStyle name="Gut 2" xfId="31834" hidden="1"/>
    <cellStyle name="Gut 2" xfId="31850" hidden="1"/>
    <cellStyle name="Gut 2" xfId="31862" hidden="1"/>
    <cellStyle name="Gut 2" xfId="31870" hidden="1"/>
    <cellStyle name="Gut 2" xfId="31882" hidden="1"/>
    <cellStyle name="Gut 2" xfId="31890" hidden="1"/>
    <cellStyle name="Gut 2" xfId="31902" hidden="1"/>
    <cellStyle name="Gut 2" xfId="31910" hidden="1"/>
    <cellStyle name="Gut 2" xfId="31922" hidden="1"/>
    <cellStyle name="Gut 2" xfId="31930" hidden="1"/>
    <cellStyle name="Gut 2" xfId="31946" hidden="1"/>
    <cellStyle name="Gut 2" xfId="31955" hidden="1"/>
    <cellStyle name="Gut 2" xfId="31967" hidden="1"/>
    <cellStyle name="Gut 2" xfId="31975" hidden="1"/>
    <cellStyle name="Gut 2" xfId="31987" hidden="1"/>
    <cellStyle name="Gut 2" xfId="31995" hidden="1"/>
    <cellStyle name="Gut 2" xfId="32007" hidden="1"/>
    <cellStyle name="Gut 2" xfId="32015" hidden="1"/>
    <cellStyle name="Gut 2" xfId="32027" hidden="1"/>
    <cellStyle name="Gut 2" xfId="32029" hidden="1"/>
    <cellStyle name="Gut 2" xfId="32041" hidden="1"/>
    <cellStyle name="Gut 2" xfId="32050" hidden="1"/>
    <cellStyle name="Gut 2" xfId="32062" hidden="1"/>
    <cellStyle name="Gut 2" xfId="32070" hidden="1"/>
    <cellStyle name="Gut 2" xfId="32082" hidden="1"/>
    <cellStyle name="Gut 2" xfId="32090" hidden="1"/>
    <cellStyle name="Gut 2" xfId="32102" hidden="1"/>
    <cellStyle name="Gut 2" xfId="32110" hidden="1"/>
    <cellStyle name="Gut 2" xfId="32122" hidden="1"/>
    <cellStyle name="Gut 2" xfId="32123" hidden="1"/>
    <cellStyle name="Gut 2" xfId="32135" hidden="1"/>
    <cellStyle name="Gut 2" xfId="32143" hidden="1"/>
    <cellStyle name="Gut 2" xfId="32155" hidden="1"/>
    <cellStyle name="Gut 2" xfId="32163" hidden="1"/>
    <cellStyle name="Gut 2" xfId="32175" hidden="1"/>
    <cellStyle name="Gut 2" xfId="32183" hidden="1"/>
    <cellStyle name="Gut 2" xfId="32195" hidden="1"/>
    <cellStyle name="Gut 2" xfId="32203" hidden="1"/>
    <cellStyle name="Gut 2" xfId="32215" hidden="1"/>
    <cellStyle name="Gut 2" xfId="32227" hidden="1"/>
    <cellStyle name="Gut 2" xfId="32242" hidden="1"/>
    <cellStyle name="Gut 2" xfId="32250" hidden="1"/>
    <cellStyle name="Gut 2" xfId="32262" hidden="1"/>
    <cellStyle name="Gut 2" xfId="32270" hidden="1"/>
    <cellStyle name="Gut 2" xfId="32282" hidden="1"/>
    <cellStyle name="Gut 2" xfId="32290" hidden="1"/>
    <cellStyle name="Gut 2" xfId="32302" hidden="1"/>
    <cellStyle name="Gut 2" xfId="32310" hidden="1"/>
    <cellStyle name="Gut 2" xfId="32322" hidden="1"/>
    <cellStyle name="Gut 2" xfId="32330" hidden="1"/>
    <cellStyle name="Gut 2" xfId="32346" hidden="1"/>
    <cellStyle name="Gut 2" xfId="32355" hidden="1"/>
    <cellStyle name="Gut 2" xfId="32367" hidden="1"/>
    <cellStyle name="Gut 2" xfId="32375" hidden="1"/>
    <cellStyle name="Gut 2" xfId="32387" hidden="1"/>
    <cellStyle name="Gut 2" xfId="32395" hidden="1"/>
    <cellStyle name="Gut 2" xfId="32407" hidden="1"/>
    <cellStyle name="Gut 2" xfId="32415" hidden="1"/>
    <cellStyle name="Gut 2" xfId="32427" hidden="1"/>
    <cellStyle name="Gut 2" xfId="32429" hidden="1"/>
    <cellStyle name="Gut 2" xfId="32441" hidden="1"/>
    <cellStyle name="Gut 2" xfId="32450" hidden="1"/>
    <cellStyle name="Gut 2" xfId="32462" hidden="1"/>
    <cellStyle name="Gut 2" xfId="32470" hidden="1"/>
    <cellStyle name="Gut 2" xfId="32482" hidden="1"/>
    <cellStyle name="Gut 2" xfId="32490" hidden="1"/>
    <cellStyle name="Gut 2" xfId="32502" hidden="1"/>
    <cellStyle name="Gut 2" xfId="32510" hidden="1"/>
    <cellStyle name="Gut 2" xfId="32522" hidden="1"/>
    <cellStyle name="Gut 2" xfId="32523" hidden="1"/>
    <cellStyle name="Gut 2" xfId="32535" hidden="1"/>
    <cellStyle name="Gut 2" xfId="32543" hidden="1"/>
    <cellStyle name="Gut 2" xfId="32555" hidden="1"/>
    <cellStyle name="Gut 2" xfId="32563" hidden="1"/>
    <cellStyle name="Gut 2" xfId="32575" hidden="1"/>
    <cellStyle name="Gut 2" xfId="32583" hidden="1"/>
    <cellStyle name="Gut 2" xfId="32595" hidden="1"/>
    <cellStyle name="Gut 2" xfId="32603" hidden="1"/>
    <cellStyle name="Gut 2" xfId="32615" hidden="1"/>
    <cellStyle name="Gut 2" xfId="32623" hidden="1"/>
    <cellStyle name="Gut 2" xfId="32635" hidden="1"/>
    <cellStyle name="Gut 2" xfId="32643" hidden="1"/>
    <cellStyle name="Gut 2" xfId="32655" hidden="1"/>
    <cellStyle name="Gut 2" xfId="32663" hidden="1"/>
    <cellStyle name="Gut 2" xfId="32675" hidden="1"/>
    <cellStyle name="Gut 2" xfId="32683" hidden="1"/>
    <cellStyle name="Gut 2" xfId="32695" hidden="1"/>
    <cellStyle name="Gut 2" xfId="32703" hidden="1"/>
    <cellStyle name="Gut 2" xfId="32715" hidden="1"/>
    <cellStyle name="Gut 2" xfId="32732" hidden="1"/>
    <cellStyle name="Gut 2" xfId="32737" hidden="1"/>
    <cellStyle name="Gut 2" xfId="32765" hidden="1"/>
    <cellStyle name="Gut 2" xfId="32777" hidden="1"/>
    <cellStyle name="Gut 2" xfId="32785" hidden="1"/>
    <cellStyle name="Gut 2" xfId="32797" hidden="1"/>
    <cellStyle name="Gut 2" xfId="32805" hidden="1"/>
    <cellStyle name="Gut 2" xfId="32817" hidden="1"/>
    <cellStyle name="Gut 2" xfId="32825" hidden="1"/>
    <cellStyle name="Gut 2" xfId="32837" hidden="1"/>
    <cellStyle name="Gut 2" xfId="32845" hidden="1"/>
    <cellStyle name="Gut 2" xfId="32857" hidden="1"/>
    <cellStyle name="Gut 2" xfId="32859" hidden="1"/>
    <cellStyle name="Gut 2" xfId="32871" hidden="1"/>
    <cellStyle name="Gut 2" xfId="32879" hidden="1"/>
    <cellStyle name="Gut 2" xfId="32891" hidden="1"/>
    <cellStyle name="Gut 2" xfId="32899" hidden="1"/>
    <cellStyle name="Gut 2" xfId="32911" hidden="1"/>
    <cellStyle name="Gut 2" xfId="32919" hidden="1"/>
    <cellStyle name="Gut 2" xfId="32931" hidden="1"/>
    <cellStyle name="Gut 2" xfId="32939" hidden="1"/>
    <cellStyle name="Gut 2" xfId="32951" hidden="1"/>
    <cellStyle name="Gut 2" xfId="21401" hidden="1"/>
    <cellStyle name="Gut 2" xfId="23890" hidden="1"/>
    <cellStyle name="Gut 2" xfId="21309" hidden="1"/>
    <cellStyle name="Gut 2" xfId="29545" hidden="1"/>
    <cellStyle name="Gut 2" xfId="26490" hidden="1"/>
    <cellStyle name="Gut 2" xfId="21367" hidden="1"/>
    <cellStyle name="Gut 2" xfId="32954" hidden="1"/>
    <cellStyle name="Gut 2" xfId="32962" hidden="1"/>
    <cellStyle name="Gut 2" xfId="32974" hidden="1"/>
    <cellStyle name="Gut 2" xfId="32982" hidden="1"/>
    <cellStyle name="Gut 2" xfId="32998" hidden="1"/>
    <cellStyle name="Gut 2" xfId="33007" hidden="1"/>
    <cellStyle name="Gut 2" xfId="33019" hidden="1"/>
    <cellStyle name="Gut 2" xfId="33027" hidden="1"/>
    <cellStyle name="Gut 2" xfId="33039" hidden="1"/>
    <cellStyle name="Gut 2" xfId="33047" hidden="1"/>
    <cellStyle name="Gut 2" xfId="33059" hidden="1"/>
    <cellStyle name="Gut 2" xfId="33067" hidden="1"/>
    <cellStyle name="Gut 2" xfId="33079" hidden="1"/>
    <cellStyle name="Gut 2" xfId="33081" hidden="1"/>
    <cellStyle name="Gut 2" xfId="33093" hidden="1"/>
    <cellStyle name="Gut 2" xfId="33102" hidden="1"/>
    <cellStyle name="Gut 2" xfId="33114" hidden="1"/>
    <cellStyle name="Gut 2" xfId="33122" hidden="1"/>
    <cellStyle name="Gut 2" xfId="33134" hidden="1"/>
    <cellStyle name="Gut 2" xfId="33142" hidden="1"/>
    <cellStyle name="Gut 2" xfId="33154" hidden="1"/>
    <cellStyle name="Gut 2" xfId="33162" hidden="1"/>
    <cellStyle name="Gut 2" xfId="33174" hidden="1"/>
    <cellStyle name="Gut 2" xfId="33175" hidden="1"/>
    <cellStyle name="Gut 2" xfId="33187" hidden="1"/>
    <cellStyle name="Gut 2" xfId="33195" hidden="1"/>
    <cellStyle name="Gut 2" xfId="33207" hidden="1"/>
    <cellStyle name="Gut 2" xfId="33215" hidden="1"/>
    <cellStyle name="Gut 2" xfId="33227" hidden="1"/>
    <cellStyle name="Gut 2" xfId="33235" hidden="1"/>
    <cellStyle name="Gut 2" xfId="33247" hidden="1"/>
    <cellStyle name="Gut 2" xfId="33255" hidden="1"/>
    <cellStyle name="Gut 2" xfId="33267" hidden="1"/>
    <cellStyle name="Gut 2" xfId="33279" hidden="1"/>
    <cellStyle name="Gut 2" xfId="33294" hidden="1"/>
    <cellStyle name="Gut 2" xfId="33302" hidden="1"/>
    <cellStyle name="Gut 2" xfId="33314" hidden="1"/>
    <cellStyle name="Gut 2" xfId="33322" hidden="1"/>
    <cellStyle name="Gut 2" xfId="33334" hidden="1"/>
    <cellStyle name="Gut 2" xfId="33342" hidden="1"/>
    <cellStyle name="Gut 2" xfId="33354" hidden="1"/>
    <cellStyle name="Gut 2" xfId="33362" hidden="1"/>
    <cellStyle name="Gut 2" xfId="33374" hidden="1"/>
    <cellStyle name="Gut 2" xfId="33382" hidden="1"/>
    <cellStyle name="Gut 2" xfId="33398" hidden="1"/>
    <cellStyle name="Gut 2" xfId="33407" hidden="1"/>
    <cellStyle name="Gut 2" xfId="33419" hidden="1"/>
    <cellStyle name="Gut 2" xfId="33427" hidden="1"/>
    <cellStyle name="Gut 2" xfId="33439" hidden="1"/>
    <cellStyle name="Gut 2" xfId="33447" hidden="1"/>
    <cellStyle name="Gut 2" xfId="33459" hidden="1"/>
    <cellStyle name="Gut 2" xfId="33467" hidden="1"/>
    <cellStyle name="Gut 2" xfId="33479" hidden="1"/>
    <cellStyle name="Gut 2" xfId="33481" hidden="1"/>
    <cellStyle name="Gut 2" xfId="33493" hidden="1"/>
    <cellStyle name="Gut 2" xfId="33502" hidden="1"/>
    <cellStyle name="Gut 2" xfId="33514" hidden="1"/>
    <cellStyle name="Gut 2" xfId="33522" hidden="1"/>
    <cellStyle name="Gut 2" xfId="33534" hidden="1"/>
    <cellStyle name="Gut 2" xfId="33542" hidden="1"/>
    <cellStyle name="Gut 2" xfId="33554" hidden="1"/>
    <cellStyle name="Gut 2" xfId="33562" hidden="1"/>
    <cellStyle name="Gut 2" xfId="33574" hidden="1"/>
    <cellStyle name="Gut 2" xfId="33575" hidden="1"/>
    <cellStyle name="Gut 2" xfId="33587" hidden="1"/>
    <cellStyle name="Gut 2" xfId="33595" hidden="1"/>
    <cellStyle name="Gut 2" xfId="33607" hidden="1"/>
    <cellStyle name="Gut 2" xfId="33615" hidden="1"/>
    <cellStyle name="Gut 2" xfId="33627" hidden="1"/>
    <cellStyle name="Gut 2" xfId="33635" hidden="1"/>
    <cellStyle name="Gut 2" xfId="33647" hidden="1"/>
    <cellStyle name="Gut 2" xfId="33655" hidden="1"/>
    <cellStyle name="Gut 2" xfId="33667" hidden="1"/>
    <cellStyle name="Gut 2" xfId="33675" hidden="1"/>
    <cellStyle name="Gut 2" xfId="33687" hidden="1"/>
    <cellStyle name="Gut 2" xfId="33695" hidden="1"/>
    <cellStyle name="Gut 2" xfId="33707" hidden="1"/>
    <cellStyle name="Gut 2" xfId="33715" hidden="1"/>
    <cellStyle name="Gut 2" xfId="33727" hidden="1"/>
    <cellStyle name="Gut 2" xfId="33735" hidden="1"/>
    <cellStyle name="Gut 2" xfId="33747" hidden="1"/>
    <cellStyle name="Gut 2" xfId="33755" hidden="1"/>
    <cellStyle name="Gut 2" xfId="33767" hidden="1"/>
    <cellStyle name="Gut 2" xfId="33784" hidden="1"/>
    <cellStyle name="Gut 2" xfId="33789" hidden="1"/>
    <cellStyle name="Gut 2" xfId="33817" hidden="1"/>
    <cellStyle name="Gut 2" xfId="33829" hidden="1"/>
    <cellStyle name="Gut 2" xfId="33837" hidden="1"/>
    <cellStyle name="Gut 2" xfId="33849" hidden="1"/>
    <cellStyle name="Gut 2" xfId="33857" hidden="1"/>
    <cellStyle name="Gut 2" xfId="33869" hidden="1"/>
    <cellStyle name="Gut 2" xfId="33877" hidden="1"/>
    <cellStyle name="Gut 2" xfId="33889" hidden="1"/>
    <cellStyle name="Gut 2" xfId="33897" hidden="1"/>
    <cellStyle name="Gut 2" xfId="33909" hidden="1"/>
    <cellStyle name="Gut 2" xfId="33911" hidden="1"/>
    <cellStyle name="Gut 2" xfId="33923" hidden="1"/>
    <cellStyle name="Gut 2" xfId="33931" hidden="1"/>
    <cellStyle name="Gut 2" xfId="33943" hidden="1"/>
    <cellStyle name="Gut 2" xfId="33951" hidden="1"/>
    <cellStyle name="Gut 2" xfId="33963" hidden="1"/>
    <cellStyle name="Gut 2" xfId="33971" hidden="1"/>
    <cellStyle name="Gut 2" xfId="33983" hidden="1"/>
    <cellStyle name="Gut 2" xfId="33991" hidden="1"/>
    <cellStyle name="Gut 2" xfId="34003" hidden="1"/>
    <cellStyle name="Gut 2" xfId="34006" hidden="1"/>
    <cellStyle name="Gut 2" xfId="34055" hidden="1"/>
    <cellStyle name="Gut 2" xfId="34070" hidden="1"/>
    <cellStyle name="Gut 2" xfId="34086" hidden="1"/>
    <cellStyle name="Gut 2" xfId="34098" hidden="1"/>
    <cellStyle name="Gut 2" xfId="34106" hidden="1"/>
    <cellStyle name="Gut 2" xfId="34118" hidden="1"/>
    <cellStyle name="Gut 2" xfId="34126" hidden="1"/>
    <cellStyle name="Gut 2" xfId="34138" hidden="1"/>
    <cellStyle name="Gut 2" xfId="34146" hidden="1"/>
    <cellStyle name="Gut 2" xfId="34158" hidden="1"/>
    <cellStyle name="Gut 2" xfId="34166" hidden="1"/>
    <cellStyle name="Gut 2" xfId="34182" hidden="1"/>
    <cellStyle name="Gut 2" xfId="34191" hidden="1"/>
    <cellStyle name="Gut 2" xfId="34203" hidden="1"/>
    <cellStyle name="Gut 2" xfId="34211" hidden="1"/>
    <cellStyle name="Gut 2" xfId="34223" hidden="1"/>
    <cellStyle name="Gut 2" xfId="34231" hidden="1"/>
    <cellStyle name="Gut 2" xfId="34243" hidden="1"/>
    <cellStyle name="Gut 2" xfId="34251" hidden="1"/>
    <cellStyle name="Gut 2" xfId="34263" hidden="1"/>
    <cellStyle name="Gut 2" xfId="34265" hidden="1"/>
    <cellStyle name="Gut 2" xfId="34277" hidden="1"/>
    <cellStyle name="Gut 2" xfId="34286" hidden="1"/>
    <cellStyle name="Gut 2" xfId="34298" hidden="1"/>
    <cellStyle name="Gut 2" xfId="34306" hidden="1"/>
    <cellStyle name="Gut 2" xfId="34318" hidden="1"/>
    <cellStyle name="Gut 2" xfId="34326" hidden="1"/>
    <cellStyle name="Gut 2" xfId="34338" hidden="1"/>
    <cellStyle name="Gut 2" xfId="34346" hidden="1"/>
    <cellStyle name="Gut 2" xfId="34358" hidden="1"/>
    <cellStyle name="Gut 2" xfId="34359" hidden="1"/>
    <cellStyle name="Gut 2" xfId="34371" hidden="1"/>
    <cellStyle name="Gut 2" xfId="34379" hidden="1"/>
    <cellStyle name="Gut 2" xfId="34391" hidden="1"/>
    <cellStyle name="Gut 2" xfId="34399" hidden="1"/>
    <cellStyle name="Gut 2" xfId="34411" hidden="1"/>
    <cellStyle name="Gut 2" xfId="34419" hidden="1"/>
    <cellStyle name="Gut 2" xfId="34431" hidden="1"/>
    <cellStyle name="Gut 2" xfId="34439" hidden="1"/>
    <cellStyle name="Gut 2" xfId="34451" hidden="1"/>
    <cellStyle name="Gut 2" xfId="34463" hidden="1"/>
    <cellStyle name="Gut 2" xfId="34478" hidden="1"/>
    <cellStyle name="Gut 2" xfId="34486" hidden="1"/>
    <cellStyle name="Gut 2" xfId="34498" hidden="1"/>
    <cellStyle name="Gut 2" xfId="34506" hidden="1"/>
    <cellStyle name="Gut 2" xfId="34518" hidden="1"/>
    <cellStyle name="Gut 2" xfId="34526" hidden="1"/>
    <cellStyle name="Gut 2" xfId="34538" hidden="1"/>
    <cellStyle name="Gut 2" xfId="34546" hidden="1"/>
    <cellStyle name="Gut 2" xfId="34558" hidden="1"/>
    <cellStyle name="Gut 2" xfId="34566" hidden="1"/>
    <cellStyle name="Gut 2" xfId="34582" hidden="1"/>
    <cellStyle name="Gut 2" xfId="34591" hidden="1"/>
    <cellStyle name="Gut 2" xfId="34603" hidden="1"/>
    <cellStyle name="Gut 2" xfId="34611" hidden="1"/>
    <cellStyle name="Gut 2" xfId="34623" hidden="1"/>
    <cellStyle name="Gut 2" xfId="34631" hidden="1"/>
    <cellStyle name="Gut 2" xfId="34643" hidden="1"/>
    <cellStyle name="Gut 2" xfId="34651" hidden="1"/>
    <cellStyle name="Gut 2" xfId="34663" hidden="1"/>
    <cellStyle name="Gut 2" xfId="34665" hidden="1"/>
    <cellStyle name="Gut 2" xfId="34677" hidden="1"/>
    <cellStyle name="Gut 2" xfId="34686" hidden="1"/>
    <cellStyle name="Gut 2" xfId="34698" hidden="1"/>
    <cellStyle name="Gut 2" xfId="34706" hidden="1"/>
    <cellStyle name="Gut 2" xfId="34718" hidden="1"/>
    <cellStyle name="Gut 2" xfId="34726" hidden="1"/>
    <cellStyle name="Gut 2" xfId="34738" hidden="1"/>
    <cellStyle name="Gut 2" xfId="34746" hidden="1"/>
    <cellStyle name="Gut 2" xfId="34758" hidden="1"/>
    <cellStyle name="Gut 2" xfId="34759" hidden="1"/>
    <cellStyle name="Gut 2" xfId="34771" hidden="1"/>
    <cellStyle name="Gut 2" xfId="34779" hidden="1"/>
    <cellStyle name="Gut 2" xfId="34791" hidden="1"/>
    <cellStyle name="Gut 2" xfId="34799" hidden="1"/>
    <cellStyle name="Gut 2" xfId="34811" hidden="1"/>
    <cellStyle name="Gut 2" xfId="34819" hidden="1"/>
    <cellStyle name="Gut 2" xfId="34831" hidden="1"/>
    <cellStyle name="Gut 2" xfId="34839" hidden="1"/>
    <cellStyle name="Gut 2" xfId="34851" hidden="1"/>
    <cellStyle name="Gut 2" xfId="34859" hidden="1"/>
    <cellStyle name="Gut 2" xfId="34871" hidden="1"/>
    <cellStyle name="Gut 2" xfId="34879" hidden="1"/>
    <cellStyle name="Gut 2" xfId="34891" hidden="1"/>
    <cellStyle name="Gut 2" xfId="34899" hidden="1"/>
    <cellStyle name="Gut 2" xfId="34911" hidden="1"/>
    <cellStyle name="Gut 2" xfId="34919" hidden="1"/>
    <cellStyle name="Gut 2" xfId="34931" hidden="1"/>
    <cellStyle name="Gut 2" xfId="34939" hidden="1"/>
    <cellStyle name="Gut 2" xfId="34951" hidden="1"/>
    <cellStyle name="Gut 2" xfId="34968" hidden="1"/>
    <cellStyle name="Gut 2" xfId="34973" hidden="1"/>
    <cellStyle name="Gut 2" xfId="35001" hidden="1"/>
    <cellStyle name="Gut 2" xfId="35013" hidden="1"/>
    <cellStyle name="Gut 2" xfId="35021" hidden="1"/>
    <cellStyle name="Gut 2" xfId="35033" hidden="1"/>
    <cellStyle name="Gut 2" xfId="35041" hidden="1"/>
    <cellStyle name="Gut 2" xfId="35053" hidden="1"/>
    <cellStyle name="Gut 2" xfId="35061" hidden="1"/>
    <cellStyle name="Gut 2" xfId="35073" hidden="1"/>
    <cellStyle name="Gut 2" xfId="35081" hidden="1"/>
    <cellStyle name="Gut 2" xfId="35093" hidden="1"/>
    <cellStyle name="Gut 2" xfId="35095" hidden="1"/>
    <cellStyle name="Gut 2" xfId="35107" hidden="1"/>
    <cellStyle name="Gut 2" xfId="35115" hidden="1"/>
    <cellStyle name="Gut 2" xfId="35127" hidden="1"/>
    <cellStyle name="Gut 2" xfId="35135" hidden="1"/>
    <cellStyle name="Gut 2" xfId="35147" hidden="1"/>
    <cellStyle name="Gut 2" xfId="35155" hidden="1"/>
    <cellStyle name="Gut 2" xfId="35167" hidden="1"/>
    <cellStyle name="Gut 2" xfId="35175" hidden="1"/>
    <cellStyle name="Gut 2" xfId="35187"/>
    <cellStyle name="Gut 3" xfId="340" hidden="1"/>
    <cellStyle name="Gut 3" xfId="5137" hidden="1"/>
    <cellStyle name="Gut 3" xfId="6497" hidden="1"/>
    <cellStyle name="Gut 3" xfId="11410" hidden="1"/>
    <cellStyle name="Gut 3" xfId="7160" hidden="1"/>
    <cellStyle name="Gut 3" xfId="5645" hidden="1"/>
    <cellStyle name="Gut 3" xfId="569" hidden="1"/>
    <cellStyle name="Gut 3" xfId="7604" hidden="1"/>
    <cellStyle name="Gut 3" xfId="5979" hidden="1"/>
    <cellStyle name="Gut 3" xfId="582" hidden="1"/>
    <cellStyle name="Gut 3" xfId="8033" hidden="1"/>
    <cellStyle name="Gut 3" xfId="6386" hidden="1"/>
    <cellStyle name="Gut 3" xfId="642" hidden="1"/>
    <cellStyle name="Gut 3" xfId="8491" hidden="1"/>
    <cellStyle name="Gut 3" xfId="6786" hidden="1"/>
    <cellStyle name="Gut 3" xfId="715" hidden="1"/>
    <cellStyle name="Gut 3" xfId="8977" hidden="1"/>
    <cellStyle name="Gut 3" xfId="7237" hidden="1"/>
    <cellStyle name="Gut 3" xfId="761" hidden="1"/>
    <cellStyle name="Gut 3" xfId="16003" hidden="1"/>
    <cellStyle name="Gut 3" xfId="16549" hidden="1"/>
    <cellStyle name="Gut 3" xfId="18332" hidden="1"/>
    <cellStyle name="Gut 3" xfId="16784" hidden="1"/>
    <cellStyle name="Gut 3" xfId="16207" hidden="1"/>
    <cellStyle name="Gut 3" xfId="14307" hidden="1"/>
    <cellStyle name="Gut 3" xfId="19813" hidden="1"/>
    <cellStyle name="Gut 3" xfId="20097" hidden="1"/>
    <cellStyle name="Gut 3" xfId="21024" hidden="1"/>
    <cellStyle name="Gut 3" xfId="22337" hidden="1"/>
    <cellStyle name="Gut 3" xfId="22622" hidden="1"/>
    <cellStyle name="Gut 3" xfId="23550" hidden="1"/>
    <cellStyle name="Gut 3" xfId="24731" hidden="1"/>
    <cellStyle name="Gut 3" xfId="25015" hidden="1"/>
    <cellStyle name="Gut 3" xfId="25940" hidden="1"/>
    <cellStyle name="Gut 3" xfId="27021" hidden="1"/>
    <cellStyle name="Gut 3" xfId="27302" hidden="1"/>
    <cellStyle name="Gut 3" xfId="28226" hidden="1"/>
    <cellStyle name="Gut 3" xfId="29306" hidden="1"/>
    <cellStyle name="Gut 3" xfId="29584" hidden="1"/>
    <cellStyle name="Gut 3" xfId="30503" hidden="1"/>
    <cellStyle name="Gut 3" xfId="31565" hidden="1"/>
    <cellStyle name="Gut 3" xfId="31835" hidden="1"/>
    <cellStyle name="Gut 3" xfId="32750" hidden="1"/>
    <cellStyle name="Gut 3" xfId="33802" hidden="1"/>
    <cellStyle name="Gut 3" xfId="34071" hidden="1"/>
    <cellStyle name="Gut 3" xfId="34986"/>
    <cellStyle name="Gut 4" xfId="136" hidden="1"/>
    <cellStyle name="Gut 4" xfId="6325" hidden="1"/>
    <cellStyle name="Gut 4" xfId="6308" hidden="1"/>
    <cellStyle name="Gut 4" xfId="5813" hidden="1"/>
    <cellStyle name="Gut 4" xfId="5834" hidden="1"/>
    <cellStyle name="Gut 4" xfId="6160" hidden="1"/>
    <cellStyle name="Gut 4" xfId="6193" hidden="1"/>
    <cellStyle name="Gut 4" xfId="6592" hidden="1"/>
    <cellStyle name="Gut 4" xfId="6617" hidden="1"/>
    <cellStyle name="Gut 4" xfId="7000" hidden="1"/>
    <cellStyle name="Gut 4" xfId="7030" hidden="1"/>
    <cellStyle name="Gut 4" xfId="7445" hidden="1"/>
    <cellStyle name="Gut 4" xfId="7475" hidden="1"/>
    <cellStyle name="Gut 4" xfId="16483" hidden="1"/>
    <cellStyle name="Gut 4" xfId="16462" hidden="1"/>
    <cellStyle name="Gut 4" xfId="16269" hidden="1"/>
    <cellStyle name="Gut 4" xfId="16287" hidden="1"/>
    <cellStyle name="Gut 4" xfId="20054" hidden="1"/>
    <cellStyle name="Gut 4" xfId="20038" hidden="1"/>
    <cellStyle name="Gut 4" xfId="22579" hidden="1"/>
    <cellStyle name="Gut 4" xfId="22563" hidden="1"/>
    <cellStyle name="Gut 4" xfId="24972" hidden="1"/>
    <cellStyle name="Gut 4" xfId="24956" hidden="1"/>
    <cellStyle name="Gut 4" xfId="27259" hidden="1"/>
    <cellStyle name="Gut 4" xfId="27243" hidden="1"/>
    <cellStyle name="Gut 4" xfId="29543" hidden="1"/>
    <cellStyle name="Gut 4" xfId="29527" hidden="1"/>
    <cellStyle name="Gut 4" xfId="31795" hidden="1"/>
    <cellStyle name="Gut 4" xfId="31779" hidden="1"/>
    <cellStyle name="Gut 4" xfId="34032" hidden="1"/>
    <cellStyle name="Gut 4" xfId="34016"/>
    <cellStyle name="Gut 5" xfId="21305"/>
    <cellStyle name="Heading 1" xfId="112" builtinId="16" customBuiltin="1"/>
    <cellStyle name="Heading 2" xfId="113" builtinId="17" customBuiltin="1"/>
    <cellStyle name="Heading 3" xfId="114" builtinId="18" customBuiltin="1"/>
    <cellStyle name="Heading 4" xfId="115" builtinId="19" customBuiltin="1"/>
    <cellStyle name="Hyperlink" xfId="103" builtinId="8" hidden="1"/>
    <cellStyle name="Hyperlink" xfId="106" builtinId="8" hidden="1"/>
    <cellStyle name="Hyperlink" xfId="109" builtinId="8" hidden="1"/>
    <cellStyle name="Hyperlink" xfId="35191" builtinId="8" hidden="1"/>
    <cellStyle name="Hyperlink" xfId="35193" builtinId="8" hidden="1"/>
    <cellStyle name="Hyperlink" xfId="35195" builtinId="8" hidden="1"/>
    <cellStyle name="Hyperlink" xfId="35197" builtinId="8" hidden="1"/>
    <cellStyle name="Hyperlink" xfId="35199" builtinId="8" hidden="1"/>
    <cellStyle name="Hyperlink" xfId="35201" builtinId="8" hidden="1"/>
    <cellStyle name="Incorrecto" xfId="51"/>
    <cellStyle name="Komma 2" xfId="5084"/>
    <cellStyle name="Linked Cell" xfId="116" builtinId="24" customBuiltin="1"/>
    <cellStyle name="Neutral" xfId="52"/>
    <cellStyle name="Neutral 2" xfId="260"/>
    <cellStyle name="Neutral 3" xfId="229"/>
    <cellStyle name="Neutral 4" xfId="21307"/>
    <cellStyle name="Normal" xfId="0" builtinId="0"/>
    <cellStyle name="Normal 2" xfId="108"/>
    <cellStyle name="Normal 2 2" xfId="119"/>
    <cellStyle name="Normal 2 3" xfId="16443"/>
    <cellStyle name="Normal 2 4" xfId="20022"/>
    <cellStyle name="Normal 2 5" xfId="22547"/>
    <cellStyle name="Normal 3" xfId="120"/>
    <cellStyle name="Normal 3 2" xfId="16444"/>
    <cellStyle name="Normal 3 3" xfId="20023"/>
    <cellStyle name="Normal 3 4" xfId="22548"/>
    <cellStyle name="Normale 2" xfId="53"/>
    <cellStyle name="Normale 2 2" xfId="102"/>
    <cellStyle name="Normale 2_DCF_Guidelines_Standard-Tables_Version-2009" xfId="54"/>
    <cellStyle name="Normale 2_DCF_Guidelines_Standard-Tables_Version-2009 2" xfId="93"/>
    <cellStyle name="Normale 3" xfId="55"/>
    <cellStyle name="Normale 3 2" xfId="91"/>
    <cellStyle name="Normale 3_Mappe2" xfId="190"/>
    <cellStyle name="Normale_Guidelines_NP-Proposals_Standard-Tables_Version-2006_Final" xfId="56"/>
    <cellStyle name="Notas" xfId="151"/>
    <cellStyle name="Notas 2" xfId="14163"/>
    <cellStyle name="Notas 3" xfId="18869"/>
    <cellStyle name="Notiz 2" xfId="225"/>
    <cellStyle name="Notiz 2 2" xfId="2457"/>
    <cellStyle name="Notiz 2 2 2" xfId="12452"/>
    <cellStyle name="Notiz 2 2 2 2" xfId="18727"/>
    <cellStyle name="Notiz 2 2 2 3" xfId="21232"/>
    <cellStyle name="Notiz 2 2 2 4" xfId="23759"/>
    <cellStyle name="Notiz 2 2 3" xfId="8701"/>
    <cellStyle name="Notiz 2 2 3 2" xfId="17325"/>
    <cellStyle name="Notiz 2 2 3 3" xfId="20492"/>
    <cellStyle name="Notiz 2 2 3 4" xfId="23017"/>
    <cellStyle name="Notiz 2 2 4" xfId="14989"/>
    <cellStyle name="Notiz 2 2 5" xfId="19281"/>
    <cellStyle name="Notiz 2 2 6" xfId="21802"/>
    <cellStyle name="Notiz 2 3" xfId="5167"/>
    <cellStyle name="Notiz 2 3 2" xfId="12453"/>
    <cellStyle name="Notiz 2 3 2 2" xfId="18728"/>
    <cellStyle name="Notiz 2 3 2 3" xfId="21233"/>
    <cellStyle name="Notiz 2 3 2 4" xfId="23760"/>
    <cellStyle name="Notiz 2 3 3" xfId="11435"/>
    <cellStyle name="Notiz 2 3 3 2" xfId="18352"/>
    <cellStyle name="Notiz 2 3 3 3" xfId="21039"/>
    <cellStyle name="Notiz 2 3 3 4" xfId="23565"/>
    <cellStyle name="Notiz 2 3 4" xfId="16019"/>
    <cellStyle name="Notiz 2 3 5" xfId="19828"/>
    <cellStyle name="Notiz 2 3 6" xfId="22352"/>
    <cellStyle name="Notiz 2 4" xfId="12451"/>
    <cellStyle name="Notiz 2 4 2" xfId="18726"/>
    <cellStyle name="Notiz 2 4 3" xfId="21231"/>
    <cellStyle name="Notiz 2 4 4" xfId="23758"/>
    <cellStyle name="Notiz 2 5" xfId="6401"/>
    <cellStyle name="Notiz 2 5 2" xfId="16513"/>
    <cellStyle name="Notiz 2 5 3" xfId="20075"/>
    <cellStyle name="Notiz 2 5 4" xfId="22600"/>
    <cellStyle name="Notiz 2 6" xfId="14180"/>
    <cellStyle name="Notiz 2 7" xfId="18876"/>
    <cellStyle name="Notiz 2 8" xfId="21380"/>
    <cellStyle name="Percent" xfId="92" builtinId="5"/>
    <cellStyle name="Percentuale 2" xfId="57"/>
    <cellStyle name="Percentuale 2 2" xfId="101"/>
    <cellStyle name="Prozent 2" xfId="152"/>
    <cellStyle name="Prozent 3" xfId="35203"/>
    <cellStyle name="Salida" xfId="153"/>
    <cellStyle name="Salida 2" xfId="14164"/>
    <cellStyle name="Salida 3" xfId="18870"/>
    <cellStyle name="Schlecht" xfId="58"/>
    <cellStyle name="Schlecht 2" xfId="230" hidden="1"/>
    <cellStyle name="Schlecht 2" xfId="328" hidden="1"/>
    <cellStyle name="Schlecht 2" xfId="368" hidden="1"/>
    <cellStyle name="Schlecht 2" xfId="427" hidden="1"/>
    <cellStyle name="Schlecht 2" xfId="473" hidden="1"/>
    <cellStyle name="Schlecht 2" xfId="522" hidden="1"/>
    <cellStyle name="Schlecht 2" xfId="616" hidden="1"/>
    <cellStyle name="Schlecht 2" xfId="706" hidden="1"/>
    <cellStyle name="Schlecht 2" xfId="802" hidden="1"/>
    <cellStyle name="Schlecht 2" xfId="858" hidden="1"/>
    <cellStyle name="Schlecht 2" xfId="900" hidden="1"/>
    <cellStyle name="Schlecht 2" xfId="971" hidden="1"/>
    <cellStyle name="Schlecht 2" xfId="1031" hidden="1"/>
    <cellStyle name="Schlecht 2" xfId="1075" hidden="1"/>
    <cellStyle name="Schlecht 2" xfId="1136" hidden="1"/>
    <cellStyle name="Schlecht 2" xfId="1183" hidden="1"/>
    <cellStyle name="Schlecht 2" xfId="1239" hidden="1"/>
    <cellStyle name="Schlecht 2" xfId="1288" hidden="1"/>
    <cellStyle name="Schlecht 2" xfId="1334" hidden="1"/>
    <cellStyle name="Schlecht 2" xfId="1382" hidden="1"/>
    <cellStyle name="Schlecht 2" xfId="187" hidden="1"/>
    <cellStyle name="Schlecht 2" xfId="1471" hidden="1"/>
    <cellStyle name="Schlecht 2" xfId="1535" hidden="1"/>
    <cellStyle name="Schlecht 2" xfId="1576" hidden="1"/>
    <cellStyle name="Schlecht 2" xfId="1641" hidden="1"/>
    <cellStyle name="Schlecht 2" xfId="1688" hidden="1"/>
    <cellStyle name="Schlecht 2" xfId="1745" hidden="1"/>
    <cellStyle name="Schlecht 2" xfId="1787" hidden="1"/>
    <cellStyle name="Schlecht 2" xfId="1843" hidden="1"/>
    <cellStyle name="Schlecht 2" xfId="1880" hidden="1"/>
    <cellStyle name="Schlecht 2" xfId="150" hidden="1"/>
    <cellStyle name="Schlecht 2" xfId="1972" hidden="1"/>
    <cellStyle name="Schlecht 2" xfId="2026" hidden="1"/>
    <cellStyle name="Schlecht 2" xfId="2071" hidden="1"/>
    <cellStyle name="Schlecht 2" xfId="2133" hidden="1"/>
    <cellStyle name="Schlecht 2" xfId="2172" hidden="1"/>
    <cellStyle name="Schlecht 2" xfId="2241" hidden="1"/>
    <cellStyle name="Schlecht 2" xfId="2274" hidden="1"/>
    <cellStyle name="Schlecht 2" xfId="2336" hidden="1"/>
    <cellStyle name="Schlecht 2" xfId="2382" hidden="1"/>
    <cellStyle name="Schlecht 2" xfId="2459" hidden="1"/>
    <cellStyle name="Schlecht 2" xfId="2510" hidden="1"/>
    <cellStyle name="Schlecht 2" xfId="2591" hidden="1"/>
    <cellStyle name="Schlecht 2" xfId="2625" hidden="1"/>
    <cellStyle name="Schlecht 2" xfId="2693" hidden="1"/>
    <cellStyle name="Schlecht 2" xfId="2734" hidden="1"/>
    <cellStyle name="Schlecht 2" xfId="2782" hidden="1"/>
    <cellStyle name="Schlecht 2" xfId="2838" hidden="1"/>
    <cellStyle name="Schlecht 2" xfId="2879" hidden="1"/>
    <cellStyle name="Schlecht 2" xfId="2937" hidden="1"/>
    <cellStyle name="Schlecht 2" xfId="2993" hidden="1"/>
    <cellStyle name="Schlecht 2" xfId="3057" hidden="1"/>
    <cellStyle name="Schlecht 2" xfId="3118" hidden="1"/>
    <cellStyle name="Schlecht 2" xfId="3169" hidden="1"/>
    <cellStyle name="Schlecht 2" xfId="3226" hidden="1"/>
    <cellStyle name="Schlecht 2" xfId="3283" hidden="1"/>
    <cellStyle name="Schlecht 2" xfId="3328" hidden="1"/>
    <cellStyle name="Schlecht 2" xfId="3380" hidden="1"/>
    <cellStyle name="Schlecht 2" xfId="3438" hidden="1"/>
    <cellStyle name="Schlecht 2" xfId="3482" hidden="1"/>
    <cellStyle name="Schlecht 2" xfId="2425" hidden="1"/>
    <cellStyle name="Schlecht 2" xfId="3572" hidden="1"/>
    <cellStyle name="Schlecht 2" xfId="3637" hidden="1"/>
    <cellStyle name="Schlecht 2" xfId="3685" hidden="1"/>
    <cellStyle name="Schlecht 2" xfId="3749" hidden="1"/>
    <cellStyle name="Schlecht 2" xfId="3793" hidden="1"/>
    <cellStyle name="Schlecht 2" xfId="3850" hidden="1"/>
    <cellStyle name="Schlecht 2" xfId="3898" hidden="1"/>
    <cellStyle name="Schlecht 2" xfId="3948" hidden="1"/>
    <cellStyle name="Schlecht 2" xfId="4002" hidden="1"/>
    <cellStyle name="Schlecht 2" xfId="2456" hidden="1"/>
    <cellStyle name="Schlecht 2" xfId="4086" hidden="1"/>
    <cellStyle name="Schlecht 2" xfId="4143" hidden="1"/>
    <cellStyle name="Schlecht 2" xfId="4183" hidden="1"/>
    <cellStyle name="Schlecht 2" xfId="4254" hidden="1"/>
    <cellStyle name="Schlecht 2" xfId="4300" hidden="1"/>
    <cellStyle name="Schlecht 2" xfId="4352" hidden="1"/>
    <cellStyle name="Schlecht 2" xfId="4402" hidden="1"/>
    <cellStyle name="Schlecht 2" xfId="4453" hidden="1"/>
    <cellStyle name="Schlecht 2" xfId="4505" hidden="1"/>
    <cellStyle name="Schlecht 2" xfId="4551" hidden="1"/>
    <cellStyle name="Schlecht 2" xfId="4622" hidden="1"/>
    <cellStyle name="Schlecht 2" xfId="4667" hidden="1"/>
    <cellStyle name="Schlecht 2" xfId="4727" hidden="1"/>
    <cellStyle name="Schlecht 2" xfId="4762" hidden="1"/>
    <cellStyle name="Schlecht 2" xfId="4822" hidden="1"/>
    <cellStyle name="Schlecht 2" xfId="4866" hidden="1"/>
    <cellStyle name="Schlecht 2" xfId="4921" hidden="1"/>
    <cellStyle name="Schlecht 2" xfId="4976" hidden="1"/>
    <cellStyle name="Schlecht 2" xfId="5009" hidden="1"/>
    <cellStyle name="Schlecht 2" xfId="5078" hidden="1"/>
    <cellStyle name="Schlecht 2" xfId="5066" hidden="1"/>
    <cellStyle name="Schlecht 2" xfId="5169" hidden="1"/>
    <cellStyle name="Schlecht 2" xfId="5233" hidden="1"/>
    <cellStyle name="Schlecht 2" xfId="5300" hidden="1"/>
    <cellStyle name="Schlecht 2" xfId="5338" hidden="1"/>
    <cellStyle name="Schlecht 2" xfId="5406" hidden="1"/>
    <cellStyle name="Schlecht 2" xfId="5442" hidden="1"/>
    <cellStyle name="Schlecht 2" xfId="5506" hidden="1"/>
    <cellStyle name="Schlecht 2" xfId="5556" hidden="1"/>
    <cellStyle name="Schlecht 2" xfId="5605" hidden="1"/>
    <cellStyle name="Schlecht 2" xfId="5665" hidden="1"/>
    <cellStyle name="Schlecht 2" xfId="5696" hidden="1"/>
    <cellStyle name="Schlecht 2" xfId="5750" hidden="1"/>
    <cellStyle name="Schlecht 2" xfId="5837" hidden="1"/>
    <cellStyle name="Schlecht 2" xfId="5880" hidden="1"/>
    <cellStyle name="Schlecht 2" xfId="5949" hidden="1"/>
    <cellStyle name="Schlecht 2" xfId="6005" hidden="1"/>
    <cellStyle name="Schlecht 2" xfId="6051" hidden="1"/>
    <cellStyle name="Schlecht 2" xfId="6111" hidden="1"/>
    <cellStyle name="Schlecht 2" xfId="6195" hidden="1"/>
    <cellStyle name="Schlecht 2" xfId="6236" hidden="1"/>
    <cellStyle name="Schlecht 2" xfId="6286" hidden="1"/>
    <cellStyle name="Schlecht 2" xfId="6405" hidden="1"/>
    <cellStyle name="Schlecht 2" xfId="6464" hidden="1"/>
    <cellStyle name="Schlecht 2" xfId="6527" hidden="1"/>
    <cellStyle name="Schlecht 2" xfId="6583" hidden="1"/>
    <cellStyle name="Schlecht 2" xfId="6663" hidden="1"/>
    <cellStyle name="Schlecht 2" xfId="6714" hidden="1"/>
    <cellStyle name="Schlecht 2" xfId="6778" hidden="1"/>
    <cellStyle name="Schlecht 2" xfId="6814" hidden="1"/>
    <cellStyle name="Schlecht 2" xfId="6879" hidden="1"/>
    <cellStyle name="Schlecht 2" xfId="6920" hidden="1"/>
    <cellStyle name="Schlecht 2" xfId="6988" hidden="1"/>
    <cellStyle name="Schlecht 2" xfId="7067" hidden="1"/>
    <cellStyle name="Schlecht 2" xfId="7121" hidden="1"/>
    <cellStyle name="Schlecht 2" xfId="7196" hidden="1"/>
    <cellStyle name="Schlecht 2" xfId="7256" hidden="1"/>
    <cellStyle name="Schlecht 2" xfId="7311" hidden="1"/>
    <cellStyle name="Schlecht 2" xfId="7360" hidden="1"/>
    <cellStyle name="Schlecht 2" xfId="7424" hidden="1"/>
    <cellStyle name="Schlecht 2" xfId="7501" hidden="1"/>
    <cellStyle name="Schlecht 2" xfId="7538" hidden="1"/>
    <cellStyle name="Schlecht 2" xfId="6371" hidden="1"/>
    <cellStyle name="Schlecht 2" xfId="7666" hidden="1"/>
    <cellStyle name="Schlecht 2" xfId="7711" hidden="1"/>
    <cellStyle name="Schlecht 2" xfId="7768" hidden="1"/>
    <cellStyle name="Schlecht 2" xfId="7814" hidden="1"/>
    <cellStyle name="Schlecht 2" xfId="7870" hidden="1"/>
    <cellStyle name="Schlecht 2" xfId="7924" hidden="1"/>
    <cellStyle name="Schlecht 2" xfId="7969" hidden="1"/>
    <cellStyle name="Schlecht 2" xfId="8040" hidden="1"/>
    <cellStyle name="Schlecht 2" xfId="8104" hidden="1"/>
    <cellStyle name="Schlecht 2" xfId="6336" hidden="1"/>
    <cellStyle name="Schlecht 2" xfId="8194" hidden="1"/>
    <cellStyle name="Schlecht 2" xfId="8237" hidden="1"/>
    <cellStyle name="Schlecht 2" xfId="8287" hidden="1"/>
    <cellStyle name="Schlecht 2" xfId="8353" hidden="1"/>
    <cellStyle name="Schlecht 2" xfId="8395" hidden="1"/>
    <cellStyle name="Schlecht 2" xfId="8448" hidden="1"/>
    <cellStyle name="Schlecht 2" xfId="8517" hidden="1"/>
    <cellStyle name="Schlecht 2" xfId="8570" hidden="1"/>
    <cellStyle name="Schlecht 2" xfId="8628" hidden="1"/>
    <cellStyle name="Schlecht 2" xfId="8702" hidden="1"/>
    <cellStyle name="Schlecht 2" xfId="8773" hidden="1"/>
    <cellStyle name="Schlecht 2" xfId="8827" hidden="1"/>
    <cellStyle name="Schlecht 2" xfId="8873" hidden="1"/>
    <cellStyle name="Schlecht 2" xfId="8926" hidden="1"/>
    <cellStyle name="Schlecht 2" xfId="8993" hidden="1"/>
    <cellStyle name="Schlecht 2" xfId="9056" hidden="1"/>
    <cellStyle name="Schlecht 2" xfId="9109" hidden="1"/>
    <cellStyle name="Schlecht 2" xfId="9157" hidden="1"/>
    <cellStyle name="Schlecht 2" xfId="9207" hidden="1"/>
    <cellStyle name="Schlecht 2" xfId="9268" hidden="1"/>
    <cellStyle name="Schlecht 2" xfId="9322" hidden="1"/>
    <cellStyle name="Schlecht 2" xfId="9389" hidden="1"/>
    <cellStyle name="Schlecht 2" xfId="9426" hidden="1"/>
    <cellStyle name="Schlecht 2" xfId="9489" hidden="1"/>
    <cellStyle name="Schlecht 2" xfId="9530" hidden="1"/>
    <cellStyle name="Schlecht 2" xfId="9593" hidden="1"/>
    <cellStyle name="Schlecht 2" xfId="9643" hidden="1"/>
    <cellStyle name="Schlecht 2" xfId="9694" hidden="1"/>
    <cellStyle name="Schlecht 2" xfId="9740" hidden="1"/>
    <cellStyle name="Schlecht 2" xfId="8673" hidden="1"/>
    <cellStyle name="Schlecht 2" xfId="9826" hidden="1"/>
    <cellStyle name="Schlecht 2" xfId="9896" hidden="1"/>
    <cellStyle name="Schlecht 2" xfId="9932" hidden="1"/>
    <cellStyle name="Schlecht 2" xfId="9996" hidden="1"/>
    <cellStyle name="Schlecht 2" xfId="10037" hidden="1"/>
    <cellStyle name="Schlecht 2" xfId="10096" hidden="1"/>
    <cellStyle name="Schlecht 2" xfId="10150" hidden="1"/>
    <cellStyle name="Schlecht 2" xfId="10198" hidden="1"/>
    <cellStyle name="Schlecht 2" xfId="10252" hidden="1"/>
    <cellStyle name="Schlecht 2" xfId="8700" hidden="1"/>
    <cellStyle name="Schlecht 2" xfId="10340" hidden="1"/>
    <cellStyle name="Schlecht 2" xfId="10400" hidden="1"/>
    <cellStyle name="Schlecht 2" xfId="10442" hidden="1"/>
    <cellStyle name="Schlecht 2" xfId="10498" hidden="1"/>
    <cellStyle name="Schlecht 2" xfId="10546" hidden="1"/>
    <cellStyle name="Schlecht 2" xfId="10599" hidden="1"/>
    <cellStyle name="Schlecht 2" xfId="10648" hidden="1"/>
    <cellStyle name="Schlecht 2" xfId="10702" hidden="1"/>
    <cellStyle name="Schlecht 2" xfId="10743" hidden="1"/>
    <cellStyle name="Schlecht 2" xfId="10814" hidden="1"/>
    <cellStyle name="Schlecht 2" xfId="10868" hidden="1"/>
    <cellStyle name="Schlecht 2" xfId="10922" hidden="1"/>
    <cellStyle name="Schlecht 2" xfId="10980" hidden="1"/>
    <cellStyle name="Schlecht 2" xfId="11036" hidden="1"/>
    <cellStyle name="Schlecht 2" xfId="11075" hidden="1"/>
    <cellStyle name="Schlecht 2" xfId="11132" hidden="1"/>
    <cellStyle name="Schlecht 2" xfId="11178" hidden="1"/>
    <cellStyle name="Schlecht 2" xfId="11240" hidden="1"/>
    <cellStyle name="Schlecht 2" xfId="11274" hidden="1"/>
    <cellStyle name="Schlecht 2" xfId="11340" hidden="1"/>
    <cellStyle name="Schlecht 2" xfId="11329" hidden="1"/>
    <cellStyle name="Schlecht 2" xfId="11436" hidden="1"/>
    <cellStyle name="Schlecht 2" xfId="11492" hidden="1"/>
    <cellStyle name="Schlecht 2" xfId="11553" hidden="1"/>
    <cellStyle name="Schlecht 2" xfId="11604" hidden="1"/>
    <cellStyle name="Schlecht 2" xfId="11664" hidden="1"/>
    <cellStyle name="Schlecht 2" xfId="11706" hidden="1"/>
    <cellStyle name="Schlecht 2" xfId="11762" hidden="1"/>
    <cellStyle name="Schlecht 2" xfId="11811" hidden="1"/>
    <cellStyle name="Schlecht 2" xfId="11863" hidden="1"/>
    <cellStyle name="Schlecht 2" xfId="11917" hidden="1"/>
    <cellStyle name="Schlecht 2" xfId="11944" hidden="1"/>
    <cellStyle name="Schlecht 2" xfId="12004" hidden="1"/>
    <cellStyle name="Schlecht 2" xfId="12060" hidden="1"/>
    <cellStyle name="Schlecht 2" xfId="12117" hidden="1"/>
    <cellStyle name="Schlecht 2" xfId="12174" hidden="1"/>
    <cellStyle name="Schlecht 2" xfId="12218" hidden="1"/>
    <cellStyle name="Schlecht 2" xfId="12277" hidden="1"/>
    <cellStyle name="Schlecht 2" xfId="12323" hidden="1"/>
    <cellStyle name="Schlecht 2" xfId="12383" hidden="1"/>
    <cellStyle name="Schlecht 2" xfId="12427" hidden="1"/>
    <cellStyle name="Schlecht 2" xfId="12298" hidden="1"/>
    <cellStyle name="Schlecht 2" xfId="12241" hidden="1"/>
    <cellStyle name="Schlecht 2" xfId="12183" hidden="1"/>
    <cellStyle name="Schlecht 2" xfId="12121" hidden="1"/>
    <cellStyle name="Schlecht 2" xfId="12066" hidden="1"/>
    <cellStyle name="Schlecht 2" xfId="12013" hidden="1"/>
    <cellStyle name="Schlecht 2" xfId="11966" hidden="1"/>
    <cellStyle name="Schlecht 2" xfId="11906" hidden="1"/>
    <cellStyle name="Schlecht 2" xfId="11851" hidden="1"/>
    <cellStyle name="Schlecht 2" xfId="11801" hidden="1"/>
    <cellStyle name="Schlecht 2" xfId="11738" hidden="1"/>
    <cellStyle name="Schlecht 2" xfId="11678" hidden="1"/>
    <cellStyle name="Schlecht 2" xfId="11627" hidden="1"/>
    <cellStyle name="Schlecht 2" xfId="11561" hidden="1"/>
    <cellStyle name="Schlecht 2" xfId="11513" hidden="1"/>
    <cellStyle name="Schlecht 2" xfId="11447" hidden="1"/>
    <cellStyle name="Schlecht 2" xfId="11386" hidden="1"/>
    <cellStyle name="Schlecht 2" xfId="11304" hidden="1"/>
    <cellStyle name="Schlecht 2" xfId="11259" hidden="1"/>
    <cellStyle name="Schlecht 2" xfId="12397" hidden="1"/>
    <cellStyle name="Schlecht 2" xfId="11161" hidden="1"/>
    <cellStyle name="Schlecht 2" xfId="11098" hidden="1"/>
    <cellStyle name="Schlecht 2" xfId="11051" hidden="1"/>
    <cellStyle name="Schlecht 2" xfId="10989" hidden="1"/>
    <cellStyle name="Schlecht 2" xfId="10934" hidden="1"/>
    <cellStyle name="Schlecht 2" xfId="10877" hidden="1"/>
    <cellStyle name="Schlecht 2" xfId="10831" hidden="1"/>
    <cellStyle name="Schlecht 2" xfId="10772" hidden="1"/>
    <cellStyle name="Schlecht 2" xfId="10723" hidden="1"/>
    <cellStyle name="Schlecht 2" xfId="12419" hidden="1"/>
    <cellStyle name="Schlecht 2" xfId="10625" hidden="1"/>
    <cellStyle name="Schlecht 2" xfId="10561" hidden="1"/>
    <cellStyle name="Schlecht 2" xfId="10512" hidden="1"/>
    <cellStyle name="Schlecht 2" xfId="10447" hidden="1"/>
    <cellStyle name="Schlecht 2" xfId="10409" hidden="1"/>
    <cellStyle name="Schlecht 2" xfId="10350" hidden="1"/>
    <cellStyle name="Schlecht 2" xfId="10304" hidden="1"/>
    <cellStyle name="Schlecht 2" xfId="10248" hidden="1"/>
    <cellStyle name="Schlecht 2" xfId="10187" hidden="1"/>
    <cellStyle name="Schlecht 2" xfId="10109" hidden="1"/>
    <cellStyle name="Schlecht 2" xfId="10041" hidden="1"/>
    <cellStyle name="Schlecht 2" xfId="9966" hidden="1"/>
    <cellStyle name="Schlecht 2" xfId="9934" hidden="1"/>
    <cellStyle name="Schlecht 2" xfId="9862" hidden="1"/>
    <cellStyle name="Schlecht 2" xfId="9813" hidden="1"/>
    <cellStyle name="Schlecht 2" xfId="9769" hidden="1"/>
    <cellStyle name="Schlecht 2" xfId="9717" hidden="1"/>
    <cellStyle name="Schlecht 2" xfId="9657" hidden="1"/>
    <cellStyle name="Schlecht 2" xfId="9612" hidden="1"/>
    <cellStyle name="Schlecht 2" xfId="9543" hidden="1"/>
    <cellStyle name="Schlecht 2" xfId="9477" hidden="1"/>
    <cellStyle name="Schlecht 2" xfId="9413" hidden="1"/>
    <cellStyle name="Schlecht 2" xfId="9370" hidden="1"/>
    <cellStyle name="Schlecht 2" xfId="9306" hidden="1"/>
    <cellStyle name="Schlecht 2" xfId="9263" hidden="1"/>
    <cellStyle name="Schlecht 2" xfId="9197" hidden="1"/>
    <cellStyle name="Schlecht 2" xfId="9145" hidden="1"/>
    <cellStyle name="Schlecht 2" xfId="9090" hidden="1"/>
    <cellStyle name="Schlecht 2" xfId="9037" hidden="1"/>
    <cellStyle name="Schlecht 2" xfId="10141" hidden="1"/>
    <cellStyle name="Schlecht 2" xfId="8906" hidden="1"/>
    <cellStyle name="Schlecht 2" xfId="8853" hidden="1"/>
    <cellStyle name="Schlecht 2" xfId="8801" hidden="1"/>
    <cellStyle name="Schlecht 2" xfId="8744" hidden="1"/>
    <cellStyle name="Schlecht 2" xfId="8689" hidden="1"/>
    <cellStyle name="Schlecht 2" xfId="8634" hidden="1"/>
    <cellStyle name="Schlecht 2" xfId="8582" hidden="1"/>
    <cellStyle name="Schlecht 2" xfId="8528" hidden="1"/>
    <cellStyle name="Schlecht 2" xfId="8456" hidden="1"/>
    <cellStyle name="Schlecht 2" xfId="10110" hidden="1"/>
    <cellStyle name="Schlecht 2" xfId="8356" hidden="1"/>
    <cellStyle name="Schlecht 2" xfId="8297" hidden="1"/>
    <cellStyle name="Schlecht 2" xfId="8241" hidden="1"/>
    <cellStyle name="Schlecht 2" xfId="8189" hidden="1"/>
    <cellStyle name="Schlecht 2" xfId="8133" hidden="1"/>
    <cellStyle name="Schlecht 2" xfId="8080" hidden="1"/>
    <cellStyle name="Schlecht 2" xfId="8008" hidden="1"/>
    <cellStyle name="Schlecht 2" xfId="7943" hidden="1"/>
    <cellStyle name="Schlecht 2" xfId="7903" hidden="1"/>
    <cellStyle name="Schlecht 2" xfId="7827" hidden="1"/>
    <cellStyle name="Schlecht 2" xfId="7780" hidden="1"/>
    <cellStyle name="Schlecht 2" xfId="7703" hidden="1"/>
    <cellStyle name="Schlecht 2" xfId="7677" hidden="1"/>
    <cellStyle name="Schlecht 2" xfId="7578" hidden="1"/>
    <cellStyle name="Schlecht 2" xfId="7528" hidden="1"/>
    <cellStyle name="Schlecht 2" xfId="7467" hidden="1"/>
    <cellStyle name="Schlecht 2" xfId="7400" hidden="1"/>
    <cellStyle name="Schlecht 2" xfId="7337" hidden="1"/>
    <cellStyle name="Schlecht 2" xfId="7289" hidden="1"/>
    <cellStyle name="Schlecht 2" xfId="7228" hidden="1"/>
    <cellStyle name="Schlecht 2" xfId="7238" hidden="1"/>
    <cellStyle name="Schlecht 2" xfId="7111" hidden="1"/>
    <cellStyle name="Schlecht 2" xfId="7066" hidden="1"/>
    <cellStyle name="Schlecht 2" xfId="6973" hidden="1"/>
    <cellStyle name="Schlecht 2" xfId="6909" hidden="1"/>
    <cellStyle name="Schlecht 2" xfId="6850" hidden="1"/>
    <cellStyle name="Schlecht 2" xfId="6800" hidden="1"/>
    <cellStyle name="Schlecht 2" xfId="6733" hidden="1"/>
    <cellStyle name="Schlecht 2" xfId="6676" hidden="1"/>
    <cellStyle name="Schlecht 2" xfId="6625" hidden="1"/>
    <cellStyle name="Schlecht 2" xfId="6557" hidden="1"/>
    <cellStyle name="Schlecht 2" xfId="6493" hidden="1"/>
    <cellStyle name="Schlecht 2" xfId="6433" hidden="1"/>
    <cellStyle name="Schlecht 2" xfId="6368" hidden="1"/>
    <cellStyle name="Schlecht 2" xfId="6275" hidden="1"/>
    <cellStyle name="Schlecht 2" xfId="6215" hidden="1"/>
    <cellStyle name="Schlecht 2" xfId="6145" hidden="1"/>
    <cellStyle name="Schlecht 2" xfId="6067" hidden="1"/>
    <cellStyle name="Schlecht 2" xfId="6017" hidden="1"/>
    <cellStyle name="Schlecht 2" xfId="5960" hidden="1"/>
    <cellStyle name="Schlecht 2" xfId="5904" hidden="1"/>
    <cellStyle name="Schlecht 2" xfId="5859" hidden="1"/>
    <cellStyle name="Schlecht 2" xfId="5753" hidden="1"/>
    <cellStyle name="Schlecht 2" xfId="5691" hidden="1"/>
    <cellStyle name="Schlecht 2" xfId="5615" hidden="1"/>
    <cellStyle name="Schlecht 2" xfId="5569" hidden="1"/>
    <cellStyle name="Schlecht 2" xfId="5491" hidden="1"/>
    <cellStyle name="Schlecht 2" xfId="5453" hidden="1"/>
    <cellStyle name="Schlecht 2" xfId="5384" hidden="1"/>
    <cellStyle name="Schlecht 2" xfId="5350" hidden="1"/>
    <cellStyle name="Schlecht 2" xfId="5280" hidden="1"/>
    <cellStyle name="Schlecht 2" xfId="5242" hidden="1"/>
    <cellStyle name="Schlecht 2" xfId="5178" hidden="1"/>
    <cellStyle name="Schlecht 2" xfId="5085" hidden="1"/>
    <cellStyle name="Schlecht 2" xfId="5012" hidden="1"/>
    <cellStyle name="Schlecht 2" xfId="4972" hidden="1"/>
    <cellStyle name="Schlecht 2" xfId="4904" hidden="1"/>
    <cellStyle name="Schlecht 2" xfId="4855" hidden="1"/>
    <cellStyle name="Schlecht 2" xfId="4793" hidden="1"/>
    <cellStyle name="Schlecht 2" xfId="4741" hidden="1"/>
    <cellStyle name="Schlecht 2" xfId="4700" hidden="1"/>
    <cellStyle name="Schlecht 2" xfId="4633" hidden="1"/>
    <cellStyle name="Schlecht 2" xfId="5788" hidden="1"/>
    <cellStyle name="Schlecht 2" xfId="4544" hidden="1"/>
    <cellStyle name="Schlecht 2" xfId="4497" hidden="1"/>
    <cellStyle name="Schlecht 2" xfId="4442" hidden="1"/>
    <cellStyle name="Schlecht 2" xfId="4385" hidden="1"/>
    <cellStyle name="Schlecht 2" xfId="4323" hidden="1"/>
    <cellStyle name="Schlecht 2" xfId="4270" hidden="1"/>
    <cellStyle name="Schlecht 2" xfId="4222" hidden="1"/>
    <cellStyle name="Schlecht 2" xfId="4170" hidden="1"/>
    <cellStyle name="Schlecht 2" xfId="4120" hidden="1"/>
    <cellStyle name="Schlecht 2" xfId="5805" hidden="1"/>
    <cellStyle name="Schlecht 2" xfId="4024" hidden="1"/>
    <cellStyle name="Schlecht 2" xfId="3963" hidden="1"/>
    <cellStyle name="Schlecht 2" xfId="3915" hidden="1"/>
    <cellStyle name="Schlecht 2" xfId="3844" hidden="1"/>
    <cellStyle name="Schlecht 2" xfId="3802" hidden="1"/>
    <cellStyle name="Schlecht 2" xfId="3736" hidden="1"/>
    <cellStyle name="Schlecht 2" xfId="3698" hidden="1"/>
    <cellStyle name="Schlecht 2" xfId="3621" hidden="1"/>
    <cellStyle name="Schlecht 2" xfId="3586" hidden="1"/>
    <cellStyle name="Schlecht 2" xfId="3500" hidden="1"/>
    <cellStyle name="Schlecht 2" xfId="3435" hidden="1"/>
    <cellStyle name="Schlecht 2" xfId="3369" hidden="1"/>
    <cellStyle name="Schlecht 2" xfId="3310" hidden="1"/>
    <cellStyle name="Schlecht 2" xfId="3261" hidden="1"/>
    <cellStyle name="Schlecht 2" xfId="3193" hidden="1"/>
    <cellStyle name="Schlecht 2" xfId="3146" hidden="1"/>
    <cellStyle name="Schlecht 2" xfId="3091" hidden="1"/>
    <cellStyle name="Schlecht 2" xfId="3032" hidden="1"/>
    <cellStyle name="Schlecht 2" xfId="2976" hidden="1"/>
    <cellStyle name="Schlecht 2" xfId="2919" hidden="1"/>
    <cellStyle name="Schlecht 2" xfId="2855" hidden="1"/>
    <cellStyle name="Schlecht 2" xfId="2787" hidden="1"/>
    <cellStyle name="Schlecht 2" xfId="2743" hidden="1"/>
    <cellStyle name="Schlecht 2" xfId="2671" hidden="1"/>
    <cellStyle name="Schlecht 2" xfId="2628" hidden="1"/>
    <cellStyle name="Schlecht 2" xfId="2566" hidden="1"/>
    <cellStyle name="Schlecht 2" xfId="2517" hidden="1"/>
    <cellStyle name="Schlecht 2" xfId="2480" hidden="1"/>
    <cellStyle name="Schlecht 2" xfId="2408" hidden="1"/>
    <cellStyle name="Schlecht 2" xfId="3525" hidden="1"/>
    <cellStyle name="Schlecht 2" xfId="2311" hidden="1"/>
    <cellStyle name="Schlecht 2" xfId="2255" hidden="1"/>
    <cellStyle name="Schlecht 2" xfId="2202" hidden="1"/>
    <cellStyle name="Schlecht 2" xfId="2138" hidden="1"/>
    <cellStyle name="Schlecht 2" xfId="2095" hidden="1"/>
    <cellStyle name="Schlecht 2" xfId="2031" hidden="1"/>
    <cellStyle name="Schlecht 2" xfId="1993" hidden="1"/>
    <cellStyle name="Schlecht 2" xfId="1935" hidden="1"/>
    <cellStyle name="Schlecht 2" xfId="1898" hidden="1"/>
    <cellStyle name="Schlecht 2" xfId="3502" hidden="1"/>
    <cellStyle name="Schlecht 2" xfId="1799" hidden="1"/>
    <cellStyle name="Schlecht 2" xfId="1730" hidden="1"/>
    <cellStyle name="Schlecht 2" xfId="1698" hidden="1"/>
    <cellStyle name="Schlecht 2" xfId="1613" hidden="1"/>
    <cellStyle name="Schlecht 2" xfId="1579" hidden="1"/>
    <cellStyle name="Schlecht 2" xfId="1505" hidden="1"/>
    <cellStyle name="Schlecht 2" xfId="1464" hidden="1"/>
    <cellStyle name="Schlecht 2" xfId="1419" hidden="1"/>
    <cellStyle name="Schlecht 2" xfId="1364" hidden="1"/>
    <cellStyle name="Schlecht 2" xfId="1301" hidden="1"/>
    <cellStyle name="Schlecht 2" xfId="1244" hidden="1"/>
    <cellStyle name="Schlecht 2" xfId="1186" hidden="1"/>
    <cellStyle name="Schlecht 2" xfId="1131" hidden="1"/>
    <cellStyle name="Schlecht 2" xfId="1064" hidden="1"/>
    <cellStyle name="Schlecht 2" xfId="1013" hidden="1"/>
    <cellStyle name="Schlecht 2" xfId="955" hidden="1"/>
    <cellStyle name="Schlecht 2" xfId="910" hidden="1"/>
    <cellStyle name="Schlecht 2" xfId="846" hidden="1"/>
    <cellStyle name="Schlecht 2" xfId="780" hidden="1"/>
    <cellStyle name="Schlecht 2" xfId="668" hidden="1"/>
    <cellStyle name="Schlecht 2" xfId="681" hidden="1"/>
    <cellStyle name="Schlecht 2" xfId="531" hidden="1"/>
    <cellStyle name="Schlecht 2" xfId="467" hidden="1"/>
    <cellStyle name="Schlecht 2" xfId="418" hidden="1"/>
    <cellStyle name="Schlecht 2" xfId="350" hidden="1"/>
    <cellStyle name="Schlecht 2" xfId="308" hidden="1"/>
    <cellStyle name="Schlecht 2" xfId="233" hidden="1"/>
    <cellStyle name="Schlecht 2" xfId="122" hidden="1"/>
    <cellStyle name="Schlecht 2" xfId="12503" hidden="1"/>
    <cellStyle name="Schlecht 2" xfId="12549" hidden="1"/>
    <cellStyle name="Schlecht 2" xfId="12586" hidden="1"/>
    <cellStyle name="Schlecht 2" xfId="12615" hidden="1"/>
    <cellStyle name="Schlecht 2" xfId="12669" hidden="1"/>
    <cellStyle name="Schlecht 2" xfId="12715" hidden="1"/>
    <cellStyle name="Schlecht 2" xfId="12759" hidden="1"/>
    <cellStyle name="Schlecht 2" xfId="12804" hidden="1"/>
    <cellStyle name="Schlecht 2" xfId="12852" hidden="1"/>
    <cellStyle name="Schlecht 2" xfId="12899" hidden="1"/>
    <cellStyle name="Schlecht 2" xfId="12929" hidden="1"/>
    <cellStyle name="Schlecht 2" xfId="12985" hidden="1"/>
    <cellStyle name="Schlecht 2" xfId="13025" hidden="1"/>
    <cellStyle name="Schlecht 2" xfId="12914" hidden="1"/>
    <cellStyle name="Schlecht 2" xfId="12862" hidden="1"/>
    <cellStyle name="Schlecht 2" xfId="12813" hidden="1"/>
    <cellStyle name="Schlecht 2" xfId="12768" hidden="1"/>
    <cellStyle name="Schlecht 2" xfId="12718" hidden="1"/>
    <cellStyle name="Schlecht 2" xfId="12676" hidden="1"/>
    <cellStyle name="Schlecht 2" xfId="12622" hidden="1"/>
    <cellStyle name="Schlecht 2" xfId="12576" hidden="1"/>
    <cellStyle name="Schlecht 2" xfId="12536" hidden="1"/>
    <cellStyle name="Schlecht 2" xfId="12494" hidden="1"/>
    <cellStyle name="Schlecht 2" xfId="12388" hidden="1"/>
    <cellStyle name="Schlecht 2" xfId="12309" hidden="1"/>
    <cellStyle name="Schlecht 2" xfId="12265" hidden="1"/>
    <cellStyle name="Schlecht 2" xfId="12179" hidden="1"/>
    <cellStyle name="Schlecht 2" xfId="12143" hidden="1"/>
    <cellStyle name="Schlecht 2" xfId="12063" hidden="1"/>
    <cellStyle name="Schlecht 2" xfId="12024" hidden="1"/>
    <cellStyle name="Schlecht 2" xfId="11956" hidden="1"/>
    <cellStyle name="Schlecht 2" xfId="11921" hidden="1"/>
    <cellStyle name="Schlecht 2" xfId="12995" hidden="1"/>
    <cellStyle name="Schlecht 2" xfId="11799" hidden="1"/>
    <cellStyle name="Schlecht 2" xfId="11730" hidden="1"/>
    <cellStyle name="Schlecht 2" xfId="11691" hidden="1"/>
    <cellStyle name="Schlecht 2" xfId="11614" hidden="1"/>
    <cellStyle name="Schlecht 2" xfId="11568" hidden="1"/>
    <cellStyle name="Schlecht 2" xfId="11500" hidden="1"/>
    <cellStyle name="Schlecht 2" xfId="11443" hidden="1"/>
    <cellStyle name="Schlecht 2" xfId="11350" hidden="1"/>
    <cellStyle name="Schlecht 2" xfId="11297" hidden="1"/>
    <cellStyle name="Schlecht 2" xfId="13018" hidden="1"/>
    <cellStyle name="Schlecht 2" xfId="11193" hidden="1"/>
    <cellStyle name="Schlecht 2" xfId="11119" hidden="1"/>
    <cellStyle name="Schlecht 2" xfId="11080" hidden="1"/>
    <cellStyle name="Schlecht 2" xfId="11007" hidden="1"/>
    <cellStyle name="Schlecht 2" xfId="10963" hidden="1"/>
    <cellStyle name="Schlecht 2" xfId="10895" hidden="1"/>
    <cellStyle name="Schlecht 2" xfId="10849" hidden="1"/>
    <cellStyle name="Schlecht 2" xfId="10786" hidden="1"/>
    <cellStyle name="Schlecht 2" xfId="10730" hidden="1"/>
    <cellStyle name="Schlecht 2" xfId="10646" hidden="1"/>
    <cellStyle name="Schlecht 2" xfId="10570" hidden="1"/>
    <cellStyle name="Schlecht 2" xfId="10501" hidden="1"/>
    <cellStyle name="Schlecht 2" xfId="10463" hidden="1"/>
    <cellStyle name="Schlecht 2" xfId="10384" hidden="1"/>
    <cellStyle name="Schlecht 2" xfId="10347" hidden="1"/>
    <cellStyle name="Schlecht 2" xfId="10282" hidden="1"/>
    <cellStyle name="Schlecht 2" xfId="10228" hidden="1"/>
    <cellStyle name="Schlecht 2" xfId="10174" hidden="1"/>
    <cellStyle name="Schlecht 2" xfId="10124" hidden="1"/>
    <cellStyle name="Schlecht 2" xfId="10051" hidden="1"/>
    <cellStyle name="Schlecht 2" xfId="9979" hidden="1"/>
    <cellStyle name="Schlecht 2" xfId="9914" hidden="1"/>
    <cellStyle name="Schlecht 2" xfId="9872" hidden="1"/>
    <cellStyle name="Schlecht 2" xfId="9798" hidden="1"/>
    <cellStyle name="Schlecht 2" xfId="9759" hidden="1"/>
    <cellStyle name="Schlecht 2" xfId="9683" hidden="1"/>
    <cellStyle name="Schlecht 2" xfId="9650" hidden="1"/>
    <cellStyle name="Schlecht 2" xfId="9572" hidden="1"/>
    <cellStyle name="Schlecht 2" xfId="9520" hidden="1"/>
    <cellStyle name="Schlecht 2" xfId="10676" hidden="1"/>
    <cellStyle name="Schlecht 2" xfId="9414" hidden="1"/>
    <cellStyle name="Schlecht 2" xfId="9350" hidden="1"/>
    <cellStyle name="Schlecht 2" xfId="9302" hidden="1"/>
    <cellStyle name="Schlecht 2" xfId="9229" hidden="1"/>
    <cellStyle name="Schlecht 2" xfId="9181" hidden="1"/>
    <cellStyle name="Schlecht 2" xfId="9122" hidden="1"/>
    <cellStyle name="Schlecht 2" xfId="9060" hidden="1"/>
    <cellStyle name="Schlecht 2" xfId="8998" hidden="1"/>
    <cellStyle name="Schlecht 2" xfId="8916" hidden="1"/>
    <cellStyle name="Schlecht 2" xfId="10650" hidden="1"/>
    <cellStyle name="Schlecht 2" xfId="8829" hidden="1"/>
    <cellStyle name="Schlecht 2" xfId="8765" hidden="1"/>
    <cellStyle name="Schlecht 2" xfId="8710" hidden="1"/>
    <cellStyle name="Schlecht 2" xfId="8642" hidden="1"/>
    <cellStyle name="Schlecht 2" xfId="8586" hidden="1"/>
    <cellStyle name="Schlecht 2" xfId="8523" hidden="1"/>
    <cellStyle name="Schlecht 2" xfId="8436" hidden="1"/>
    <cellStyle name="Schlecht 2" xfId="8381" hidden="1"/>
    <cellStyle name="Schlecht 2" xfId="8335" hidden="1"/>
    <cellStyle name="Schlecht 2" xfId="8261" hidden="1"/>
    <cellStyle name="Schlecht 2" xfId="8210" hidden="1"/>
    <cellStyle name="Schlecht 2" xfId="8141" hidden="1"/>
    <cellStyle name="Schlecht 2" xfId="8114" hidden="1"/>
    <cellStyle name="Schlecht 2" xfId="8001" hidden="1"/>
    <cellStyle name="Schlecht 2" xfId="7952" hidden="1"/>
    <cellStyle name="Schlecht 2" xfId="7890" hidden="1"/>
    <cellStyle name="Schlecht 2" xfId="7842" hidden="1"/>
    <cellStyle name="Schlecht 2" xfId="7778" hidden="1"/>
    <cellStyle name="Schlecht 2" xfId="7734" hidden="1"/>
    <cellStyle name="Schlecht 2" xfId="7670" hidden="1"/>
    <cellStyle name="Schlecht 2" xfId="7675" hidden="1"/>
    <cellStyle name="Schlecht 2" xfId="7566" hidden="1"/>
    <cellStyle name="Schlecht 2" xfId="7509" hidden="1"/>
    <cellStyle name="Schlecht 2" xfId="7410" hidden="1"/>
    <cellStyle name="Schlecht 2" xfId="7346" hidden="1"/>
    <cellStyle name="Schlecht 2" xfId="7273" hidden="1"/>
    <cellStyle name="Schlecht 2" xfId="7240" hidden="1"/>
    <cellStyle name="Schlecht 2" xfId="7127" hidden="1"/>
    <cellStyle name="Schlecht 2" xfId="7074" hidden="1"/>
    <cellStyle name="Schlecht 2" xfId="7007" hidden="1"/>
    <cellStyle name="Schlecht 2" xfId="6934" hidden="1"/>
    <cellStyle name="Schlecht 2" xfId="6892" hidden="1"/>
    <cellStyle name="Schlecht 2" xfId="6822" hidden="1"/>
    <cellStyle name="Schlecht 2" xfId="6751" hidden="1"/>
    <cellStyle name="Schlecht 2" xfId="6697" hidden="1"/>
    <cellStyle name="Schlecht 2" xfId="6630" hidden="1"/>
    <cellStyle name="Schlecht 2" xfId="6553" hidden="1"/>
    <cellStyle name="Schlecht 2" xfId="6474" hidden="1"/>
    <cellStyle name="Schlecht 2" xfId="6422" hidden="1"/>
    <cellStyle name="Schlecht 2" xfId="6338" hidden="1"/>
    <cellStyle name="Schlecht 2" xfId="6259" hidden="1"/>
    <cellStyle name="Schlecht 2" xfId="6205" hidden="1"/>
    <cellStyle name="Schlecht 2" xfId="6092" hidden="1"/>
    <cellStyle name="Schlecht 2" xfId="6023" hidden="1"/>
    <cellStyle name="Schlecht 2" xfId="5945" hidden="1"/>
    <cellStyle name="Schlecht 2" xfId="5898" hidden="1"/>
    <cellStyle name="Schlecht 2" xfId="5801" hidden="1"/>
    <cellStyle name="Schlecht 2" xfId="5727" hidden="1"/>
    <cellStyle name="Schlecht 2" xfId="5674" hidden="1"/>
    <cellStyle name="Schlecht 2" xfId="5619" hidden="1"/>
    <cellStyle name="Schlecht 2" xfId="5559" hidden="1"/>
    <cellStyle name="Schlecht 2" xfId="5502" hidden="1"/>
    <cellStyle name="Schlecht 2" xfId="5440" hidden="1"/>
    <cellStyle name="Schlecht 2" xfId="5375" hidden="1"/>
    <cellStyle name="Schlecht 2" xfId="5308" hidden="1"/>
    <cellStyle name="Schlecht 2" xfId="5260" hidden="1"/>
    <cellStyle name="Schlecht 2" xfId="5181" hidden="1"/>
    <cellStyle name="Schlecht 2" xfId="5110" hidden="1"/>
    <cellStyle name="Schlecht 2" xfId="5038" hidden="1"/>
    <cellStyle name="Schlecht 2" xfId="4984" hidden="1"/>
    <cellStyle name="Schlecht 2" xfId="4926" hidden="1"/>
    <cellStyle name="Schlecht 2" xfId="4869" hidden="1"/>
    <cellStyle name="Schlecht 2" xfId="6131" hidden="1"/>
    <cellStyle name="Schlecht 2" xfId="4751" hidden="1"/>
    <cellStyle name="Schlecht 2" xfId="4716" hidden="1"/>
    <cellStyle name="Schlecht 2" xfId="4642" hidden="1"/>
    <cellStyle name="Schlecht 2" xfId="4594" hidden="1"/>
    <cellStyle name="Schlecht 2" xfId="4530" hidden="1"/>
    <cellStyle name="Schlecht 2" xfId="4487" hidden="1"/>
    <cellStyle name="Schlecht 2" xfId="4417" hidden="1"/>
    <cellStyle name="Schlecht 2" xfId="4369" hidden="1"/>
    <cellStyle name="Schlecht 2" xfId="4315" hidden="1"/>
    <cellStyle name="Schlecht 2" xfId="6157" hidden="1"/>
    <cellStyle name="Schlecht 2" xfId="4209" hidden="1"/>
    <cellStyle name="Schlecht 2" xfId="4146" hidden="1"/>
    <cellStyle name="Schlecht 2" xfId="4100" hidden="1"/>
    <cellStyle name="Schlecht 2" xfId="4034" hidden="1"/>
    <cellStyle name="Schlecht 2" xfId="3987" hidden="1"/>
    <cellStyle name="Schlecht 2" xfId="3922" hidden="1"/>
    <cellStyle name="Schlecht 2" xfId="3882" hidden="1"/>
    <cellStyle name="Schlecht 2" xfId="3808" hidden="1"/>
    <cellStyle name="Schlecht 2" xfId="3758" hidden="1"/>
    <cellStyle name="Schlecht 2" xfId="3672" hidden="1"/>
    <cellStyle name="Schlecht 2" xfId="3601" hidden="1"/>
    <cellStyle name="Schlecht 2" xfId="3531" hidden="1"/>
    <cellStyle name="Schlecht 2" xfId="3479" hidden="1"/>
    <cellStyle name="Schlecht 2" xfId="3407" hidden="1"/>
    <cellStyle name="Schlecht 2" xfId="3355" hidden="1"/>
    <cellStyle name="Schlecht 2" xfId="3292" hidden="1"/>
    <cellStyle name="Schlecht 2" xfId="3240" hidden="1"/>
    <cellStyle name="Schlecht 2" xfId="3173" hidden="1"/>
    <cellStyle name="Schlecht 2" xfId="3127" hidden="1"/>
    <cellStyle name="Schlecht 2" xfId="3062" hidden="1"/>
    <cellStyle name="Schlecht 2" xfId="2988" hidden="1"/>
    <cellStyle name="Schlecht 2" xfId="2913" hidden="1"/>
    <cellStyle name="Schlecht 2" xfId="2862" hidden="1"/>
    <cellStyle name="Schlecht 2" xfId="2796" hidden="1"/>
    <cellStyle name="Schlecht 2" xfId="2746" hidden="1"/>
    <cellStyle name="Schlecht 2" xfId="2684" hidden="1"/>
    <cellStyle name="Schlecht 2" xfId="2631" hidden="1"/>
    <cellStyle name="Schlecht 2" xfId="2568" hidden="1"/>
    <cellStyle name="Schlecht 2" xfId="2513" hidden="1"/>
    <cellStyle name="Schlecht 2" xfId="3700" hidden="1"/>
    <cellStyle name="Schlecht 2" xfId="2401" hidden="1"/>
    <cellStyle name="Schlecht 2" xfId="2359" hidden="1"/>
    <cellStyle name="Schlecht 2" xfId="2294" hidden="1"/>
    <cellStyle name="Schlecht 2" xfId="2228" hidden="1"/>
    <cellStyle name="Schlecht 2" xfId="2177" hidden="1"/>
    <cellStyle name="Schlecht 2" xfId="2115" hidden="1"/>
    <cellStyle name="Schlecht 2" xfId="2074" hidden="1"/>
    <cellStyle name="Schlecht 2" xfId="2001" hidden="1"/>
    <cellStyle name="Schlecht 2" xfId="1963" hidden="1"/>
    <cellStyle name="Schlecht 2" xfId="3673" hidden="1"/>
    <cellStyle name="Schlecht 2" xfId="1870" hidden="1"/>
    <cellStyle name="Schlecht 2" xfId="1801" hidden="1"/>
    <cellStyle name="Schlecht 2" xfId="1752" hidden="1"/>
    <cellStyle name="Schlecht 2" xfId="1681" hidden="1"/>
    <cellStyle name="Schlecht 2" xfId="1629" hidden="1"/>
    <cellStyle name="Schlecht 2" xfId="1564" hidden="1"/>
    <cellStyle name="Schlecht 2" xfId="1514" hidden="1"/>
    <cellStyle name="Schlecht 2" xfId="1449" hidden="1"/>
    <cellStyle name="Schlecht 2" xfId="1416" hidden="1"/>
    <cellStyle name="Schlecht 2" xfId="1343" hidden="1"/>
    <cellStyle name="Schlecht 2" xfId="1294" hidden="1"/>
    <cellStyle name="Schlecht 2" xfId="1215" hidden="1"/>
    <cellStyle name="Schlecht 2" xfId="1168" hidden="1"/>
    <cellStyle name="Schlecht 2" xfId="1099" hidden="1"/>
    <cellStyle name="Schlecht 2" xfId="1044" hidden="1"/>
    <cellStyle name="Schlecht 2" xfId="985" hidden="1"/>
    <cellStyle name="Schlecht 2" xfId="925" hidden="1"/>
    <cellStyle name="Schlecht 2" xfId="868" hidden="1"/>
    <cellStyle name="Schlecht 2" xfId="810" hidden="1"/>
    <cellStyle name="Schlecht 2" xfId="685" hidden="1"/>
    <cellStyle name="Schlecht 2" xfId="711" hidden="1"/>
    <cellStyle name="Schlecht 2" xfId="527" hidden="1"/>
    <cellStyle name="Schlecht 2" xfId="459" hidden="1"/>
    <cellStyle name="Schlecht 2" xfId="404" hidden="1"/>
    <cellStyle name="Schlecht 2" xfId="331" hidden="1"/>
    <cellStyle name="Schlecht 2" xfId="281" hidden="1"/>
    <cellStyle name="Schlecht 2" xfId="196" hidden="1"/>
    <cellStyle name="Schlecht 2" xfId="12412" hidden="1"/>
    <cellStyle name="Schlecht 2" xfId="12370" hidden="1"/>
    <cellStyle name="Schlecht 2" xfId="13074" hidden="1"/>
    <cellStyle name="Schlecht 2" xfId="13112" hidden="1"/>
    <cellStyle name="Schlecht 2" xfId="13134" hidden="1"/>
    <cellStyle name="Schlecht 2" xfId="13174" hidden="1"/>
    <cellStyle name="Schlecht 2" xfId="13214" hidden="1"/>
    <cellStyle name="Schlecht 2" xfId="13252" hidden="1"/>
    <cellStyle name="Schlecht 2" xfId="13289" hidden="1"/>
    <cellStyle name="Schlecht 2" xfId="13329" hidden="1"/>
    <cellStyle name="Schlecht 2" xfId="13365" hidden="1"/>
    <cellStyle name="Schlecht 2" xfId="13395" hidden="1"/>
    <cellStyle name="Schlecht 2" xfId="13435" hidden="1"/>
    <cellStyle name="Schlecht 2" xfId="13471" hidden="1"/>
    <cellStyle name="Schlecht 2" xfId="13380" hidden="1"/>
    <cellStyle name="Schlecht 2" xfId="13336" hidden="1"/>
    <cellStyle name="Schlecht 2" xfId="13294" hidden="1"/>
    <cellStyle name="Schlecht 2" xfId="13256" hidden="1"/>
    <cellStyle name="Schlecht 2" xfId="13217" hidden="1"/>
    <cellStyle name="Schlecht 2" xfId="13177" hidden="1"/>
    <cellStyle name="Schlecht 2" xfId="13139" hidden="1"/>
    <cellStyle name="Schlecht 2" xfId="13101" hidden="1"/>
    <cellStyle name="Schlecht 2" xfId="13062" hidden="1"/>
    <cellStyle name="Schlecht 2" xfId="13023" hidden="1"/>
    <cellStyle name="Schlecht 2" xfId="12950" hidden="1"/>
    <cellStyle name="Schlecht 2" xfId="12886" hidden="1"/>
    <cellStyle name="Schlecht 2" xfId="12846" hidden="1"/>
    <cellStyle name="Schlecht 2" xfId="12785" hidden="1"/>
    <cellStyle name="Schlecht 2" xfId="12744" hidden="1"/>
    <cellStyle name="Schlecht 2" xfId="12685" hidden="1"/>
    <cellStyle name="Schlecht 2" xfId="12644" hidden="1"/>
    <cellStyle name="Schlecht 2" xfId="12594" hidden="1"/>
    <cellStyle name="Schlecht 2" xfId="12552" hidden="1"/>
    <cellStyle name="Schlecht 2" xfId="13440" hidden="1"/>
    <cellStyle name="Schlecht 2" xfId="12440" hidden="1"/>
    <cellStyle name="Schlecht 2" xfId="12369" hidden="1"/>
    <cellStyle name="Schlecht 2" xfId="12327" hidden="1"/>
    <cellStyle name="Schlecht 2" xfId="12252" hidden="1"/>
    <cellStyle name="Schlecht 2" xfId="12198" hidden="1"/>
    <cellStyle name="Schlecht 2" xfId="12131" hidden="1"/>
    <cellStyle name="Schlecht 2" xfId="12071" hidden="1"/>
    <cellStyle name="Schlecht 2" xfId="12007" hidden="1"/>
    <cellStyle name="Schlecht 2" xfId="11949" hidden="1"/>
    <cellStyle name="Schlecht 2" xfId="13463" hidden="1"/>
    <cellStyle name="Schlecht 2" xfId="11843" hidden="1"/>
    <cellStyle name="Schlecht 2" xfId="11766" hidden="1"/>
    <cellStyle name="Schlecht 2" xfId="11718" hidden="1"/>
    <cellStyle name="Schlecht 2" xfId="11639" hidden="1"/>
    <cellStyle name="Schlecht 2" xfId="11591" hidden="1"/>
    <cellStyle name="Schlecht 2" xfId="11527" hidden="1"/>
    <cellStyle name="Schlecht 2" xfId="11476" hidden="1"/>
    <cellStyle name="Schlecht 2" xfId="11378" hidden="1"/>
    <cellStyle name="Schlecht 2" xfId="11313" hidden="1"/>
    <cellStyle name="Schlecht 2" xfId="11218" hidden="1"/>
    <cellStyle name="Schlecht 2" xfId="11141" hidden="1"/>
    <cellStyle name="Schlecht 2" xfId="11072" hidden="1"/>
    <cellStyle name="Schlecht 2" xfId="11024" hidden="1"/>
    <cellStyle name="Schlecht 2" xfId="10947" hidden="1"/>
    <cellStyle name="Schlecht 2" xfId="10906" hidden="1"/>
    <cellStyle name="Schlecht 2" xfId="10824" hidden="1"/>
    <cellStyle name="Schlecht 2" xfId="10781" hidden="1"/>
    <cellStyle name="Schlecht 2" xfId="10710" hidden="1"/>
    <cellStyle name="Schlecht 2" xfId="10669" hidden="1"/>
    <cellStyle name="Schlecht 2" xfId="10586" hidden="1"/>
    <cellStyle name="Schlecht 2" xfId="10526" hidden="1"/>
    <cellStyle name="Schlecht 2" xfId="10451" hidden="1"/>
    <cellStyle name="Schlecht 2" xfId="10405" hidden="1"/>
    <cellStyle name="Schlecht 2" xfId="10326" hidden="1"/>
    <cellStyle name="Schlecht 2" xfId="10279" hidden="1"/>
    <cellStyle name="Schlecht 2" xfId="10209" hidden="1"/>
    <cellStyle name="Schlecht 2" xfId="10167" hidden="1"/>
    <cellStyle name="Schlecht 2" xfId="10078" hidden="1"/>
    <cellStyle name="Schlecht 2" xfId="10029" hidden="1"/>
    <cellStyle name="Schlecht 2" xfId="11250" hidden="1"/>
    <cellStyle name="Schlecht 2" xfId="9922" hidden="1"/>
    <cellStyle name="Schlecht 2" xfId="9848" hidden="1"/>
    <cellStyle name="Schlecht 2" xfId="9807" hidden="1"/>
    <cellStyle name="Schlecht 2" xfId="9728" hidden="1"/>
    <cellStyle name="Schlecht 2" xfId="9673" hidden="1"/>
    <cellStyle name="Schlecht 2" xfId="9614" hidden="1"/>
    <cellStyle name="Schlecht 2" xfId="9556" hidden="1"/>
    <cellStyle name="Schlecht 2" xfId="9491" hidden="1"/>
    <cellStyle name="Schlecht 2" xfId="9438" hidden="1"/>
    <cellStyle name="Schlecht 2" xfId="11220" hidden="1"/>
    <cellStyle name="Schlecht 2" xfId="9338" hidden="1"/>
    <cellStyle name="Schlecht 2" xfId="9257" hidden="1"/>
    <cellStyle name="Schlecht 2" xfId="9212" hidden="1"/>
    <cellStyle name="Schlecht 2" xfId="9131" hidden="1"/>
    <cellStyle name="Schlecht 2" xfId="9076" hidden="1"/>
    <cellStyle name="Schlecht 2" xfId="9010" hidden="1"/>
    <cellStyle name="Schlecht 2" xfId="8921" hidden="1"/>
    <cellStyle name="Schlecht 2" xfId="8877" hidden="1"/>
    <cellStyle name="Schlecht 2" xfId="8811" hidden="1"/>
    <cellStyle name="Schlecht 2" xfId="8749" hidden="1"/>
    <cellStyle name="Schlecht 2" xfId="8672" hidden="1"/>
    <cellStyle name="Schlecht 2" xfId="8602" hidden="1"/>
    <cellStyle name="Schlecht 2" xfId="8554" hidden="1"/>
    <cellStyle name="Schlecht 2" xfId="8446" hidden="1"/>
    <cellStyle name="Schlecht 2" xfId="8400" hidden="1"/>
    <cellStyle name="Schlecht 2" xfId="8326" hidden="1"/>
    <cellStyle name="Schlecht 2" xfId="8285" hidden="1"/>
    <cellStyle name="Schlecht 2" xfId="8218" hidden="1"/>
    <cellStyle name="Schlecht 2" xfId="8171" hidden="1"/>
    <cellStyle name="Schlecht 2" xfId="8108" hidden="1"/>
    <cellStyle name="Schlecht 2" xfId="8119" hidden="1"/>
    <cellStyle name="Schlecht 2" xfId="7989" hidden="1"/>
    <cellStyle name="Schlecht 2" xfId="7931" hidden="1"/>
    <cellStyle name="Schlecht 2" xfId="7856" hidden="1"/>
    <cellStyle name="Schlecht 2" xfId="7799" hidden="1"/>
    <cellStyle name="Schlecht 2" xfId="7731" hidden="1"/>
    <cellStyle name="Schlecht 2" xfId="7683" hidden="1"/>
    <cellStyle name="Schlecht 2" xfId="7582" hidden="1"/>
    <cellStyle name="Schlecht 2" xfId="7521" hidden="1"/>
    <cellStyle name="Schlecht 2" xfId="7447" hidden="1"/>
    <cellStyle name="Schlecht 2" xfId="7377" hidden="1"/>
    <cellStyle name="Schlecht 2" xfId="7330" hidden="1"/>
    <cellStyle name="Schlecht 2" xfId="7261" hidden="1"/>
    <cellStyle name="Schlecht 2" xfId="7182" hidden="1"/>
    <cellStyle name="Schlecht 2" xfId="7089" hidden="1"/>
    <cellStyle name="Schlecht 2" xfId="7037" hidden="1"/>
    <cellStyle name="Schlecht 2" xfId="6941" hidden="1"/>
    <cellStyle name="Schlecht 2" xfId="6873" hidden="1"/>
    <cellStyle name="Schlecht 2" xfId="6817" hidden="1"/>
    <cellStyle name="Schlecht 2" xfId="6748" hidden="1"/>
    <cellStyle name="Schlecht 2" xfId="6687" hidden="1"/>
    <cellStyle name="Schlecht 2" xfId="6644" hidden="1"/>
    <cellStyle name="Schlecht 2" xfId="6507" hidden="1"/>
    <cellStyle name="Schlecht 2" xfId="6436" hidden="1"/>
    <cellStyle name="Schlecht 2" xfId="6349" hidden="1"/>
    <cellStyle name="Schlecht 2" xfId="6257" hidden="1"/>
    <cellStyle name="Schlecht 2" xfId="6166" hidden="1"/>
    <cellStyle name="Schlecht 2" xfId="6088" hidden="1"/>
    <cellStyle name="Schlecht 2" xfId="6013" hidden="1"/>
    <cellStyle name="Schlecht 2" xfId="5981" hidden="1"/>
    <cellStyle name="Schlecht 2" xfId="5890" hidden="1"/>
    <cellStyle name="Schlecht 2" xfId="5840" hidden="1"/>
    <cellStyle name="Schlecht 2" xfId="5739" hidden="1"/>
    <cellStyle name="Schlecht 2" xfId="5678" hidden="1"/>
    <cellStyle name="Schlecht 2" xfId="5587" hidden="1"/>
    <cellStyle name="Schlecht 2" xfId="5544" hidden="1"/>
    <cellStyle name="Schlecht 2" xfId="5464" hidden="1"/>
    <cellStyle name="Schlecht 2" xfId="5412" hidden="1"/>
    <cellStyle name="Schlecht 2" xfId="5346" hidden="1"/>
    <cellStyle name="Schlecht 2" xfId="5296" hidden="1"/>
    <cellStyle name="Schlecht 2" xfId="5218" hidden="1"/>
    <cellStyle name="Schlecht 2" xfId="5158" hidden="1"/>
    <cellStyle name="Schlecht 2" xfId="6551" hidden="1"/>
    <cellStyle name="Schlecht 2" xfId="5017" hidden="1"/>
    <cellStyle name="Schlecht 2" xfId="4946" hidden="1"/>
    <cellStyle name="Schlecht 2" xfId="4886" hidden="1"/>
    <cellStyle name="Schlecht 2" xfId="4829" hidden="1"/>
    <cellStyle name="Schlecht 2" xfId="4755" hidden="1"/>
    <cellStyle name="Schlecht 2" xfId="4724" hidden="1"/>
    <cellStyle name="Schlecht 2" xfId="4638" hidden="1"/>
    <cellStyle name="Schlecht 2" xfId="4606" hidden="1"/>
    <cellStyle name="Schlecht 2" xfId="4533" hidden="1"/>
    <cellStyle name="Schlecht 2" xfId="6578" hidden="1"/>
    <cellStyle name="Schlecht 2" xfId="4422" hidden="1"/>
    <cellStyle name="Schlecht 2" xfId="4363" hidden="1"/>
    <cellStyle name="Schlecht 2" xfId="4307" hidden="1"/>
    <cellStyle name="Schlecht 2" xfId="4230" hidden="1"/>
    <cellStyle name="Schlecht 2" xfId="4186" hidden="1"/>
    <cellStyle name="Schlecht 2" xfId="4114" hidden="1"/>
    <cellStyle name="Schlecht 2" xfId="4074" hidden="1"/>
    <cellStyle name="Schlecht 2" xfId="4009" hidden="1"/>
    <cellStyle name="Schlecht 2" xfId="3957" hidden="1"/>
    <cellStyle name="Schlecht 2" xfId="3867" hidden="1"/>
    <cellStyle name="Schlecht 2" xfId="3788" hidden="1"/>
    <cellStyle name="Schlecht 2" xfId="3713" hidden="1"/>
    <cellStyle name="Schlecht 2" xfId="3663" hidden="1"/>
    <cellStyle name="Schlecht 2" xfId="3579" hidden="1"/>
    <cellStyle name="Schlecht 2" xfId="3540" hidden="1"/>
    <cellStyle name="Schlecht 2" xfId="3458" hidden="1"/>
    <cellStyle name="Schlecht 2" xfId="3416" hidden="1"/>
    <cellStyle name="Schlecht 2" xfId="3333" hidden="1"/>
    <cellStyle name="Schlecht 2" xfId="3295" hidden="1"/>
    <cellStyle name="Schlecht 2" xfId="3214" hidden="1"/>
    <cellStyle name="Schlecht 2" xfId="3155" hidden="1"/>
    <cellStyle name="Schlecht 2" xfId="3075" hidden="1"/>
    <cellStyle name="Schlecht 2" xfId="3015" hidden="1"/>
    <cellStyle name="Schlecht 2" xfId="2948" hidden="1"/>
    <cellStyle name="Schlecht 2" xfId="2871" hidden="1"/>
    <cellStyle name="Schlecht 2" xfId="2827" hidden="1"/>
    <cellStyle name="Schlecht 2" xfId="2755" hidden="1"/>
    <cellStyle name="Schlecht 2" xfId="2703" hidden="1"/>
    <cellStyle name="Schlecht 2" xfId="2640" hidden="1"/>
    <cellStyle name="Schlecht 2" xfId="3889" hidden="1"/>
    <cellStyle name="Schlecht 2" xfId="2533" hidden="1"/>
    <cellStyle name="Schlecht 2" xfId="2486" hidden="1"/>
    <cellStyle name="Schlecht 2" xfId="2398" hidden="1"/>
    <cellStyle name="Schlecht 2" xfId="2347" hidden="1"/>
    <cellStyle name="Schlecht 2" xfId="2283" hidden="1"/>
    <cellStyle name="Schlecht 2" xfId="2219" hidden="1"/>
    <cellStyle name="Schlecht 2" xfId="2163" hidden="1"/>
    <cellStyle name="Schlecht 2" xfId="2105" hidden="1"/>
    <cellStyle name="Schlecht 2" xfId="2055" hidden="1"/>
    <cellStyle name="Schlecht 2" xfId="3869" hidden="1"/>
    <cellStyle name="Schlecht 2" xfId="1955" hidden="1"/>
    <cellStyle name="Schlecht 2" xfId="1886" hidden="1"/>
    <cellStyle name="Schlecht 2" xfId="1835" hidden="1"/>
    <cellStyle name="Schlecht 2" xfId="1769" hidden="1"/>
    <cellStyle name="Schlecht 2" xfId="1710" hidden="1"/>
    <cellStyle name="Schlecht 2" xfId="1644" hidden="1"/>
    <cellStyle name="Schlecht 2" xfId="1590" hidden="1"/>
    <cellStyle name="Schlecht 2" xfId="1521" hidden="1"/>
    <cellStyle name="Schlecht 2" xfId="1480" hidden="1"/>
    <cellStyle name="Schlecht 2" xfId="1400" hidden="1"/>
    <cellStyle name="Schlecht 2" xfId="1340" hidden="1"/>
    <cellStyle name="Schlecht 2" xfId="1269" hidden="1"/>
    <cellStyle name="Schlecht 2" xfId="1222" hidden="1"/>
    <cellStyle name="Schlecht 2" xfId="1146" hidden="1"/>
    <cellStyle name="Schlecht 2" xfId="1095" hidden="1"/>
    <cellStyle name="Schlecht 2" xfId="1021" hidden="1"/>
    <cellStyle name="Schlecht 2" xfId="978" hidden="1"/>
    <cellStyle name="Schlecht 2" xfId="896" hidden="1"/>
    <cellStyle name="Schlecht 2" xfId="854" hidden="1"/>
    <cellStyle name="Schlecht 2" xfId="741" hidden="1"/>
    <cellStyle name="Schlecht 2" xfId="754" hidden="1"/>
    <cellStyle name="Schlecht 2" xfId="548" hidden="1"/>
    <cellStyle name="Schlecht 2" xfId="477" hidden="1"/>
    <cellStyle name="Schlecht 2" xfId="419" hidden="1"/>
    <cellStyle name="Schlecht 2" xfId="337" hidden="1"/>
    <cellStyle name="Schlecht 2" xfId="289" hidden="1"/>
    <cellStyle name="Schlecht 2" xfId="192" hidden="1"/>
    <cellStyle name="Schlecht 2" xfId="13014" hidden="1"/>
    <cellStyle name="Schlecht 2" xfId="13028" hidden="1"/>
    <cellStyle name="Schlecht 2" xfId="13504" hidden="1"/>
    <cellStyle name="Schlecht 2" xfId="13541" hidden="1"/>
    <cellStyle name="Schlecht 2" xfId="13552" hidden="1"/>
    <cellStyle name="Schlecht 2" xfId="13582" hidden="1"/>
    <cellStyle name="Schlecht 2" xfId="13612" hidden="1"/>
    <cellStyle name="Schlecht 2" xfId="13641" hidden="1"/>
    <cellStyle name="Schlecht 2" xfId="13672" hidden="1"/>
    <cellStyle name="Schlecht 2" xfId="13698" hidden="1"/>
    <cellStyle name="Schlecht 2" xfId="13733" hidden="1"/>
    <cellStyle name="Schlecht 2" xfId="13752" hidden="1"/>
    <cellStyle name="Schlecht 2" xfId="13779" hidden="1"/>
    <cellStyle name="Schlecht 2" xfId="13810" hidden="1"/>
    <cellStyle name="Schlecht 2" xfId="13742" hidden="1"/>
    <cellStyle name="Schlecht 2" xfId="13705" hidden="1"/>
    <cellStyle name="Schlecht 2" xfId="13676" hidden="1"/>
    <cellStyle name="Schlecht 2" xfId="13645" hidden="1"/>
    <cellStyle name="Schlecht 2" xfId="13615" hidden="1"/>
    <cellStyle name="Schlecht 2" xfId="13586" hidden="1"/>
    <cellStyle name="Schlecht 2" xfId="13556" hidden="1"/>
    <cellStyle name="Schlecht 2" xfId="13530" hidden="1"/>
    <cellStyle name="Schlecht 2" xfId="13493" hidden="1"/>
    <cellStyle name="Schlecht 2" xfId="13474" hidden="1"/>
    <cellStyle name="Schlecht 2" xfId="13408" hidden="1"/>
    <cellStyle name="Schlecht 2" xfId="13352" hidden="1"/>
    <cellStyle name="Schlecht 2" xfId="13325" hidden="1"/>
    <cellStyle name="Schlecht 2" xfId="13270" hidden="1"/>
    <cellStyle name="Schlecht 2" xfId="13239" hidden="1"/>
    <cellStyle name="Schlecht 2" xfId="13190" hidden="1"/>
    <cellStyle name="Schlecht 2" xfId="13158" hidden="1"/>
    <cellStyle name="Schlecht 2" xfId="13118" hidden="1"/>
    <cellStyle name="Schlecht 2" xfId="13078" hidden="1"/>
    <cellStyle name="Schlecht 2" xfId="13787" hidden="1"/>
    <cellStyle name="Schlecht 2" xfId="13003" hidden="1"/>
    <cellStyle name="Schlecht 2" xfId="12940" hidden="1"/>
    <cellStyle name="Schlecht 2" xfId="12903" hidden="1"/>
    <cellStyle name="Schlecht 2" xfId="12831" hidden="1"/>
    <cellStyle name="Schlecht 2" xfId="12793" hidden="1"/>
    <cellStyle name="Schlecht 2" xfId="12726" hidden="1"/>
    <cellStyle name="Schlecht 2" xfId="12691" hidden="1"/>
    <cellStyle name="Schlecht 2" xfId="12624" hidden="1"/>
    <cellStyle name="Schlecht 2" xfId="12591" hidden="1"/>
    <cellStyle name="Schlecht 2" xfId="13802" hidden="1"/>
    <cellStyle name="Schlecht 2" xfId="12495" hidden="1"/>
    <cellStyle name="Schlecht 2" xfId="12416" hidden="1"/>
    <cellStyle name="Schlecht 2" xfId="12351" hidden="1"/>
    <cellStyle name="Schlecht 2" xfId="12280" hidden="1"/>
    <cellStyle name="Schlecht 2" xfId="12234" hidden="1"/>
    <cellStyle name="Schlecht 2" xfId="12150" hidden="1"/>
    <cellStyle name="Schlecht 2" xfId="12099" hidden="1"/>
    <cellStyle name="Schlecht 2" xfId="12030" hidden="1"/>
    <cellStyle name="Schlecht 2" xfId="11977" hidden="1"/>
    <cellStyle name="Schlecht 2" xfId="11871" hidden="1"/>
    <cellStyle name="Schlecht 2" xfId="11790" hidden="1"/>
    <cellStyle name="Schlecht 2" xfId="11715" hidden="1"/>
    <cellStyle name="Schlecht 2" xfId="11668" hidden="1"/>
    <cellStyle name="Schlecht 2" xfId="11582" hidden="1"/>
    <cellStyle name="Schlecht 2" xfId="11536" hidden="1"/>
    <cellStyle name="Schlecht 2" xfId="11454" hidden="1"/>
    <cellStyle name="Schlecht 2" xfId="11373" hidden="1"/>
    <cellStyle name="Schlecht 2" xfId="11289" hidden="1"/>
    <cellStyle name="Schlecht 2" xfId="11244" hidden="1"/>
    <cellStyle name="Schlecht 2" xfId="11166" hidden="1"/>
    <cellStyle name="Schlecht 2" xfId="11095" hidden="1"/>
    <cellStyle name="Schlecht 2" xfId="11016" hidden="1"/>
    <cellStyle name="Schlecht 2" xfId="10977" hidden="1"/>
    <cellStyle name="Schlecht 2" xfId="10886" hidden="1"/>
    <cellStyle name="Schlecht 2" xfId="10826" hidden="1"/>
    <cellStyle name="Schlecht 2" xfId="10758" hidden="1"/>
    <cellStyle name="Schlecht 2" xfId="10699" hidden="1"/>
    <cellStyle name="Schlecht 2" xfId="10632" hidden="1"/>
    <cellStyle name="Schlecht 2" xfId="10572" hidden="1"/>
    <cellStyle name="Schlecht 2" xfId="11903" hidden="1"/>
    <cellStyle name="Schlecht 2" xfId="10467" hidden="1"/>
    <cellStyle name="Schlecht 2" xfId="10379" hidden="1"/>
    <cellStyle name="Schlecht 2" xfId="10338" hidden="1"/>
    <cellStyle name="Schlecht 2" xfId="10261" hidden="1"/>
    <cellStyle name="Schlecht 2" xfId="10201" hidden="1"/>
    <cellStyle name="Schlecht 2" xfId="10136" hidden="1"/>
    <cellStyle name="Schlecht 2" xfId="10065" hidden="1"/>
    <cellStyle name="Schlecht 2" xfId="10001" hidden="1"/>
    <cellStyle name="Schlecht 2" xfId="9941" hidden="1"/>
    <cellStyle name="Schlecht 2" xfId="11873" hidden="1"/>
    <cellStyle name="Schlecht 2" xfId="9836" hidden="1"/>
    <cellStyle name="Schlecht 2" xfId="9771" hidden="1"/>
    <cellStyle name="Schlecht 2" xfId="9701" hidden="1"/>
    <cellStyle name="Schlecht 2" xfId="9631" hidden="1"/>
    <cellStyle name="Schlecht 2" xfId="9568" hidden="1"/>
    <cellStyle name="Schlecht 2" xfId="9502" hidden="1"/>
    <cellStyle name="Schlecht 2" xfId="9443" hidden="1"/>
    <cellStyle name="Schlecht 2" xfId="9374" hidden="1"/>
    <cellStyle name="Schlecht 2" xfId="9325" hidden="1"/>
    <cellStyle name="Schlecht 2" xfId="9244" hidden="1"/>
    <cellStyle name="Schlecht 2" xfId="9166" hidden="1"/>
    <cellStyle name="Schlecht 2" xfId="9104" hidden="1"/>
    <cellStyle name="Schlecht 2" xfId="9033" hidden="1"/>
    <cellStyle name="Schlecht 2" xfId="8939" hidden="1"/>
    <cellStyle name="Schlecht 2" xfId="8889" hidden="1"/>
    <cellStyle name="Schlecht 2" xfId="8805" hidden="1"/>
    <cellStyle name="Schlecht 2" xfId="8779" hidden="1"/>
    <cellStyle name="Schlecht 2" xfId="8680" hidden="1"/>
    <cellStyle name="Schlecht 2" xfId="8644" hidden="1"/>
    <cellStyle name="Schlecht 2" xfId="8551" hidden="1"/>
    <cellStyle name="Schlecht 2" xfId="8562" hidden="1"/>
    <cellStyle name="Schlecht 2" xfId="8429" hidden="1"/>
    <cellStyle name="Schlecht 2" xfId="8373" hidden="1"/>
    <cellStyle name="Schlecht 2" xfId="8306" hidden="1"/>
    <cellStyle name="Schlecht 2" xfId="8246" hidden="1"/>
    <cellStyle name="Schlecht 2" xfId="8174" hidden="1"/>
    <cellStyle name="Schlecht 2" xfId="8121" hidden="1"/>
    <cellStyle name="Schlecht 2" xfId="8016" hidden="1"/>
    <cellStyle name="Schlecht 2" xfId="7955" hidden="1"/>
    <cellStyle name="Schlecht 2" xfId="7887" hidden="1"/>
    <cellStyle name="Schlecht 2" xfId="7820" hidden="1"/>
    <cellStyle name="Schlecht 2" xfId="7794" hidden="1"/>
    <cellStyle name="Schlecht 2" xfId="7714" hidden="1"/>
    <cellStyle name="Schlecht 2" xfId="7642" hidden="1"/>
    <cellStyle name="Schlecht 2" xfId="7554" hidden="1"/>
    <cellStyle name="Schlecht 2" xfId="7482" hidden="1"/>
    <cellStyle name="Schlecht 2" xfId="7393" hidden="1"/>
    <cellStyle name="Schlecht 2" xfId="7321" hidden="1"/>
    <cellStyle name="Schlecht 2" xfId="7259" hidden="1"/>
    <cellStyle name="Schlecht 2" xfId="7192" hidden="1"/>
    <cellStyle name="Schlecht 2" xfId="7086" hidden="1"/>
    <cellStyle name="Schlecht 2" xfId="7053" hidden="1"/>
    <cellStyle name="Schlecht 2" xfId="6903" hidden="1"/>
    <cellStyle name="Schlecht 2" xfId="6837" hidden="1"/>
    <cellStyle name="Schlecht 2" xfId="6764" hidden="1"/>
    <cellStyle name="Schlecht 2" xfId="6693" hidden="1"/>
    <cellStyle name="Schlecht 2" xfId="6605" hidden="1"/>
    <cellStyle name="Schlecht 2" xfId="6513" hidden="1"/>
    <cellStyle name="Schlecht 2" xfId="6430" hidden="1"/>
    <cellStyle name="Schlecht 2" xfId="6389" hidden="1"/>
    <cellStyle name="Schlecht 2" xfId="6251" hidden="1"/>
    <cellStyle name="Schlecht 2" xfId="6208" hidden="1"/>
    <cellStyle name="Schlecht 2" xfId="6116" hidden="1"/>
    <cellStyle name="Schlecht 2" xfId="6028" hidden="1"/>
    <cellStyle name="Schlecht 2" xfId="5932" hidden="1"/>
    <cellStyle name="Schlecht 2" xfId="5883" hidden="1"/>
    <cellStyle name="Schlecht 2" xfId="5782" hidden="1"/>
    <cellStyle name="Schlecht 2" xfId="5703" hidden="1"/>
    <cellStyle name="Schlecht 2" xfId="5649" hidden="1"/>
    <cellStyle name="Schlecht 2" xfId="5579" hidden="1"/>
    <cellStyle name="Schlecht 2" xfId="5510" hidden="1"/>
    <cellStyle name="Schlecht 2" xfId="5445" hidden="1"/>
    <cellStyle name="Schlecht 2" xfId="6948" hidden="1"/>
    <cellStyle name="Schlecht 2" xfId="5327" hidden="1"/>
    <cellStyle name="Schlecht 2" xfId="5250" hidden="1"/>
    <cellStyle name="Schlecht 2" xfId="5200" hidden="1"/>
    <cellStyle name="Schlecht 2" xfId="5068" hidden="1"/>
    <cellStyle name="Schlecht 2" xfId="5023" hidden="1"/>
    <cellStyle name="Schlecht 2" xfId="4957" hidden="1"/>
    <cellStyle name="Schlecht 2" xfId="4889" hidden="1"/>
    <cellStyle name="Schlecht 2" xfId="4841" hidden="1"/>
    <cellStyle name="Schlecht 2" xfId="4770" hidden="1"/>
    <cellStyle name="Schlecht 2" xfId="6981" hidden="1"/>
    <cellStyle name="Schlecht 2" xfId="4652" hidden="1"/>
    <cellStyle name="Schlecht 2" xfId="4599" hidden="1"/>
    <cellStyle name="Schlecht 2" xfId="4520" hidden="1"/>
    <cellStyle name="Schlecht 2" xfId="4463" hidden="1"/>
    <cellStyle name="Schlecht 2" xfId="4406" hidden="1"/>
    <cellStyle name="Schlecht 2" xfId="4326" hidden="1"/>
    <cellStyle name="Schlecht 2" xfId="4287" hidden="1"/>
    <cellStyle name="Schlecht 2" xfId="4204" hidden="1"/>
    <cellStyle name="Schlecht 2" xfId="4160" hidden="1"/>
    <cellStyle name="Schlecht 2" xfId="4063" hidden="1"/>
    <cellStyle name="Schlecht 2" xfId="3998" hidden="1"/>
    <cellStyle name="Schlecht 2" xfId="3908" hidden="1"/>
    <cellStyle name="Schlecht 2" xfId="3859" hidden="1"/>
    <cellStyle name="Schlecht 2" xfId="3770" hidden="1"/>
    <cellStyle name="Schlecht 2" xfId="3729" hidden="1"/>
    <cellStyle name="Schlecht 2" xfId="3643" hidden="1"/>
    <cellStyle name="Schlecht 2" xfId="3596" hidden="1"/>
    <cellStyle name="Schlecht 2" xfId="3521" hidden="1"/>
    <cellStyle name="Schlecht 2" xfId="3463" hidden="1"/>
    <cellStyle name="Schlecht 2" xfId="3398" hidden="1"/>
    <cellStyle name="Schlecht 2" xfId="3307" hidden="1"/>
    <cellStyle name="Schlecht 2" xfId="3238" hidden="1"/>
    <cellStyle name="Schlecht 2" xfId="3182" hidden="1"/>
    <cellStyle name="Schlecht 2" xfId="3098" hidden="1"/>
    <cellStyle name="Schlecht 2" xfId="3041" hidden="1"/>
    <cellStyle name="Schlecht 2" xfId="2964" hidden="1"/>
    <cellStyle name="Schlecht 2" xfId="2901" hidden="1"/>
    <cellStyle name="Schlecht 2" xfId="2842" hidden="1"/>
    <cellStyle name="Schlecht 2" xfId="2774" hidden="1"/>
    <cellStyle name="Schlecht 2" xfId="4089" hidden="1"/>
    <cellStyle name="Schlecht 2" xfId="2656" hidden="1"/>
    <cellStyle name="Schlecht 2" xfId="2604" hidden="1"/>
    <cellStyle name="Schlecht 2" xfId="2531" hidden="1"/>
    <cellStyle name="Schlecht 2" xfId="2468" hidden="1"/>
    <cellStyle name="Schlecht 2" xfId="2392" hidden="1"/>
    <cellStyle name="Schlecht 2" xfId="2340" hidden="1"/>
    <cellStyle name="Schlecht 2" xfId="2277" hidden="1"/>
    <cellStyle name="Schlecht 2" xfId="2206" hidden="1"/>
    <cellStyle name="Schlecht 2" xfId="2157" hidden="1"/>
    <cellStyle name="Schlecht 2" xfId="4065" hidden="1"/>
    <cellStyle name="Schlecht 2" xfId="2039" hidden="1"/>
    <cellStyle name="Schlecht 2" xfId="1975" hidden="1"/>
    <cellStyle name="Schlecht 2" xfId="1921" hidden="1"/>
    <cellStyle name="Schlecht 2" xfId="1851" hidden="1"/>
    <cellStyle name="Schlecht 2" xfId="1795" hidden="1"/>
    <cellStyle name="Schlecht 2" xfId="1721" hidden="1"/>
    <cellStyle name="Schlecht 2" xfId="1668" hidden="1"/>
    <cellStyle name="Schlecht 2" xfId="1597" hidden="1"/>
    <cellStyle name="Schlecht 2" xfId="1547" hidden="1"/>
    <cellStyle name="Schlecht 2" xfId="1458" hidden="1"/>
    <cellStyle name="Schlecht 2" xfId="1403" hidden="1"/>
    <cellStyle name="Schlecht 2" xfId="1320" hidden="1"/>
    <cellStyle name="Schlecht 2" xfId="1279" hidden="1"/>
    <cellStyle name="Schlecht 2" xfId="1200" hidden="1"/>
    <cellStyle name="Schlecht 2" xfId="1144" hidden="1"/>
    <cellStyle name="Schlecht 2" xfId="1082" hidden="1"/>
    <cellStyle name="Schlecht 2" xfId="1007" hidden="1"/>
    <cellStyle name="Schlecht 2" xfId="945" hidden="1"/>
    <cellStyle name="Schlecht 2" xfId="883" hidden="1"/>
    <cellStyle name="Schlecht 2" xfId="787" hidden="1"/>
    <cellStyle name="Schlecht 2" xfId="806" hidden="1"/>
    <cellStyle name="Schlecht 2" xfId="615" hidden="1"/>
    <cellStyle name="Schlecht 2" xfId="486" hidden="1"/>
    <cellStyle name="Schlecht 2" xfId="442" hidden="1"/>
    <cellStyle name="Schlecht 2" xfId="354" hidden="1"/>
    <cellStyle name="Schlecht 2" xfId="301" hidden="1"/>
    <cellStyle name="Schlecht 2" xfId="198" hidden="1"/>
    <cellStyle name="Schlecht 2" xfId="13426" hidden="1"/>
    <cellStyle name="Schlecht 2" xfId="13468" hidden="1"/>
    <cellStyle name="Schlecht 2" xfId="13835" hidden="1"/>
    <cellStyle name="Schlecht 2" xfId="13859" hidden="1"/>
    <cellStyle name="Schlecht 2" xfId="13863" hidden="1"/>
    <cellStyle name="Schlecht 2" xfId="13887" hidden="1"/>
    <cellStyle name="Schlecht 2" xfId="13903" hidden="1"/>
    <cellStyle name="Schlecht 2" xfId="13926" hidden="1"/>
    <cellStyle name="Schlecht 2" xfId="13943" hidden="1"/>
    <cellStyle name="Schlecht 2" xfId="13966" hidden="1"/>
    <cellStyle name="Schlecht 2" xfId="13983" hidden="1"/>
    <cellStyle name="Schlecht 2" xfId="14001" hidden="1"/>
    <cellStyle name="Schlecht 2" xfId="14018" hidden="1"/>
    <cellStyle name="Schlecht 2" xfId="14034" hidden="1"/>
    <cellStyle name="Schlecht 2" xfId="13992" hidden="1"/>
    <cellStyle name="Schlecht 2" xfId="13970" hidden="1"/>
    <cellStyle name="Schlecht 2" xfId="13947" hidden="1"/>
    <cellStyle name="Schlecht 2" xfId="13930" hidden="1"/>
    <cellStyle name="Schlecht 2" xfId="13906" hidden="1"/>
    <cellStyle name="Schlecht 2" xfId="13890" hidden="1"/>
    <cellStyle name="Schlecht 2" xfId="13867" hidden="1"/>
    <cellStyle name="Schlecht 2" xfId="13850" hidden="1"/>
    <cellStyle name="Schlecht 2" xfId="13824" hidden="1"/>
    <cellStyle name="Schlecht 2" xfId="13813" hidden="1"/>
    <cellStyle name="Schlecht 2" xfId="13761" hidden="1"/>
    <cellStyle name="Schlecht 2" xfId="13720" hidden="1"/>
    <cellStyle name="Schlecht 2" xfId="13695" hidden="1"/>
    <cellStyle name="Schlecht 2" xfId="13659" hidden="1"/>
    <cellStyle name="Schlecht 2" xfId="13628" hidden="1"/>
    <cellStyle name="Schlecht 2" xfId="13599" hidden="1"/>
    <cellStyle name="Schlecht 2" xfId="13567" hidden="1"/>
    <cellStyle name="Schlecht 2" xfId="13545" hidden="1"/>
    <cellStyle name="Schlecht 2" xfId="13507" hidden="1"/>
    <cellStyle name="Schlecht 2" xfId="14023" hidden="1"/>
    <cellStyle name="Schlecht 2" xfId="13450" hidden="1"/>
    <cellStyle name="Schlecht 2" xfId="13404" hidden="1"/>
    <cellStyle name="Schlecht 2" xfId="13370" hidden="1"/>
    <cellStyle name="Schlecht 2" xfId="13310" hidden="1"/>
    <cellStyle name="Schlecht 2" xfId="13278" hidden="1"/>
    <cellStyle name="Schlecht 2" xfId="13229" hidden="1"/>
    <cellStyle name="Schlecht 2" xfId="13198" hidden="1"/>
    <cellStyle name="Schlecht 2" xfId="13145" hidden="1"/>
    <cellStyle name="Schlecht 2" xfId="13116" hidden="1"/>
    <cellStyle name="Schlecht 2" xfId="14030" hidden="1"/>
    <cellStyle name="Schlecht 2" xfId="13045" hidden="1"/>
    <cellStyle name="Schlecht 2" xfId="12974" hidden="1"/>
    <cellStyle name="Schlecht 2" xfId="12932" hidden="1"/>
    <cellStyle name="Schlecht 2" xfId="12872" hidden="1"/>
    <cellStyle name="Schlecht 2" xfId="12816" hidden="1"/>
    <cellStyle name="Schlecht 2" xfId="12763" hidden="1"/>
    <cellStyle name="Schlecht 2" xfId="12700" hidden="1"/>
    <cellStyle name="Schlecht 2" xfId="12652" hidden="1"/>
    <cellStyle name="Schlecht 2" xfId="12605" hidden="1"/>
    <cellStyle name="Schlecht 2" xfId="12521" hidden="1"/>
    <cellStyle name="Schlecht 2" xfId="12438" hidden="1"/>
    <cellStyle name="Schlecht 2" xfId="12355" hidden="1"/>
    <cellStyle name="Schlecht 2" xfId="12306" hidden="1"/>
    <cellStyle name="Schlecht 2" xfId="12221" hidden="1"/>
    <cellStyle name="Schlecht 2" xfId="12159" hidden="1"/>
    <cellStyle name="Schlecht 2" xfId="12089" hidden="1"/>
    <cellStyle name="Schlecht 2" xfId="12033" hidden="1"/>
    <cellStyle name="Schlecht 2" xfId="11941" hidden="1"/>
    <cellStyle name="Schlecht 2" xfId="11898" hidden="1"/>
    <cellStyle name="Schlecht 2" xfId="11825" hidden="1"/>
    <cellStyle name="Schlecht 2" xfId="11740" hidden="1"/>
    <cellStyle name="Schlecht 2" xfId="11654" hidden="1"/>
    <cellStyle name="Schlecht 2" xfId="11607" hidden="1"/>
    <cellStyle name="Schlecht 2" xfId="11517" hidden="1"/>
    <cellStyle name="Schlecht 2" xfId="11465" hidden="1"/>
    <cellStyle name="Schlecht 2" xfId="11337" hidden="1"/>
    <cellStyle name="Schlecht 2" xfId="11279" hidden="1"/>
    <cellStyle name="Schlecht 2" xfId="11206" hidden="1"/>
    <cellStyle name="Schlecht 2" xfId="11149" hidden="1"/>
    <cellStyle name="Schlecht 2" xfId="12543" hidden="1"/>
    <cellStyle name="Schlecht 2" xfId="11038" hidden="1"/>
    <cellStyle name="Schlecht 2" xfId="10950" hidden="1"/>
    <cellStyle name="Schlecht 2" xfId="10897" hidden="1"/>
    <cellStyle name="Schlecht 2" xfId="10811" hidden="1"/>
    <cellStyle name="Schlecht 2" xfId="10748" hidden="1"/>
    <cellStyle name="Schlecht 2" xfId="10679" hidden="1"/>
    <cellStyle name="Schlecht 2" xfId="10613" hidden="1"/>
    <cellStyle name="Schlecht 2" xfId="10544" hidden="1"/>
    <cellStyle name="Schlecht 2" xfId="10481" hidden="1"/>
    <cellStyle name="Schlecht 2" xfId="12522" hidden="1"/>
    <cellStyle name="Schlecht 2" xfId="10367" hidden="1"/>
    <cellStyle name="Schlecht 2" xfId="10295" hidden="1"/>
    <cellStyle name="Schlecht 2" xfId="10231" hidden="1"/>
    <cellStyle name="Schlecht 2" xfId="10158" hidden="1"/>
    <cellStyle name="Schlecht 2" xfId="10076" hidden="1"/>
    <cellStyle name="Schlecht 2" xfId="10010" hidden="1"/>
    <cellStyle name="Schlecht 2" xfId="9949" hidden="1"/>
    <cellStyle name="Schlecht 2" xfId="9884" hidden="1"/>
    <cellStyle name="Schlecht 2" xfId="9822" hidden="1"/>
    <cellStyle name="Schlecht 2" xfId="9753" hidden="1"/>
    <cellStyle name="Schlecht 2" xfId="9670" hidden="1"/>
    <cellStyle name="Schlecht 2" xfId="9596" hidden="1"/>
    <cellStyle name="Schlecht 2" xfId="9533" hidden="1"/>
    <cellStyle name="Schlecht 2" xfId="9452" hidden="1"/>
    <cellStyle name="Schlecht 2" xfId="9396" hidden="1"/>
    <cellStyle name="Schlecht 2" xfId="9321" hidden="1"/>
    <cellStyle name="Schlecht 2" xfId="9279" hidden="1"/>
    <cellStyle name="Schlecht 2" xfId="9188" hidden="1"/>
    <cellStyle name="Schlecht 2" xfId="9138" hidden="1"/>
    <cellStyle name="Schlecht 2" xfId="9035" hidden="1"/>
    <cellStyle name="Schlecht 2" xfId="9051" hidden="1"/>
    <cellStyle name="Schlecht 2" xfId="8924" hidden="1"/>
    <cellStyle name="Schlecht 2" xfId="8867" hidden="1"/>
    <cellStyle name="Schlecht 2" xfId="8787" hidden="1"/>
    <cellStyle name="Schlecht 2" xfId="8726" hidden="1"/>
    <cellStyle name="Schlecht 2" xfId="8653" hidden="1"/>
    <cellStyle name="Schlecht 2" xfId="8573" hidden="1"/>
    <cellStyle name="Schlecht 2" xfId="8468" hidden="1"/>
    <cellStyle name="Schlecht 2" xfId="8406" hidden="1"/>
    <cellStyle name="Schlecht 2" xfId="8331" hidden="1"/>
    <cellStyle name="Schlecht 2" xfId="8278" hidden="1"/>
    <cellStyle name="Schlecht 2" xfId="8226" hidden="1"/>
    <cellStyle name="Schlecht 2" xfId="8160" hidden="1"/>
    <cellStyle name="Schlecht 2" xfId="8087" hidden="1"/>
    <cellStyle name="Schlecht 2" xfId="7986" hidden="1"/>
    <cellStyle name="Schlecht 2" xfId="7910" hidden="1"/>
    <cellStyle name="Schlecht 2" xfId="7850" hidden="1"/>
    <cellStyle name="Schlecht 2" xfId="7774" hidden="1"/>
    <cellStyle name="Schlecht 2" xfId="7717" hidden="1"/>
    <cellStyle name="Schlecht 2" xfId="7648" hidden="1"/>
    <cellStyle name="Schlecht 2" xfId="7546" hidden="1"/>
    <cellStyle name="Schlecht 2" xfId="7497" hidden="1"/>
    <cellStyle name="Schlecht 2" xfId="7363" hidden="1"/>
    <cellStyle name="Schlecht 2" xfId="7286" hidden="1"/>
    <cellStyle name="Schlecht 2" xfId="7211" hidden="1"/>
    <cellStyle name="Schlecht 2" xfId="7101" hidden="1"/>
    <cellStyle name="Schlecht 2" xfId="7017" hidden="1"/>
    <cellStyle name="Schlecht 2" xfId="6915" hidden="1"/>
    <cellStyle name="Schlecht 2" xfId="6835" hidden="1"/>
    <cellStyle name="Schlecht 2" xfId="6789" hidden="1"/>
    <cellStyle name="Schlecht 2" xfId="6684" hidden="1"/>
    <cellStyle name="Schlecht 2" xfId="6650" hidden="1"/>
    <cellStyle name="Schlecht 2" xfId="6539" hidden="1"/>
    <cellStyle name="Schlecht 2" xfId="6450" hidden="1"/>
    <cellStyle name="Schlecht 2" xfId="6334" hidden="1"/>
    <cellStyle name="Schlecht 2" xfId="6245" hidden="1"/>
    <cellStyle name="Schlecht 2" xfId="6148" hidden="1"/>
    <cellStyle name="Schlecht 2" xfId="6064" hidden="1"/>
    <cellStyle name="Schlecht 2" xfId="5993" hidden="1"/>
    <cellStyle name="Schlecht 2" xfId="5916" hidden="1"/>
    <cellStyle name="Schlecht 2" xfId="5848" hidden="1"/>
    <cellStyle name="Schlecht 2" xfId="5763" hidden="1"/>
    <cellStyle name="Schlecht 2" xfId="7398" hidden="1"/>
    <cellStyle name="Schlecht 2" xfId="5629" hidden="1"/>
    <cellStyle name="Schlecht 2" xfId="5538" hidden="1"/>
    <cellStyle name="Schlecht 2" xfId="5475" hidden="1"/>
    <cellStyle name="Schlecht 2" xfId="5388" hidden="1"/>
    <cellStyle name="Schlecht 2" xfId="5336" hidden="1"/>
    <cellStyle name="Schlecht 2" xfId="5258" hidden="1"/>
    <cellStyle name="Schlecht 2" xfId="5204" hidden="1"/>
    <cellStyle name="Schlecht 2" xfId="5095" hidden="1"/>
    <cellStyle name="Schlecht 2" xfId="5034" hidden="1"/>
    <cellStyle name="Schlecht 2" xfId="7433" hidden="1"/>
    <cellStyle name="Schlecht 2" xfId="4910" hidden="1"/>
    <cellStyle name="Schlecht 2" xfId="4838" hidden="1"/>
    <cellStyle name="Schlecht 2" xfId="4747" hidden="1"/>
    <cellStyle name="Schlecht 2" xfId="4693" hidden="1"/>
    <cellStyle name="Schlecht 2" xfId="4627" hidden="1"/>
    <cellStyle name="Schlecht 2" xfId="4558" hidden="1"/>
    <cellStyle name="Schlecht 2" xfId="4513" hidden="1"/>
    <cellStyle name="Schlecht 2" xfId="4426" hidden="1"/>
    <cellStyle name="Schlecht 2" xfId="4393" hidden="1"/>
    <cellStyle name="Schlecht 2" xfId="4278" hidden="1"/>
    <cellStyle name="Schlecht 2" xfId="4196" hidden="1"/>
    <cellStyle name="Schlecht 2" xfId="4109" hidden="1"/>
    <cellStyle name="Schlecht 2" xfId="4055" hidden="1"/>
    <cellStyle name="Schlecht 2" xfId="3977" hidden="1"/>
    <cellStyle name="Schlecht 2" xfId="3928" hidden="1"/>
    <cellStyle name="Schlecht 2" xfId="3833" hidden="1"/>
    <cellStyle name="Schlecht 2" xfId="3779" hidden="1"/>
    <cellStyle name="Schlecht 2" xfId="3707" hidden="1"/>
    <cellStyle name="Schlecht 2" xfId="3651" hidden="1"/>
    <cellStyle name="Schlecht 2" xfId="3571" hidden="1"/>
    <cellStyle name="Schlecht 2" xfId="3491" hidden="1"/>
    <cellStyle name="Schlecht 2" xfId="3420" hidden="1"/>
    <cellStyle name="Schlecht 2" xfId="3351" hidden="1"/>
    <cellStyle name="Schlecht 2" xfId="3280" hidden="1"/>
    <cellStyle name="Schlecht 2" xfId="3199" hidden="1"/>
    <cellStyle name="Schlecht 2" xfId="3133" hidden="1"/>
    <cellStyle name="Schlecht 2" xfId="3072" hidden="1"/>
    <cellStyle name="Schlecht 2" xfId="2995" hidden="1"/>
    <cellStyle name="Schlecht 2" xfId="2940" hidden="1"/>
    <cellStyle name="Schlecht 2" xfId="4302" hidden="1"/>
    <cellStyle name="Schlecht 2" xfId="2814" hidden="1"/>
    <cellStyle name="Schlecht 2" xfId="2728" hidden="1"/>
    <cellStyle name="Schlecht 2" xfId="2658" hidden="1"/>
    <cellStyle name="Schlecht 2" xfId="2597" hidden="1"/>
    <cellStyle name="Schlecht 2" xfId="2523" hidden="1"/>
    <cellStyle name="Schlecht 2" xfId="2455" hidden="1"/>
    <cellStyle name="Schlecht 2" xfId="2386" hidden="1"/>
    <cellStyle name="Schlecht 2" xfId="2315" hidden="1"/>
    <cellStyle name="Schlecht 2" xfId="2265" hidden="1"/>
    <cellStyle name="Schlecht 2" xfId="4282" hidden="1"/>
    <cellStyle name="Schlecht 2" xfId="2144" hidden="1"/>
    <cellStyle name="Schlecht 2" xfId="2062" hidden="1"/>
    <cellStyle name="Schlecht 2" xfId="2010" hidden="1"/>
    <cellStyle name="Schlecht 2" xfId="1930" hidden="1"/>
    <cellStyle name="Schlecht 2" xfId="1883" hidden="1"/>
    <cellStyle name="Schlecht 2" xfId="1816" hidden="1"/>
    <cellStyle name="Schlecht 2" xfId="1755" hidden="1"/>
    <cellStyle name="Schlecht 2" xfId="1676" hidden="1"/>
    <cellStyle name="Schlecht 2" xfId="1621" hidden="1"/>
    <cellStyle name="Schlecht 2" xfId="1539" hidden="1"/>
    <cellStyle name="Schlecht 2" xfId="1469" hidden="1"/>
    <cellStyle name="Schlecht 2" xfId="1388" hidden="1"/>
    <cellStyle name="Schlecht 2" xfId="1337" hidden="1"/>
    <cellStyle name="Schlecht 2" xfId="1255" hidden="1"/>
    <cellStyle name="Schlecht 2" xfId="1204" hidden="1"/>
    <cellStyle name="Schlecht 2" xfId="1116" hidden="1"/>
    <cellStyle name="Schlecht 2" xfId="1061" hidden="1"/>
    <cellStyle name="Schlecht 2" xfId="994" hidden="1"/>
    <cellStyle name="Schlecht 2" xfId="922" hidden="1"/>
    <cellStyle name="Schlecht 2" xfId="835" hidden="1"/>
    <cellStyle name="Schlecht 2" xfId="863" hidden="1"/>
    <cellStyle name="Schlecht 2" xfId="689" hidden="1"/>
    <cellStyle name="Schlecht 2" xfId="508" hidden="1"/>
    <cellStyle name="Schlecht 2" xfId="451" hidden="1"/>
    <cellStyle name="Schlecht 2" xfId="372" hidden="1"/>
    <cellStyle name="Schlecht 2" xfId="314" hidden="1"/>
    <cellStyle name="Schlecht 2" xfId="208" hidden="1"/>
    <cellStyle name="Schlecht 2" xfId="13799" hidden="1"/>
    <cellStyle name="Schlecht 2" xfId="13794" hidden="1"/>
    <cellStyle name="Schlecht 2" xfId="14044" hidden="1"/>
    <cellStyle name="Schlecht 2" xfId="14056" hidden="1"/>
    <cellStyle name="Schlecht 2" xfId="14058" hidden="1"/>
    <cellStyle name="Schlecht 2" xfId="14070" hidden="1"/>
    <cellStyle name="Schlecht 2" xfId="14078" hidden="1"/>
    <cellStyle name="Schlecht 2" xfId="14090" hidden="1"/>
    <cellStyle name="Schlecht 2" xfId="14098" hidden="1"/>
    <cellStyle name="Schlecht 2" xfId="14110" hidden="1"/>
    <cellStyle name="Schlecht 2" xfId="14118" hidden="1"/>
    <cellStyle name="Schlecht 2" xfId="14130" hidden="1"/>
    <cellStyle name="Schlecht 2" xfId="14138" hidden="1"/>
    <cellStyle name="Schlecht 2" xfId="14150" hidden="1"/>
    <cellStyle name="Schlecht 2" xfId="14216" hidden="1"/>
    <cellStyle name="Schlecht 2" xfId="14232" hidden="1"/>
    <cellStyle name="Schlecht 2" xfId="14257" hidden="1"/>
    <cellStyle name="Schlecht 2" xfId="14271" hidden="1"/>
    <cellStyle name="Schlecht 2" xfId="14290" hidden="1"/>
    <cellStyle name="Schlecht 2" xfId="14333" hidden="1"/>
    <cellStyle name="Schlecht 2" xfId="14360" hidden="1"/>
    <cellStyle name="Schlecht 2" xfId="14374" hidden="1"/>
    <cellStyle name="Schlecht 2" xfId="14400" hidden="1"/>
    <cellStyle name="Schlecht 2" xfId="14410" hidden="1"/>
    <cellStyle name="Schlecht 2" xfId="14446" hidden="1"/>
    <cellStyle name="Schlecht 2" xfId="14461" hidden="1"/>
    <cellStyle name="Schlecht 2" xfId="14487" hidden="1"/>
    <cellStyle name="Schlecht 2" xfId="14501" hidden="1"/>
    <cellStyle name="Schlecht 2" xfId="14522" hidden="1"/>
    <cellStyle name="Schlecht 2" xfId="14535" hidden="1"/>
    <cellStyle name="Schlecht 2" xfId="14558" hidden="1"/>
    <cellStyle name="Schlecht 2" xfId="14575" hidden="1"/>
    <cellStyle name="Schlecht 2" xfId="14593" hidden="1"/>
    <cellStyle name="Schlecht 2" xfId="14173" hidden="1"/>
    <cellStyle name="Schlecht 2" xfId="14627" hidden="1"/>
    <cellStyle name="Schlecht 2" xfId="14650" hidden="1"/>
    <cellStyle name="Schlecht 2" xfId="14665" hidden="1"/>
    <cellStyle name="Schlecht 2" xfId="14690" hidden="1"/>
    <cellStyle name="Schlecht 2" xfId="14702" hidden="1"/>
    <cellStyle name="Schlecht 2" xfId="14730" hidden="1"/>
    <cellStyle name="Schlecht 2" xfId="14742" hidden="1"/>
    <cellStyle name="Schlecht 2" xfId="14761" hidden="1"/>
    <cellStyle name="Schlecht 2" xfId="14775" hidden="1"/>
    <cellStyle name="Schlecht 2" xfId="14162" hidden="1"/>
    <cellStyle name="Schlecht 2" xfId="14808" hidden="1"/>
    <cellStyle name="Schlecht 2" xfId="14827" hidden="1"/>
    <cellStyle name="Schlecht 2" xfId="14848" hidden="1"/>
    <cellStyle name="Schlecht 2" xfId="14868" hidden="1"/>
    <cellStyle name="Schlecht 2" xfId="14888" hidden="1"/>
    <cellStyle name="Schlecht 2" xfId="14907" hidden="1"/>
    <cellStyle name="Schlecht 2" xfId="14929" hidden="1"/>
    <cellStyle name="Schlecht 2" xfId="14943" hidden="1"/>
    <cellStyle name="Schlecht 2" xfId="14962" hidden="1"/>
    <cellStyle name="Schlecht 2" xfId="14991" hidden="1"/>
    <cellStyle name="Schlecht 2" xfId="15015" hidden="1"/>
    <cellStyle name="Schlecht 2" xfId="15043" hidden="1"/>
    <cellStyle name="Schlecht 2" xfId="15055" hidden="1"/>
    <cellStyle name="Schlecht 2" xfId="15083" hidden="1"/>
    <cellStyle name="Schlecht 2" xfId="15095" hidden="1"/>
    <cellStyle name="Schlecht 2" xfId="15117" hidden="1"/>
    <cellStyle name="Schlecht 2" xfId="15136" hidden="1"/>
    <cellStyle name="Schlecht 2" xfId="15155" hidden="1"/>
    <cellStyle name="Schlecht 2" xfId="15180" hidden="1"/>
    <cellStyle name="Schlecht 2" xfId="15196" hidden="1"/>
    <cellStyle name="Schlecht 2" xfId="15226" hidden="1"/>
    <cellStyle name="Schlecht 2" xfId="15243" hidden="1"/>
    <cellStyle name="Schlecht 2" xfId="15267" hidden="1"/>
    <cellStyle name="Schlecht 2" xfId="15285" hidden="1"/>
    <cellStyle name="Schlecht 2" xfId="15307" hidden="1"/>
    <cellStyle name="Schlecht 2" xfId="15321" hidden="1"/>
    <cellStyle name="Schlecht 2" xfId="15347" hidden="1"/>
    <cellStyle name="Schlecht 2" xfId="15358" hidden="1"/>
    <cellStyle name="Schlecht 2" xfId="15378" hidden="1"/>
    <cellStyle name="Schlecht 2" xfId="14974" hidden="1"/>
    <cellStyle name="Schlecht 2" xfId="15408" hidden="1"/>
    <cellStyle name="Schlecht 2" xfId="15437" hidden="1"/>
    <cellStyle name="Schlecht 2" xfId="15449" hidden="1"/>
    <cellStyle name="Schlecht 2" xfId="15477" hidden="1"/>
    <cellStyle name="Schlecht 2" xfId="15489" hidden="1"/>
    <cellStyle name="Schlecht 2" xfId="15515" hidden="1"/>
    <cellStyle name="Schlecht 2" xfId="15529" hidden="1"/>
    <cellStyle name="Schlecht 2" xfId="15548" hidden="1"/>
    <cellStyle name="Schlecht 2" xfId="15569" hidden="1"/>
    <cellStyle name="Schlecht 2" xfId="14988" hidden="1"/>
    <cellStyle name="Schlecht 2" xfId="15595" hidden="1"/>
    <cellStyle name="Schlecht 2" xfId="15612" hidden="1"/>
    <cellStyle name="Schlecht 2" xfId="15635" hidden="1"/>
    <cellStyle name="Schlecht 2" xfId="15654" hidden="1"/>
    <cellStyle name="Schlecht 2" xfId="15675" hidden="1"/>
    <cellStyle name="Schlecht 2" xfId="15690" hidden="1"/>
    <cellStyle name="Schlecht 2" xfId="15715" hidden="1"/>
    <cellStyle name="Schlecht 2" xfId="15729" hidden="1"/>
    <cellStyle name="Schlecht 2" xfId="15754" hidden="1"/>
    <cellStyle name="Schlecht 2" xfId="15768" hidden="1"/>
    <cellStyle name="Schlecht 2" xfId="15789" hidden="1"/>
    <cellStyle name="Schlecht 2" xfId="15804" hidden="1"/>
    <cellStyle name="Schlecht 2" xfId="15830" hidden="1"/>
    <cellStyle name="Schlecht 2" xfId="15845" hidden="1"/>
    <cellStyle name="Schlecht 2" xfId="15870" hidden="1"/>
    <cellStyle name="Schlecht 2" xfId="15884" hidden="1"/>
    <cellStyle name="Schlecht 2" xfId="15910" hidden="1"/>
    <cellStyle name="Schlecht 2" xfId="15922" hidden="1"/>
    <cellStyle name="Schlecht 2" xfId="15942" hidden="1"/>
    <cellStyle name="Schlecht 2" xfId="15962" hidden="1"/>
    <cellStyle name="Schlecht 2" xfId="15955" hidden="1"/>
    <cellStyle name="Schlecht 2" xfId="16020" hidden="1"/>
    <cellStyle name="Schlecht 2" xfId="16045" hidden="1"/>
    <cellStyle name="Schlecht 2" xfId="16073" hidden="1"/>
    <cellStyle name="Schlecht 2" xfId="16085" hidden="1"/>
    <cellStyle name="Schlecht 2" xfId="16113" hidden="1"/>
    <cellStyle name="Schlecht 2" xfId="16125" hidden="1"/>
    <cellStyle name="Schlecht 2" xfId="16153" hidden="1"/>
    <cellStyle name="Schlecht 2" xfId="16165" hidden="1"/>
    <cellStyle name="Schlecht 2" xfId="16185" hidden="1"/>
    <cellStyle name="Schlecht 2" xfId="16213" hidden="1"/>
    <cellStyle name="Schlecht 2" xfId="16223" hidden="1"/>
    <cellStyle name="Schlecht 2" xfId="16250" hidden="1"/>
    <cellStyle name="Schlecht 2" xfId="16292" hidden="1"/>
    <cellStyle name="Schlecht 2" xfId="16316" hidden="1"/>
    <cellStyle name="Schlecht 2" xfId="16336" hidden="1"/>
    <cellStyle name="Schlecht 2" xfId="16356" hidden="1"/>
    <cellStyle name="Schlecht 2" xfId="16375" hidden="1"/>
    <cellStyle name="Schlecht 2" xfId="16396" hidden="1"/>
    <cellStyle name="Schlecht 2" xfId="16415" hidden="1"/>
    <cellStyle name="Schlecht 2" xfId="16436" hidden="1"/>
    <cellStyle name="Schlecht 2" xfId="16454" hidden="1"/>
    <cellStyle name="Schlecht 2" xfId="16517" hidden="1"/>
    <cellStyle name="Schlecht 2" xfId="16539" hidden="1"/>
    <cellStyle name="Schlecht 2" xfId="16563" hidden="1"/>
    <cellStyle name="Schlecht 2" xfId="16582" hidden="1"/>
    <cellStyle name="Schlecht 2" xfId="16603" hidden="1"/>
    <cellStyle name="Schlecht 2" xfId="16622" hidden="1"/>
    <cellStyle name="Schlecht 2" xfId="16643" hidden="1"/>
    <cellStyle name="Schlecht 2" xfId="16661" hidden="1"/>
    <cellStyle name="Schlecht 2" xfId="16683" hidden="1"/>
    <cellStyle name="Schlecht 2" xfId="16701" hidden="1"/>
    <cellStyle name="Schlecht 2" xfId="16725" hidden="1"/>
    <cellStyle name="Schlecht 2" xfId="16744" hidden="1"/>
    <cellStyle name="Schlecht 2" xfId="16769" hidden="1"/>
    <cellStyle name="Schlecht 2" xfId="16809" hidden="1"/>
    <cellStyle name="Schlecht 2" xfId="16832" hidden="1"/>
    <cellStyle name="Schlecht 2" xfId="16850" hidden="1"/>
    <cellStyle name="Schlecht 2" xfId="16872" hidden="1"/>
    <cellStyle name="Schlecht 2" xfId="16890" hidden="1"/>
    <cellStyle name="Schlecht 2" xfId="16912" hidden="1"/>
    <cellStyle name="Schlecht 2" xfId="16930" hidden="1"/>
    <cellStyle name="Schlecht 2" xfId="16500" hidden="1"/>
    <cellStyle name="Schlecht 2" xfId="16958" hidden="1"/>
    <cellStyle name="Schlecht 2" xfId="16986" hidden="1"/>
    <cellStyle name="Schlecht 2" xfId="16999" hidden="1"/>
    <cellStyle name="Schlecht 2" xfId="17019" hidden="1"/>
    <cellStyle name="Schlecht 2" xfId="17039" hidden="1"/>
    <cellStyle name="Schlecht 2" xfId="17055" hidden="1"/>
    <cellStyle name="Schlecht 2" xfId="17079" hidden="1"/>
    <cellStyle name="Schlecht 2" xfId="17093" hidden="1"/>
    <cellStyle name="Schlecht 2" xfId="17119" hidden="1"/>
    <cellStyle name="Schlecht 2" xfId="16484" hidden="1"/>
    <cellStyle name="Schlecht 2" xfId="17151" hidden="1"/>
    <cellStyle name="Schlecht 2" xfId="17160" hidden="1"/>
    <cellStyle name="Schlecht 2" xfId="17184" hidden="1"/>
    <cellStyle name="Schlecht 2" xfId="17200" hidden="1"/>
    <cellStyle name="Schlecht 2" xfId="17223" hidden="1"/>
    <cellStyle name="Schlecht 2" xfId="17233" hidden="1"/>
    <cellStyle name="Schlecht 2" xfId="17257" hidden="1"/>
    <cellStyle name="Schlecht 2" xfId="17273" hidden="1"/>
    <cellStyle name="Schlecht 2" xfId="17296" hidden="1"/>
    <cellStyle name="Schlecht 2" xfId="17326" hidden="1"/>
    <cellStyle name="Schlecht 2" xfId="17356" hidden="1"/>
    <cellStyle name="Schlecht 2" xfId="17370" hidden="1"/>
    <cellStyle name="Schlecht 2" xfId="17397" hidden="1"/>
    <cellStyle name="Schlecht 2" xfId="17411" hidden="1"/>
    <cellStyle name="Schlecht 2" xfId="17430" hidden="1"/>
    <cellStyle name="Schlecht 2" xfId="17445" hidden="1"/>
    <cellStyle name="Schlecht 2" xfId="17471" hidden="1"/>
    <cellStyle name="Schlecht 2" xfId="17485" hidden="1"/>
    <cellStyle name="Schlecht 2" xfId="17511" hidden="1"/>
    <cellStyle name="Schlecht 2" xfId="17527" hidden="1"/>
    <cellStyle name="Schlecht 2" xfId="17557" hidden="1"/>
    <cellStyle name="Schlecht 2" xfId="17572" hidden="1"/>
    <cellStyle name="Schlecht 2" xfId="17598" hidden="1"/>
    <cellStyle name="Schlecht 2" xfId="17613" hidden="1"/>
    <cellStyle name="Schlecht 2" xfId="17631" hidden="1"/>
    <cellStyle name="Schlecht 2" xfId="17651" hidden="1"/>
    <cellStyle name="Schlecht 2" xfId="17674" hidden="1"/>
    <cellStyle name="Schlecht 2" xfId="17691" hidden="1"/>
    <cellStyle name="Schlecht 2" xfId="17710" hidden="1"/>
    <cellStyle name="Schlecht 2" xfId="17310" hidden="1"/>
    <cellStyle name="Schlecht 2" xfId="17743" hidden="1"/>
    <cellStyle name="Schlecht 2" xfId="17766" hidden="1"/>
    <cellStyle name="Schlecht 2" xfId="17781" hidden="1"/>
    <cellStyle name="Schlecht 2" xfId="17806" hidden="1"/>
    <cellStyle name="Schlecht 2" xfId="17818" hidden="1"/>
    <cellStyle name="Schlecht 2" xfId="17838" hidden="1"/>
    <cellStyle name="Schlecht 2" xfId="17864" hidden="1"/>
    <cellStyle name="Schlecht 2" xfId="17879" hidden="1"/>
    <cellStyle name="Schlecht 2" xfId="17903" hidden="1"/>
    <cellStyle name="Schlecht 2" xfId="17324" hidden="1"/>
    <cellStyle name="Schlecht 2" xfId="17929" hidden="1"/>
    <cellStyle name="Schlecht 2" xfId="17946" hidden="1"/>
    <cellStyle name="Schlecht 2" xfId="17969" hidden="1"/>
    <cellStyle name="Schlecht 2" xfId="17986" hidden="1"/>
    <cellStyle name="Schlecht 2" xfId="18009" hidden="1"/>
    <cellStyle name="Schlecht 2" xfId="18026" hidden="1"/>
    <cellStyle name="Schlecht 2" xfId="18044" hidden="1"/>
    <cellStyle name="Schlecht 2" xfId="18059" hidden="1"/>
    <cellStyle name="Schlecht 2" xfId="18078" hidden="1"/>
    <cellStyle name="Schlecht 2" xfId="18099" hidden="1"/>
    <cellStyle name="Schlecht 2" xfId="18122" hidden="1"/>
    <cellStyle name="Schlecht 2" xfId="18139" hidden="1"/>
    <cellStyle name="Schlecht 2" xfId="18162" hidden="1"/>
    <cellStyle name="Schlecht 2" xfId="18179" hidden="1"/>
    <cellStyle name="Schlecht 2" xfId="18198" hidden="1"/>
    <cellStyle name="Schlecht 2" xfId="18220" hidden="1"/>
    <cellStyle name="Schlecht 2" xfId="18238" hidden="1"/>
    <cellStyle name="Schlecht 2" xfId="18254" hidden="1"/>
    <cellStyle name="Schlecht 2" xfId="18272" hidden="1"/>
    <cellStyle name="Schlecht 2" xfId="18295" hidden="1"/>
    <cellStyle name="Schlecht 2" xfId="18290" hidden="1"/>
    <cellStyle name="Schlecht 2" xfId="18353" hidden="1"/>
    <cellStyle name="Schlecht 2" xfId="18375" hidden="1"/>
    <cellStyle name="Schlecht 2" xfId="18395" hidden="1"/>
    <cellStyle name="Schlecht 2" xfId="18415" hidden="1"/>
    <cellStyle name="Schlecht 2" xfId="18434" hidden="1"/>
    <cellStyle name="Schlecht 2" xfId="18456" hidden="1"/>
    <cellStyle name="Schlecht 2" xfId="18471" hidden="1"/>
    <cellStyle name="Schlecht 2" xfId="18497" hidden="1"/>
    <cellStyle name="Schlecht 2" xfId="18514" hidden="1"/>
    <cellStyle name="Schlecht 2" xfId="18540" hidden="1"/>
    <cellStyle name="Schlecht 2" xfId="18544" hidden="1"/>
    <cellStyle name="Schlecht 2" xfId="18568" hidden="1"/>
    <cellStyle name="Schlecht 2" xfId="18584" hidden="1"/>
    <cellStyle name="Schlecht 2" xfId="18608" hidden="1"/>
    <cellStyle name="Schlecht 2" xfId="18624" hidden="1"/>
    <cellStyle name="Schlecht 2" xfId="18647" hidden="1"/>
    <cellStyle name="Schlecht 2" xfId="18664" hidden="1"/>
    <cellStyle name="Schlecht 2" xfId="18682" hidden="1"/>
    <cellStyle name="Schlecht 2" xfId="18703" hidden="1"/>
    <cellStyle name="Schlecht 2" xfId="18720" hidden="1"/>
    <cellStyle name="Schlecht 2" xfId="18672" hidden="1"/>
    <cellStyle name="Schlecht 2" xfId="18651" hidden="1"/>
    <cellStyle name="Schlecht 2" xfId="18628" hidden="1"/>
    <cellStyle name="Schlecht 2" xfId="18611" hidden="1"/>
    <cellStyle name="Schlecht 2" xfId="18587" hidden="1"/>
    <cellStyle name="Schlecht 2" xfId="18571" hidden="1"/>
    <cellStyle name="Schlecht 2" xfId="18548" hidden="1"/>
    <cellStyle name="Schlecht 2" xfId="18529" hidden="1"/>
    <cellStyle name="Schlecht 2" xfId="18503" hidden="1"/>
    <cellStyle name="Schlecht 2" xfId="18489" hidden="1"/>
    <cellStyle name="Schlecht 2" xfId="18459" hidden="1"/>
    <cellStyle name="Schlecht 2" xfId="18439" hidden="1"/>
    <cellStyle name="Schlecht 2" xfId="18418" hidden="1"/>
    <cellStyle name="Schlecht 2" xfId="18398" hidden="1"/>
    <cellStyle name="Schlecht 2" xfId="18378" hidden="1"/>
    <cellStyle name="Schlecht 2" xfId="18359" hidden="1"/>
    <cellStyle name="Schlecht 2" xfId="18313" hidden="1"/>
    <cellStyle name="Schlecht 2" xfId="18281" hidden="1"/>
    <cellStyle name="Schlecht 2" xfId="18263" hidden="1"/>
    <cellStyle name="Schlecht 2" xfId="18707" hidden="1"/>
    <cellStyle name="Schlecht 2" xfId="18229" hidden="1"/>
    <cellStyle name="Schlecht 2" xfId="18206" hidden="1"/>
    <cellStyle name="Schlecht 2" xfId="18183" hidden="1"/>
    <cellStyle name="Schlecht 2" xfId="18166" hidden="1"/>
    <cellStyle name="Schlecht 2" xfId="18143" hidden="1"/>
    <cellStyle name="Schlecht 2" xfId="18126" hidden="1"/>
    <cellStyle name="Schlecht 2" xfId="18103" hidden="1"/>
    <cellStyle name="Schlecht 2" xfId="18086" hidden="1"/>
    <cellStyle name="Schlecht 2" xfId="18067" hidden="1"/>
    <cellStyle name="Schlecht 2" xfId="18713" hidden="1"/>
    <cellStyle name="Schlecht 2" xfId="18034" hidden="1"/>
    <cellStyle name="Schlecht 2" xfId="18013" hidden="1"/>
    <cellStyle name="Schlecht 2" xfId="17990" hidden="1"/>
    <cellStyle name="Schlecht 2" xfId="17973" hidden="1"/>
    <cellStyle name="Schlecht 2" xfId="17950" hidden="1"/>
    <cellStyle name="Schlecht 2" xfId="17933" hidden="1"/>
    <cellStyle name="Schlecht 2" xfId="17910" hidden="1"/>
    <cellStyle name="Schlecht 2" xfId="17894" hidden="1"/>
    <cellStyle name="Schlecht 2" xfId="17868" hidden="1"/>
    <cellStyle name="Schlecht 2" xfId="17845" hidden="1"/>
    <cellStyle name="Schlecht 2" xfId="17821" hidden="1"/>
    <cellStyle name="Schlecht 2" xfId="17793" hidden="1"/>
    <cellStyle name="Schlecht 2" xfId="17777" hidden="1"/>
    <cellStyle name="Schlecht 2" xfId="17752" hidden="1"/>
    <cellStyle name="Schlecht 2" xfId="17734" hidden="1"/>
    <cellStyle name="Schlecht 2" xfId="17718" hidden="1"/>
    <cellStyle name="Schlecht 2" xfId="17699" hidden="1"/>
    <cellStyle name="Schlecht 2" xfId="17678" hidden="1"/>
    <cellStyle name="Schlecht 2" xfId="17655" hidden="1"/>
    <cellStyle name="Schlecht 2" xfId="17638" hidden="1"/>
    <cellStyle name="Schlecht 2" xfId="17602" hidden="1"/>
    <cellStyle name="Schlecht 2" xfId="17587" hidden="1"/>
    <cellStyle name="Schlecht 2" xfId="17560" hidden="1"/>
    <cellStyle name="Schlecht 2" xfId="17546" hidden="1"/>
    <cellStyle name="Schlecht 2" xfId="17520" hidden="1"/>
    <cellStyle name="Schlecht 2" xfId="17500" hidden="1"/>
    <cellStyle name="Schlecht 2" xfId="17474" hidden="1"/>
    <cellStyle name="Schlecht 2" xfId="17460" hidden="1"/>
    <cellStyle name="Schlecht 2" xfId="17434" hidden="1"/>
    <cellStyle name="Schlecht 2" xfId="17859" hidden="1"/>
    <cellStyle name="Schlecht 2" xfId="17400" hidden="1"/>
    <cellStyle name="Schlecht 2" xfId="17385" hidden="1"/>
    <cellStyle name="Schlecht 2" xfId="17359" hidden="1"/>
    <cellStyle name="Schlecht 2" xfId="17345" hidden="1"/>
    <cellStyle name="Schlecht 2" xfId="17312" hidden="1"/>
    <cellStyle name="Schlecht 2" xfId="17300" hidden="1"/>
    <cellStyle name="Schlecht 2" xfId="17277" hidden="1"/>
    <cellStyle name="Schlecht 2" xfId="17260" hidden="1"/>
    <cellStyle name="Schlecht 2" xfId="17236" hidden="1"/>
    <cellStyle name="Schlecht 2" xfId="17846" hidden="1"/>
    <cellStyle name="Schlecht 2" xfId="17203" hidden="1"/>
    <cellStyle name="Schlecht 2" xfId="17187" hidden="1"/>
    <cellStyle name="Schlecht 2" xfId="17163" hidden="1"/>
    <cellStyle name="Schlecht 2" xfId="17141" hidden="1"/>
    <cellStyle name="Schlecht 2" xfId="17123" hidden="1"/>
    <cellStyle name="Schlecht 2" xfId="17108" hidden="1"/>
    <cellStyle name="Schlecht 2" xfId="17082" hidden="1"/>
    <cellStyle name="Schlecht 2" xfId="17067" hidden="1"/>
    <cellStyle name="Schlecht 2" xfId="17042" hidden="1"/>
    <cellStyle name="Schlecht 2" xfId="17023" hidden="1"/>
    <cellStyle name="Schlecht 2" xfId="17002" hidden="1"/>
    <cellStyle name="Schlecht 2" xfId="16974" hidden="1"/>
    <cellStyle name="Schlecht 2" xfId="16961" hidden="1"/>
    <cellStyle name="Schlecht 2" xfId="16940" hidden="1"/>
    <cellStyle name="Schlecht 2" xfId="16921" hidden="1"/>
    <cellStyle name="Schlecht 2" xfId="16899" hidden="1"/>
    <cellStyle name="Schlecht 2" xfId="16881" hidden="1"/>
    <cellStyle name="Schlecht 2" xfId="16859" hidden="1"/>
    <cellStyle name="Schlecht 2" xfId="16841" hidden="1"/>
    <cellStyle name="Schlecht 2" xfId="16820" hidden="1"/>
    <cellStyle name="Schlecht 2" xfId="16825" hidden="1"/>
    <cellStyle name="Schlecht 2" xfId="16757" hidden="1"/>
    <cellStyle name="Schlecht 2" xfId="16741" hidden="1"/>
    <cellStyle name="Schlecht 2" xfId="16712" hidden="1"/>
    <cellStyle name="Schlecht 2" xfId="16692" hidden="1"/>
    <cellStyle name="Schlecht 2" xfId="16670" hidden="1"/>
    <cellStyle name="Schlecht 2" xfId="16652" hidden="1"/>
    <cellStyle name="Schlecht 2" xfId="16630" hidden="1"/>
    <cellStyle name="Schlecht 2" xfId="16607" hidden="1"/>
    <cellStyle name="Schlecht 2" xfId="16590" hidden="1"/>
    <cellStyle name="Schlecht 2" xfId="16571" hidden="1"/>
    <cellStyle name="Schlecht 2" xfId="16548" hidden="1"/>
    <cellStyle name="Schlecht 2" xfId="16530" hidden="1"/>
    <cellStyle name="Schlecht 2" xfId="16494" hidden="1"/>
    <cellStyle name="Schlecht 2" xfId="16439" hidden="1"/>
    <cellStyle name="Schlecht 2" xfId="16420" hidden="1"/>
    <cellStyle name="Schlecht 2" xfId="16399" hidden="1"/>
    <cellStyle name="Schlecht 2" xfId="16380" hidden="1"/>
    <cellStyle name="Schlecht 2" xfId="16359" hidden="1"/>
    <cellStyle name="Schlecht 2" xfId="16339" hidden="1"/>
    <cellStyle name="Schlecht 2" xfId="16319" hidden="1"/>
    <cellStyle name="Schlecht 2" xfId="16300" hidden="1"/>
    <cellStyle name="Schlecht 2" xfId="16244" hidden="1"/>
    <cellStyle name="Schlecht 2" xfId="16216" hidden="1"/>
    <cellStyle name="Schlecht 2" xfId="16189" hidden="1"/>
    <cellStyle name="Schlecht 2" xfId="16168" hidden="1"/>
    <cellStyle name="Schlecht 2" xfId="16140" hidden="1"/>
    <cellStyle name="Schlecht 2" xfId="16128" hidden="1"/>
    <cellStyle name="Schlecht 2" xfId="16100" hidden="1"/>
    <cellStyle name="Schlecht 2" xfId="16088" hidden="1"/>
    <cellStyle name="Schlecht 2" xfId="16060" hidden="1"/>
    <cellStyle name="Schlecht 2" xfId="16048" hidden="1"/>
    <cellStyle name="Schlecht 2" xfId="16028" hidden="1"/>
    <cellStyle name="Schlecht 2" xfId="15960" hidden="1"/>
    <cellStyle name="Schlecht 2" xfId="15945" hidden="1"/>
    <cellStyle name="Schlecht 2" xfId="15915" hidden="1"/>
    <cellStyle name="Schlecht 2" xfId="15899" hidden="1"/>
    <cellStyle name="Schlecht 2" xfId="15873" hidden="1"/>
    <cellStyle name="Schlecht 2" xfId="15859" hidden="1"/>
    <cellStyle name="Schlecht 2" xfId="15833" hidden="1"/>
    <cellStyle name="Schlecht 2" xfId="15819" hidden="1"/>
    <cellStyle name="Schlecht 2" xfId="15793" hidden="1"/>
    <cellStyle name="Schlecht 2" xfId="16260" hidden="1"/>
    <cellStyle name="Schlecht 2" xfId="15759" hidden="1"/>
    <cellStyle name="Schlecht 2" xfId="15744" hidden="1"/>
    <cellStyle name="Schlecht 2" xfId="15718" hidden="1"/>
    <cellStyle name="Schlecht 2" xfId="15704" hidden="1"/>
    <cellStyle name="Schlecht 2" xfId="15678" hidden="1"/>
    <cellStyle name="Schlecht 2" xfId="15659" hidden="1"/>
    <cellStyle name="Schlecht 2" xfId="15638" hidden="1"/>
    <cellStyle name="Schlecht 2" xfId="15623" hidden="1"/>
    <cellStyle name="Schlecht 2" xfId="15598" hidden="1"/>
    <cellStyle name="Schlecht 2" xfId="16268" hidden="1"/>
    <cellStyle name="Schlecht 2" xfId="15572" hidden="1"/>
    <cellStyle name="Schlecht 2" xfId="15553" hidden="1"/>
    <cellStyle name="Schlecht 2" xfId="15532" hidden="1"/>
    <cellStyle name="Schlecht 2" xfId="15505" hidden="1"/>
    <cellStyle name="Schlecht 2" xfId="15492" hidden="1"/>
    <cellStyle name="Schlecht 2" xfId="15464" hidden="1"/>
    <cellStyle name="Schlecht 2" xfId="15452" hidden="1"/>
    <cellStyle name="Schlecht 2" xfId="15424" hidden="1"/>
    <cellStyle name="Schlecht 2" xfId="15411" hidden="1"/>
    <cellStyle name="Schlecht 2" xfId="15385" hidden="1"/>
    <cellStyle name="Schlecht 2" xfId="15352" hidden="1"/>
    <cellStyle name="Schlecht 2" xfId="15336" hidden="1"/>
    <cellStyle name="Schlecht 2" xfId="15310" hidden="1"/>
    <cellStyle name="Schlecht 2" xfId="15295" hidden="1"/>
    <cellStyle name="Schlecht 2" xfId="15270" hidden="1"/>
    <cellStyle name="Schlecht 2" xfId="15255" hidden="1"/>
    <cellStyle name="Schlecht 2" xfId="15229" hidden="1"/>
    <cellStyle name="Schlecht 2" xfId="15215" hidden="1"/>
    <cellStyle name="Schlecht 2" xfId="15185" hidden="1"/>
    <cellStyle name="Schlecht 2" xfId="15169" hidden="1"/>
    <cellStyle name="Schlecht 2" xfId="15139" hidden="1"/>
    <cellStyle name="Schlecht 2" xfId="15116" hidden="1"/>
    <cellStyle name="Schlecht 2" xfId="15098" hidden="1"/>
    <cellStyle name="Schlecht 2" xfId="15070" hidden="1"/>
    <cellStyle name="Schlecht 2" xfId="15058" hidden="1"/>
    <cellStyle name="Schlecht 2" xfId="15030" hidden="1"/>
    <cellStyle name="Schlecht 2" xfId="15018" hidden="1"/>
    <cellStyle name="Schlecht 2" xfId="14998" hidden="1"/>
    <cellStyle name="Schlecht 2" xfId="14966" hidden="1"/>
    <cellStyle name="Schlecht 2" xfId="15396" hidden="1"/>
    <cellStyle name="Schlecht 2" xfId="14932" hidden="1"/>
    <cellStyle name="Schlecht 2" xfId="14916" hidden="1"/>
    <cellStyle name="Schlecht 2" xfId="14891" hidden="1"/>
    <cellStyle name="Schlecht 2" xfId="14872" hidden="1"/>
    <cellStyle name="Schlecht 2" xfId="14851" hidden="1"/>
    <cellStyle name="Schlecht 2" xfId="14832" hidden="1"/>
    <cellStyle name="Schlecht 2" xfId="14811" hidden="1"/>
    <cellStyle name="Schlecht 2" xfId="14792" hidden="1"/>
    <cellStyle name="Schlecht 2" xfId="14778" hidden="1"/>
    <cellStyle name="Schlecht 2" xfId="15386" hidden="1"/>
    <cellStyle name="Schlecht 2" xfId="14745" hidden="1"/>
    <cellStyle name="Schlecht 2" xfId="14717" hidden="1"/>
    <cellStyle name="Schlecht 2" xfId="14705" hidden="1"/>
    <cellStyle name="Schlecht 2" xfId="14677" hidden="1"/>
    <cellStyle name="Schlecht 2" xfId="14661" hidden="1"/>
    <cellStyle name="Schlecht 2" xfId="14636" hidden="1"/>
    <cellStyle name="Schlecht 2" xfId="14619" hidden="1"/>
    <cellStyle name="Schlecht 2" xfId="14602" hidden="1"/>
    <cellStyle name="Schlecht 2" xfId="14584" hidden="1"/>
    <cellStyle name="Schlecht 2" xfId="14562" hidden="1"/>
    <cellStyle name="Schlecht 2" xfId="14538" hidden="1"/>
    <cellStyle name="Schlecht 2" xfId="14519" hidden="1"/>
    <cellStyle name="Schlecht 2" xfId="14490" hidden="1"/>
    <cellStyle name="Schlecht 2" xfId="14476" hidden="1"/>
    <cellStyle name="Schlecht 2" xfId="14450" hidden="1"/>
    <cellStyle name="Schlecht 2" xfId="14435" hidden="1"/>
    <cellStyle name="Schlecht 2" xfId="14414" hidden="1"/>
    <cellStyle name="Schlecht 2" xfId="14389" hidden="1"/>
    <cellStyle name="Schlecht 2" xfId="14363" hidden="1"/>
    <cellStyle name="Schlecht 2" xfId="14349" hidden="1"/>
    <cellStyle name="Schlecht 2" xfId="14355" hidden="1"/>
    <cellStyle name="Schlecht 2" xfId="14293" hidden="1"/>
    <cellStyle name="Schlecht 2" xfId="14261" hidden="1"/>
    <cellStyle name="Schlecht 2" xfId="14247" hidden="1"/>
    <cellStyle name="Schlecht 2" xfId="14221" hidden="1"/>
    <cellStyle name="Schlecht 2" xfId="14205" hidden="1"/>
    <cellStyle name="Schlecht 2" xfId="14178" hidden="1"/>
    <cellStyle name="Schlecht 2" xfId="14166" hidden="1"/>
    <cellStyle name="Schlecht 2" xfId="18751" hidden="1"/>
    <cellStyle name="Schlecht 2" xfId="18759" hidden="1"/>
    <cellStyle name="Schlecht 2" xfId="18771" hidden="1"/>
    <cellStyle name="Schlecht 2" xfId="18773" hidden="1"/>
    <cellStyle name="Schlecht 2" xfId="18785" hidden="1"/>
    <cellStyle name="Schlecht 2" xfId="18793" hidden="1"/>
    <cellStyle name="Schlecht 2" xfId="18805" hidden="1"/>
    <cellStyle name="Schlecht 2" xfId="18813" hidden="1"/>
    <cellStyle name="Schlecht 2" xfId="18825" hidden="1"/>
    <cellStyle name="Schlecht 2" xfId="18833" hidden="1"/>
    <cellStyle name="Schlecht 2" xfId="18845" hidden="1"/>
    <cellStyle name="Schlecht 2" xfId="18853" hidden="1"/>
    <cellStyle name="Schlecht 2" xfId="18865" hidden="1"/>
    <cellStyle name="Schlecht 2" xfId="18892" hidden="1"/>
    <cellStyle name="Schlecht 2" xfId="18900" hidden="1"/>
    <cellStyle name="Schlecht 2" xfId="18912" hidden="1"/>
    <cellStyle name="Schlecht 2" xfId="18920" hidden="1"/>
    <cellStyle name="Schlecht 2" xfId="18932" hidden="1"/>
    <cellStyle name="Schlecht 2" xfId="18940" hidden="1"/>
    <cellStyle name="Schlecht 2" xfId="18952" hidden="1"/>
    <cellStyle name="Schlecht 2" xfId="18960" hidden="1"/>
    <cellStyle name="Schlecht 2" xfId="18972" hidden="1"/>
    <cellStyle name="Schlecht 2" xfId="18982" hidden="1"/>
    <cellStyle name="Schlecht 2" xfId="18998" hidden="1"/>
    <cellStyle name="Schlecht 2" xfId="19007" hidden="1"/>
    <cellStyle name="Schlecht 2" xfId="19019" hidden="1"/>
    <cellStyle name="Schlecht 2" xfId="19027" hidden="1"/>
    <cellStyle name="Schlecht 2" xfId="19039" hidden="1"/>
    <cellStyle name="Schlecht 2" xfId="19047" hidden="1"/>
    <cellStyle name="Schlecht 2" xfId="19059" hidden="1"/>
    <cellStyle name="Schlecht 2" xfId="19067" hidden="1"/>
    <cellStyle name="Schlecht 2" xfId="19079" hidden="1"/>
    <cellStyle name="Schlecht 2" xfId="18873" hidden="1"/>
    <cellStyle name="Schlecht 2" xfId="19093" hidden="1"/>
    <cellStyle name="Schlecht 2" xfId="19102" hidden="1"/>
    <cellStyle name="Schlecht 2" xfId="19114" hidden="1"/>
    <cellStyle name="Schlecht 2" xfId="19122" hidden="1"/>
    <cellStyle name="Schlecht 2" xfId="19134" hidden="1"/>
    <cellStyle name="Schlecht 2" xfId="19142" hidden="1"/>
    <cellStyle name="Schlecht 2" xfId="19154" hidden="1"/>
    <cellStyle name="Schlecht 2" xfId="19162" hidden="1"/>
    <cellStyle name="Schlecht 2" xfId="19174" hidden="1"/>
    <cellStyle name="Schlecht 2" xfId="18868" hidden="1"/>
    <cellStyle name="Schlecht 2" xfId="19187" hidden="1"/>
    <cellStyle name="Schlecht 2" xfId="19195" hidden="1"/>
    <cellStyle name="Schlecht 2" xfId="19207" hidden="1"/>
    <cellStyle name="Schlecht 2" xfId="19215" hidden="1"/>
    <cellStyle name="Schlecht 2" xfId="19227" hidden="1"/>
    <cellStyle name="Schlecht 2" xfId="19235" hidden="1"/>
    <cellStyle name="Schlecht 2" xfId="19247" hidden="1"/>
    <cellStyle name="Schlecht 2" xfId="19255" hidden="1"/>
    <cellStyle name="Schlecht 2" xfId="19267" hidden="1"/>
    <cellStyle name="Schlecht 2" xfId="19282" hidden="1"/>
    <cellStyle name="Schlecht 2" xfId="19298" hidden="1"/>
    <cellStyle name="Schlecht 2" xfId="19306" hidden="1"/>
    <cellStyle name="Schlecht 2" xfId="19318" hidden="1"/>
    <cellStyle name="Schlecht 2" xfId="19326" hidden="1"/>
    <cellStyle name="Schlecht 2" xfId="19338" hidden="1"/>
    <cellStyle name="Schlecht 2" xfId="19346" hidden="1"/>
    <cellStyle name="Schlecht 2" xfId="19358" hidden="1"/>
    <cellStyle name="Schlecht 2" xfId="19366" hidden="1"/>
    <cellStyle name="Schlecht 2" xfId="19378" hidden="1"/>
    <cellStyle name="Schlecht 2" xfId="19388" hidden="1"/>
    <cellStyle name="Schlecht 2" xfId="19404" hidden="1"/>
    <cellStyle name="Schlecht 2" xfId="19413" hidden="1"/>
    <cellStyle name="Schlecht 2" xfId="19425" hidden="1"/>
    <cellStyle name="Schlecht 2" xfId="19433" hidden="1"/>
    <cellStyle name="Schlecht 2" xfId="19445" hidden="1"/>
    <cellStyle name="Schlecht 2" xfId="19453" hidden="1"/>
    <cellStyle name="Schlecht 2" xfId="19465" hidden="1"/>
    <cellStyle name="Schlecht 2" xfId="19473" hidden="1"/>
    <cellStyle name="Schlecht 2" xfId="19485" hidden="1"/>
    <cellStyle name="Schlecht 2" xfId="19272" hidden="1"/>
    <cellStyle name="Schlecht 2" xfId="19499" hidden="1"/>
    <cellStyle name="Schlecht 2" xfId="19508" hidden="1"/>
    <cellStyle name="Schlecht 2" xfId="19520" hidden="1"/>
    <cellStyle name="Schlecht 2" xfId="19528" hidden="1"/>
    <cellStyle name="Schlecht 2" xfId="19540" hidden="1"/>
    <cellStyle name="Schlecht 2" xfId="19548" hidden="1"/>
    <cellStyle name="Schlecht 2" xfId="19560" hidden="1"/>
    <cellStyle name="Schlecht 2" xfId="19568" hidden="1"/>
    <cellStyle name="Schlecht 2" xfId="19580" hidden="1"/>
    <cellStyle name="Schlecht 2" xfId="19280" hidden="1"/>
    <cellStyle name="Schlecht 2" xfId="19593" hidden="1"/>
    <cellStyle name="Schlecht 2" xfId="19601" hidden="1"/>
    <cellStyle name="Schlecht 2" xfId="19613" hidden="1"/>
    <cellStyle name="Schlecht 2" xfId="19621" hidden="1"/>
    <cellStyle name="Schlecht 2" xfId="19633" hidden="1"/>
    <cellStyle name="Schlecht 2" xfId="19641" hidden="1"/>
    <cellStyle name="Schlecht 2" xfId="19653" hidden="1"/>
    <cellStyle name="Schlecht 2" xfId="19661" hidden="1"/>
    <cellStyle name="Schlecht 2" xfId="19673" hidden="1"/>
    <cellStyle name="Schlecht 2" xfId="19681" hidden="1"/>
    <cellStyle name="Schlecht 2" xfId="19693" hidden="1"/>
    <cellStyle name="Schlecht 2" xfId="19701" hidden="1"/>
    <cellStyle name="Schlecht 2" xfId="19713" hidden="1"/>
    <cellStyle name="Schlecht 2" xfId="19721" hidden="1"/>
    <cellStyle name="Schlecht 2" xfId="19733" hidden="1"/>
    <cellStyle name="Schlecht 2" xfId="19741" hidden="1"/>
    <cellStyle name="Schlecht 2" xfId="19753" hidden="1"/>
    <cellStyle name="Schlecht 2" xfId="19761" hidden="1"/>
    <cellStyle name="Schlecht 2" xfId="19773" hidden="1"/>
    <cellStyle name="Schlecht 2" xfId="19782" hidden="1"/>
    <cellStyle name="Schlecht 2" xfId="19777" hidden="1"/>
    <cellStyle name="Schlecht 2" xfId="19829" hidden="1"/>
    <cellStyle name="Schlecht 2" xfId="19842" hidden="1"/>
    <cellStyle name="Schlecht 2" xfId="19850" hidden="1"/>
    <cellStyle name="Schlecht 2" xfId="19862" hidden="1"/>
    <cellStyle name="Schlecht 2" xfId="19870" hidden="1"/>
    <cellStyle name="Schlecht 2" xfId="19882" hidden="1"/>
    <cellStyle name="Schlecht 2" xfId="19890" hidden="1"/>
    <cellStyle name="Schlecht 2" xfId="19902" hidden="1"/>
    <cellStyle name="Schlecht 2" xfId="19910" hidden="1"/>
    <cellStyle name="Schlecht 2" xfId="19922" hidden="1"/>
    <cellStyle name="Schlecht 2" xfId="19926" hidden="1"/>
    <cellStyle name="Schlecht 2" xfId="19938" hidden="1"/>
    <cellStyle name="Schlecht 2" xfId="19946" hidden="1"/>
    <cellStyle name="Schlecht 2" xfId="19958" hidden="1"/>
    <cellStyle name="Schlecht 2" xfId="19966" hidden="1"/>
    <cellStyle name="Schlecht 2" xfId="19978" hidden="1"/>
    <cellStyle name="Schlecht 2" xfId="19986" hidden="1"/>
    <cellStyle name="Schlecht 2" xfId="19998" hidden="1"/>
    <cellStyle name="Schlecht 2" xfId="20006" hidden="1"/>
    <cellStyle name="Schlecht 2" xfId="20018" hidden="1"/>
    <cellStyle name="Schlecht 2" xfId="20030" hidden="1"/>
    <cellStyle name="Schlecht 2" xfId="20079" hidden="1"/>
    <cellStyle name="Schlecht 2" xfId="20095" hidden="1"/>
    <cellStyle name="Schlecht 2" xfId="20111" hidden="1"/>
    <cellStyle name="Schlecht 2" xfId="20123" hidden="1"/>
    <cellStyle name="Schlecht 2" xfId="20131" hidden="1"/>
    <cellStyle name="Schlecht 2" xfId="20143" hidden="1"/>
    <cellStyle name="Schlecht 2" xfId="20151" hidden="1"/>
    <cellStyle name="Schlecht 2" xfId="20163" hidden="1"/>
    <cellStyle name="Schlecht 2" xfId="20171" hidden="1"/>
    <cellStyle name="Schlecht 2" xfId="20183" hidden="1"/>
    <cellStyle name="Schlecht 2" xfId="20193" hidden="1"/>
    <cellStyle name="Schlecht 2" xfId="20209" hidden="1"/>
    <cellStyle name="Schlecht 2" xfId="20218" hidden="1"/>
    <cellStyle name="Schlecht 2" xfId="20230" hidden="1"/>
    <cellStyle name="Schlecht 2" xfId="20238" hidden="1"/>
    <cellStyle name="Schlecht 2" xfId="20250" hidden="1"/>
    <cellStyle name="Schlecht 2" xfId="20258" hidden="1"/>
    <cellStyle name="Schlecht 2" xfId="20270" hidden="1"/>
    <cellStyle name="Schlecht 2" xfId="20278" hidden="1"/>
    <cellStyle name="Schlecht 2" xfId="20290" hidden="1"/>
    <cellStyle name="Schlecht 2" xfId="20065" hidden="1"/>
    <cellStyle name="Schlecht 2" xfId="20304" hidden="1"/>
    <cellStyle name="Schlecht 2" xfId="20313" hidden="1"/>
    <cellStyle name="Schlecht 2" xfId="20325" hidden="1"/>
    <cellStyle name="Schlecht 2" xfId="20333" hidden="1"/>
    <cellStyle name="Schlecht 2" xfId="20345" hidden="1"/>
    <cellStyle name="Schlecht 2" xfId="20353" hidden="1"/>
    <cellStyle name="Schlecht 2" xfId="20365" hidden="1"/>
    <cellStyle name="Schlecht 2" xfId="20373" hidden="1"/>
    <cellStyle name="Schlecht 2" xfId="20385" hidden="1"/>
    <cellStyle name="Schlecht 2" xfId="20055" hidden="1"/>
    <cellStyle name="Schlecht 2" xfId="20398" hidden="1"/>
    <cellStyle name="Schlecht 2" xfId="20406" hidden="1"/>
    <cellStyle name="Schlecht 2" xfId="20418" hidden="1"/>
    <cellStyle name="Schlecht 2" xfId="20426" hidden="1"/>
    <cellStyle name="Schlecht 2" xfId="20438" hidden="1"/>
    <cellStyle name="Schlecht 2" xfId="20446" hidden="1"/>
    <cellStyle name="Schlecht 2" xfId="20458" hidden="1"/>
    <cellStyle name="Schlecht 2" xfId="20466" hidden="1"/>
    <cellStyle name="Schlecht 2" xfId="20478" hidden="1"/>
    <cellStyle name="Schlecht 2" xfId="20493" hidden="1"/>
    <cellStyle name="Schlecht 2" xfId="20509" hidden="1"/>
    <cellStyle name="Schlecht 2" xfId="20517" hidden="1"/>
    <cellStyle name="Schlecht 2" xfId="20529" hidden="1"/>
    <cellStyle name="Schlecht 2" xfId="20537" hidden="1"/>
    <cellStyle name="Schlecht 2" xfId="20549" hidden="1"/>
    <cellStyle name="Schlecht 2" xfId="20557" hidden="1"/>
    <cellStyle name="Schlecht 2" xfId="20569" hidden="1"/>
    <cellStyle name="Schlecht 2" xfId="20577" hidden="1"/>
    <cellStyle name="Schlecht 2" xfId="20589" hidden="1"/>
    <cellStyle name="Schlecht 2" xfId="20599" hidden="1"/>
    <cellStyle name="Schlecht 2" xfId="20615" hidden="1"/>
    <cellStyle name="Schlecht 2" xfId="20624" hidden="1"/>
    <cellStyle name="Schlecht 2" xfId="20636" hidden="1"/>
    <cellStyle name="Schlecht 2" xfId="20644" hidden="1"/>
    <cellStyle name="Schlecht 2" xfId="20656" hidden="1"/>
    <cellStyle name="Schlecht 2" xfId="20664" hidden="1"/>
    <cellStyle name="Schlecht 2" xfId="20676" hidden="1"/>
    <cellStyle name="Schlecht 2" xfId="20684" hidden="1"/>
    <cellStyle name="Schlecht 2" xfId="20696" hidden="1"/>
    <cellStyle name="Schlecht 2" xfId="20483" hidden="1"/>
    <cellStyle name="Schlecht 2" xfId="20710" hidden="1"/>
    <cellStyle name="Schlecht 2" xfId="20719" hidden="1"/>
    <cellStyle name="Schlecht 2" xfId="20731" hidden="1"/>
    <cellStyle name="Schlecht 2" xfId="20739" hidden="1"/>
    <cellStyle name="Schlecht 2" xfId="20751" hidden="1"/>
    <cellStyle name="Schlecht 2" xfId="20759" hidden="1"/>
    <cellStyle name="Schlecht 2" xfId="20771" hidden="1"/>
    <cellStyle name="Schlecht 2" xfId="20779" hidden="1"/>
    <cellStyle name="Schlecht 2" xfId="20791" hidden="1"/>
    <cellStyle name="Schlecht 2" xfId="20491" hidden="1"/>
    <cellStyle name="Schlecht 2" xfId="20804" hidden="1"/>
    <cellStyle name="Schlecht 2" xfId="20812" hidden="1"/>
    <cellStyle name="Schlecht 2" xfId="20824" hidden="1"/>
    <cellStyle name="Schlecht 2" xfId="20832" hidden="1"/>
    <cellStyle name="Schlecht 2" xfId="20844" hidden="1"/>
    <cellStyle name="Schlecht 2" xfId="20852" hidden="1"/>
    <cellStyle name="Schlecht 2" xfId="20864" hidden="1"/>
    <cellStyle name="Schlecht 2" xfId="20872" hidden="1"/>
    <cellStyle name="Schlecht 2" xfId="20884" hidden="1"/>
    <cellStyle name="Schlecht 2" xfId="20892" hidden="1"/>
    <cellStyle name="Schlecht 2" xfId="20904" hidden="1"/>
    <cellStyle name="Schlecht 2" xfId="20912" hidden="1"/>
    <cellStyle name="Schlecht 2" xfId="20924" hidden="1"/>
    <cellStyle name="Schlecht 2" xfId="20932" hidden="1"/>
    <cellStyle name="Schlecht 2" xfId="20944" hidden="1"/>
    <cellStyle name="Schlecht 2" xfId="20952" hidden="1"/>
    <cellStyle name="Schlecht 2" xfId="20964" hidden="1"/>
    <cellStyle name="Schlecht 2" xfId="20972" hidden="1"/>
    <cellStyle name="Schlecht 2" xfId="20984" hidden="1"/>
    <cellStyle name="Schlecht 2" xfId="20993" hidden="1"/>
    <cellStyle name="Schlecht 2" xfId="20988" hidden="1"/>
    <cellStyle name="Schlecht 2" xfId="21040" hidden="1"/>
    <cellStyle name="Schlecht 2" xfId="21053" hidden="1"/>
    <cellStyle name="Schlecht 2" xfId="21061" hidden="1"/>
    <cellStyle name="Schlecht 2" xfId="21073" hidden="1"/>
    <cellStyle name="Schlecht 2" xfId="21081" hidden="1"/>
    <cellStyle name="Schlecht 2" xfId="21093" hidden="1"/>
    <cellStyle name="Schlecht 2" xfId="21101" hidden="1"/>
    <cellStyle name="Schlecht 2" xfId="21113" hidden="1"/>
    <cellStyle name="Schlecht 2" xfId="21121" hidden="1"/>
    <cellStyle name="Schlecht 2" xfId="21133" hidden="1"/>
    <cellStyle name="Schlecht 2" xfId="21137" hidden="1"/>
    <cellStyle name="Schlecht 2" xfId="21149" hidden="1"/>
    <cellStyle name="Schlecht 2" xfId="21157" hidden="1"/>
    <cellStyle name="Schlecht 2" xfId="21169" hidden="1"/>
    <cellStyle name="Schlecht 2" xfId="21177" hidden="1"/>
    <cellStyle name="Schlecht 2" xfId="21189" hidden="1"/>
    <cellStyle name="Schlecht 2" xfId="21197" hidden="1"/>
    <cellStyle name="Schlecht 2" xfId="21209" hidden="1"/>
    <cellStyle name="Schlecht 2" xfId="21217" hidden="1"/>
    <cellStyle name="Schlecht 2" xfId="21229" hidden="1"/>
    <cellStyle name="Schlecht 2" xfId="21407" hidden="1"/>
    <cellStyle name="Schlecht 2" xfId="21420" hidden="1"/>
    <cellStyle name="Schlecht 2" xfId="21432" hidden="1"/>
    <cellStyle name="Schlecht 2" xfId="21440" hidden="1"/>
    <cellStyle name="Schlecht 2" xfId="21452" hidden="1"/>
    <cellStyle name="Schlecht 2" xfId="21460" hidden="1"/>
    <cellStyle name="Schlecht 2" xfId="21472" hidden="1"/>
    <cellStyle name="Schlecht 2" xfId="21480" hidden="1"/>
    <cellStyle name="Schlecht 2" xfId="21492" hidden="1"/>
    <cellStyle name="Schlecht 2" xfId="21502" hidden="1"/>
    <cellStyle name="Schlecht 2" xfId="21518" hidden="1"/>
    <cellStyle name="Schlecht 2" xfId="21527" hidden="1"/>
    <cellStyle name="Schlecht 2" xfId="21539" hidden="1"/>
    <cellStyle name="Schlecht 2" xfId="21547" hidden="1"/>
    <cellStyle name="Schlecht 2" xfId="21559" hidden="1"/>
    <cellStyle name="Schlecht 2" xfId="21567" hidden="1"/>
    <cellStyle name="Schlecht 2" xfId="21579" hidden="1"/>
    <cellStyle name="Schlecht 2" xfId="21587" hidden="1"/>
    <cellStyle name="Schlecht 2" xfId="21599" hidden="1"/>
    <cellStyle name="Schlecht 2" xfId="21368" hidden="1"/>
    <cellStyle name="Schlecht 2" xfId="21613" hidden="1"/>
    <cellStyle name="Schlecht 2" xfId="21622" hidden="1"/>
    <cellStyle name="Schlecht 2" xfId="21634" hidden="1"/>
    <cellStyle name="Schlecht 2" xfId="21642" hidden="1"/>
    <cellStyle name="Schlecht 2" xfId="21654" hidden="1"/>
    <cellStyle name="Schlecht 2" xfId="21662" hidden="1"/>
    <cellStyle name="Schlecht 2" xfId="21674" hidden="1"/>
    <cellStyle name="Schlecht 2" xfId="21682" hidden="1"/>
    <cellStyle name="Schlecht 2" xfId="21694" hidden="1"/>
    <cellStyle name="Schlecht 2" xfId="21334" hidden="1"/>
    <cellStyle name="Schlecht 2" xfId="21707" hidden="1"/>
    <cellStyle name="Schlecht 2" xfId="21715" hidden="1"/>
    <cellStyle name="Schlecht 2" xfId="21727" hidden="1"/>
    <cellStyle name="Schlecht 2" xfId="21735" hidden="1"/>
    <cellStyle name="Schlecht 2" xfId="21747" hidden="1"/>
    <cellStyle name="Schlecht 2" xfId="21755" hidden="1"/>
    <cellStyle name="Schlecht 2" xfId="21767" hidden="1"/>
    <cellStyle name="Schlecht 2" xfId="21775" hidden="1"/>
    <cellStyle name="Schlecht 2" xfId="21787" hidden="1"/>
    <cellStyle name="Schlecht 2" xfId="21803" hidden="1"/>
    <cellStyle name="Schlecht 2" xfId="21819" hidden="1"/>
    <cellStyle name="Schlecht 2" xfId="21827" hidden="1"/>
    <cellStyle name="Schlecht 2" xfId="21839" hidden="1"/>
    <cellStyle name="Schlecht 2" xfId="21847" hidden="1"/>
    <cellStyle name="Schlecht 2" xfId="21859" hidden="1"/>
    <cellStyle name="Schlecht 2" xfId="21867" hidden="1"/>
    <cellStyle name="Schlecht 2" xfId="21879" hidden="1"/>
    <cellStyle name="Schlecht 2" xfId="21887" hidden="1"/>
    <cellStyle name="Schlecht 2" xfId="21899" hidden="1"/>
    <cellStyle name="Schlecht 2" xfId="21909" hidden="1"/>
    <cellStyle name="Schlecht 2" xfId="21925" hidden="1"/>
    <cellStyle name="Schlecht 2" xfId="21934" hidden="1"/>
    <cellStyle name="Schlecht 2" xfId="21946" hidden="1"/>
    <cellStyle name="Schlecht 2" xfId="21954" hidden="1"/>
    <cellStyle name="Schlecht 2" xfId="21966" hidden="1"/>
    <cellStyle name="Schlecht 2" xfId="21974" hidden="1"/>
    <cellStyle name="Schlecht 2" xfId="21986" hidden="1"/>
    <cellStyle name="Schlecht 2" xfId="21994" hidden="1"/>
    <cellStyle name="Schlecht 2" xfId="22006" hidden="1"/>
    <cellStyle name="Schlecht 2" xfId="21792" hidden="1"/>
    <cellStyle name="Schlecht 2" xfId="22020" hidden="1"/>
    <cellStyle name="Schlecht 2" xfId="22029" hidden="1"/>
    <cellStyle name="Schlecht 2" xfId="22041" hidden="1"/>
    <cellStyle name="Schlecht 2" xfId="22049" hidden="1"/>
    <cellStyle name="Schlecht 2" xfId="22061" hidden="1"/>
    <cellStyle name="Schlecht 2" xfId="22069" hidden="1"/>
    <cellStyle name="Schlecht 2" xfId="22081" hidden="1"/>
    <cellStyle name="Schlecht 2" xfId="22089" hidden="1"/>
    <cellStyle name="Schlecht 2" xfId="22101" hidden="1"/>
    <cellStyle name="Schlecht 2" xfId="21801" hidden="1"/>
    <cellStyle name="Schlecht 2" xfId="22114" hidden="1"/>
    <cellStyle name="Schlecht 2" xfId="22122" hidden="1"/>
    <cellStyle name="Schlecht 2" xfId="22134" hidden="1"/>
    <cellStyle name="Schlecht 2" xfId="22142" hidden="1"/>
    <cellStyle name="Schlecht 2" xfId="22154" hidden="1"/>
    <cellStyle name="Schlecht 2" xfId="22162" hidden="1"/>
    <cellStyle name="Schlecht 2" xfId="22174" hidden="1"/>
    <cellStyle name="Schlecht 2" xfId="22182" hidden="1"/>
    <cellStyle name="Schlecht 2" xfId="22194" hidden="1"/>
    <cellStyle name="Schlecht 2" xfId="22202" hidden="1"/>
    <cellStyle name="Schlecht 2" xfId="22214" hidden="1"/>
    <cellStyle name="Schlecht 2" xfId="22222" hidden="1"/>
    <cellStyle name="Schlecht 2" xfId="22234" hidden="1"/>
    <cellStyle name="Schlecht 2" xfId="22242" hidden="1"/>
    <cellStyle name="Schlecht 2" xfId="22254" hidden="1"/>
    <cellStyle name="Schlecht 2" xfId="22262" hidden="1"/>
    <cellStyle name="Schlecht 2" xfId="22274" hidden="1"/>
    <cellStyle name="Schlecht 2" xfId="22282" hidden="1"/>
    <cellStyle name="Schlecht 2" xfId="22294" hidden="1"/>
    <cellStyle name="Schlecht 2" xfId="22303" hidden="1"/>
    <cellStyle name="Schlecht 2" xfId="22298" hidden="1"/>
    <cellStyle name="Schlecht 2" xfId="22353" hidden="1"/>
    <cellStyle name="Schlecht 2" xfId="22366" hidden="1"/>
    <cellStyle name="Schlecht 2" xfId="22374" hidden="1"/>
    <cellStyle name="Schlecht 2" xfId="22386" hidden="1"/>
    <cellStyle name="Schlecht 2" xfId="22394" hidden="1"/>
    <cellStyle name="Schlecht 2" xfId="22406" hidden="1"/>
    <cellStyle name="Schlecht 2" xfId="22414" hidden="1"/>
    <cellStyle name="Schlecht 2" xfId="22426" hidden="1"/>
    <cellStyle name="Schlecht 2" xfId="22434" hidden="1"/>
    <cellStyle name="Schlecht 2" xfId="22446" hidden="1"/>
    <cellStyle name="Schlecht 2" xfId="22450" hidden="1"/>
    <cellStyle name="Schlecht 2" xfId="22462" hidden="1"/>
    <cellStyle name="Schlecht 2" xfId="22470" hidden="1"/>
    <cellStyle name="Schlecht 2" xfId="22482" hidden="1"/>
    <cellStyle name="Schlecht 2" xfId="22490" hidden="1"/>
    <cellStyle name="Schlecht 2" xfId="22502" hidden="1"/>
    <cellStyle name="Schlecht 2" xfId="22510" hidden="1"/>
    <cellStyle name="Schlecht 2" xfId="22522" hidden="1"/>
    <cellStyle name="Schlecht 2" xfId="22530" hidden="1"/>
    <cellStyle name="Schlecht 2" xfId="22542" hidden="1"/>
    <cellStyle name="Schlecht 2" xfId="22555" hidden="1"/>
    <cellStyle name="Schlecht 2" xfId="22604" hidden="1"/>
    <cellStyle name="Schlecht 2" xfId="22620" hidden="1"/>
    <cellStyle name="Schlecht 2" xfId="22636" hidden="1"/>
    <cellStyle name="Schlecht 2" xfId="22648" hidden="1"/>
    <cellStyle name="Schlecht 2" xfId="22656" hidden="1"/>
    <cellStyle name="Schlecht 2" xfId="22668" hidden="1"/>
    <cellStyle name="Schlecht 2" xfId="22676" hidden="1"/>
    <cellStyle name="Schlecht 2" xfId="22688" hidden="1"/>
    <cellStyle name="Schlecht 2" xfId="22696" hidden="1"/>
    <cellStyle name="Schlecht 2" xfId="22708" hidden="1"/>
    <cellStyle name="Schlecht 2" xfId="22718" hidden="1"/>
    <cellStyle name="Schlecht 2" xfId="22734" hidden="1"/>
    <cellStyle name="Schlecht 2" xfId="22743" hidden="1"/>
    <cellStyle name="Schlecht 2" xfId="22755" hidden="1"/>
    <cellStyle name="Schlecht 2" xfId="22763" hidden="1"/>
    <cellStyle name="Schlecht 2" xfId="22775" hidden="1"/>
    <cellStyle name="Schlecht 2" xfId="22783" hidden="1"/>
    <cellStyle name="Schlecht 2" xfId="22795" hidden="1"/>
    <cellStyle name="Schlecht 2" xfId="22803" hidden="1"/>
    <cellStyle name="Schlecht 2" xfId="22815" hidden="1"/>
    <cellStyle name="Schlecht 2" xfId="22590" hidden="1"/>
    <cellStyle name="Schlecht 2" xfId="22829" hidden="1"/>
    <cellStyle name="Schlecht 2" xfId="22838" hidden="1"/>
    <cellStyle name="Schlecht 2" xfId="22850" hidden="1"/>
    <cellStyle name="Schlecht 2" xfId="22858" hidden="1"/>
    <cellStyle name="Schlecht 2" xfId="22870" hidden="1"/>
    <cellStyle name="Schlecht 2" xfId="22878" hidden="1"/>
    <cellStyle name="Schlecht 2" xfId="22890" hidden="1"/>
    <cellStyle name="Schlecht 2" xfId="22898" hidden="1"/>
    <cellStyle name="Schlecht 2" xfId="22910" hidden="1"/>
    <cellStyle name="Schlecht 2" xfId="22580" hidden="1"/>
    <cellStyle name="Schlecht 2" xfId="22923" hidden="1"/>
    <cellStyle name="Schlecht 2" xfId="22931" hidden="1"/>
    <cellStyle name="Schlecht 2" xfId="22943" hidden="1"/>
    <cellStyle name="Schlecht 2" xfId="22951" hidden="1"/>
    <cellStyle name="Schlecht 2" xfId="22963" hidden="1"/>
    <cellStyle name="Schlecht 2" xfId="22971" hidden="1"/>
    <cellStyle name="Schlecht 2" xfId="22983" hidden="1"/>
    <cellStyle name="Schlecht 2" xfId="22991" hidden="1"/>
    <cellStyle name="Schlecht 2" xfId="23003" hidden="1"/>
    <cellStyle name="Schlecht 2" xfId="23018" hidden="1"/>
    <cellStyle name="Schlecht 2" xfId="23034" hidden="1"/>
    <cellStyle name="Schlecht 2" xfId="23042" hidden="1"/>
    <cellStyle name="Schlecht 2" xfId="23054" hidden="1"/>
    <cellStyle name="Schlecht 2" xfId="23062" hidden="1"/>
    <cellStyle name="Schlecht 2" xfId="23074" hidden="1"/>
    <cellStyle name="Schlecht 2" xfId="23082" hidden="1"/>
    <cellStyle name="Schlecht 2" xfId="23094" hidden="1"/>
    <cellStyle name="Schlecht 2" xfId="23102" hidden="1"/>
    <cellStyle name="Schlecht 2" xfId="23114" hidden="1"/>
    <cellStyle name="Schlecht 2" xfId="23124" hidden="1"/>
    <cellStyle name="Schlecht 2" xfId="23140" hidden="1"/>
    <cellStyle name="Schlecht 2" xfId="23149" hidden="1"/>
    <cellStyle name="Schlecht 2" xfId="23161" hidden="1"/>
    <cellStyle name="Schlecht 2" xfId="23169" hidden="1"/>
    <cellStyle name="Schlecht 2" xfId="23181" hidden="1"/>
    <cellStyle name="Schlecht 2" xfId="23189" hidden="1"/>
    <cellStyle name="Schlecht 2" xfId="23201" hidden="1"/>
    <cellStyle name="Schlecht 2" xfId="23209" hidden="1"/>
    <cellStyle name="Schlecht 2" xfId="23221" hidden="1"/>
    <cellStyle name="Schlecht 2" xfId="23008" hidden="1"/>
    <cellStyle name="Schlecht 2" xfId="23235" hidden="1"/>
    <cellStyle name="Schlecht 2" xfId="23244" hidden="1"/>
    <cellStyle name="Schlecht 2" xfId="23256" hidden="1"/>
    <cellStyle name="Schlecht 2" xfId="23264" hidden="1"/>
    <cellStyle name="Schlecht 2" xfId="23276" hidden="1"/>
    <cellStyle name="Schlecht 2" xfId="23284" hidden="1"/>
    <cellStyle name="Schlecht 2" xfId="23296" hidden="1"/>
    <cellStyle name="Schlecht 2" xfId="23304" hidden="1"/>
    <cellStyle name="Schlecht 2" xfId="23316" hidden="1"/>
    <cellStyle name="Schlecht 2" xfId="23016" hidden="1"/>
    <cellStyle name="Schlecht 2" xfId="23329" hidden="1"/>
    <cellStyle name="Schlecht 2" xfId="23337" hidden="1"/>
    <cellStyle name="Schlecht 2" xfId="23349" hidden="1"/>
    <cellStyle name="Schlecht 2" xfId="23357" hidden="1"/>
    <cellStyle name="Schlecht 2" xfId="23369" hidden="1"/>
    <cellStyle name="Schlecht 2" xfId="23377" hidden="1"/>
    <cellStyle name="Schlecht 2" xfId="23389" hidden="1"/>
    <cellStyle name="Schlecht 2" xfId="23397" hidden="1"/>
    <cellStyle name="Schlecht 2" xfId="23409" hidden="1"/>
    <cellStyle name="Schlecht 2" xfId="23417" hidden="1"/>
    <cellStyle name="Schlecht 2" xfId="23429" hidden="1"/>
    <cellStyle name="Schlecht 2" xfId="23437" hidden="1"/>
    <cellStyle name="Schlecht 2" xfId="23449" hidden="1"/>
    <cellStyle name="Schlecht 2" xfId="23457" hidden="1"/>
    <cellStyle name="Schlecht 2" xfId="23469" hidden="1"/>
    <cellStyle name="Schlecht 2" xfId="23477" hidden="1"/>
    <cellStyle name="Schlecht 2" xfId="23489" hidden="1"/>
    <cellStyle name="Schlecht 2" xfId="23497" hidden="1"/>
    <cellStyle name="Schlecht 2" xfId="23509" hidden="1"/>
    <cellStyle name="Schlecht 2" xfId="23518" hidden="1"/>
    <cellStyle name="Schlecht 2" xfId="23513" hidden="1"/>
    <cellStyle name="Schlecht 2" xfId="23566" hidden="1"/>
    <cellStyle name="Schlecht 2" xfId="23579" hidden="1"/>
    <cellStyle name="Schlecht 2" xfId="23587" hidden="1"/>
    <cellStyle name="Schlecht 2" xfId="23599" hidden="1"/>
    <cellStyle name="Schlecht 2" xfId="23607" hidden="1"/>
    <cellStyle name="Schlecht 2" xfId="23619" hidden="1"/>
    <cellStyle name="Schlecht 2" xfId="23627" hidden="1"/>
    <cellStyle name="Schlecht 2" xfId="23639" hidden="1"/>
    <cellStyle name="Schlecht 2" xfId="23647" hidden="1"/>
    <cellStyle name="Schlecht 2" xfId="23659" hidden="1"/>
    <cellStyle name="Schlecht 2" xfId="23663" hidden="1"/>
    <cellStyle name="Schlecht 2" xfId="23675" hidden="1"/>
    <cellStyle name="Schlecht 2" xfId="23683" hidden="1"/>
    <cellStyle name="Schlecht 2" xfId="23695" hidden="1"/>
    <cellStyle name="Schlecht 2" xfId="23703" hidden="1"/>
    <cellStyle name="Schlecht 2" xfId="23715" hidden="1"/>
    <cellStyle name="Schlecht 2" xfId="23723" hidden="1"/>
    <cellStyle name="Schlecht 2" xfId="23735" hidden="1"/>
    <cellStyle name="Schlecht 2" xfId="23743" hidden="1"/>
    <cellStyle name="Schlecht 2" xfId="23755" hidden="1"/>
    <cellStyle name="Schlecht 2" xfId="23800" hidden="1"/>
    <cellStyle name="Schlecht 2" xfId="23815" hidden="1"/>
    <cellStyle name="Schlecht 2" xfId="23827" hidden="1"/>
    <cellStyle name="Schlecht 2" xfId="23835" hidden="1"/>
    <cellStyle name="Schlecht 2" xfId="23847" hidden="1"/>
    <cellStyle name="Schlecht 2" xfId="23855" hidden="1"/>
    <cellStyle name="Schlecht 2" xfId="23867" hidden="1"/>
    <cellStyle name="Schlecht 2" xfId="23875" hidden="1"/>
    <cellStyle name="Schlecht 2" xfId="23887" hidden="1"/>
    <cellStyle name="Schlecht 2" xfId="23897" hidden="1"/>
    <cellStyle name="Schlecht 2" xfId="23913" hidden="1"/>
    <cellStyle name="Schlecht 2" xfId="23922" hidden="1"/>
    <cellStyle name="Schlecht 2" xfId="23934" hidden="1"/>
    <cellStyle name="Schlecht 2" xfId="23942" hidden="1"/>
    <cellStyle name="Schlecht 2" xfId="23954" hidden="1"/>
    <cellStyle name="Schlecht 2" xfId="23962" hidden="1"/>
    <cellStyle name="Schlecht 2" xfId="23974" hidden="1"/>
    <cellStyle name="Schlecht 2" xfId="23982" hidden="1"/>
    <cellStyle name="Schlecht 2" xfId="23994" hidden="1"/>
    <cellStyle name="Schlecht 2" xfId="21273" hidden="1"/>
    <cellStyle name="Schlecht 2" xfId="24008" hidden="1"/>
    <cellStyle name="Schlecht 2" xfId="24017" hidden="1"/>
    <cellStyle name="Schlecht 2" xfId="24029" hidden="1"/>
    <cellStyle name="Schlecht 2" xfId="24037" hidden="1"/>
    <cellStyle name="Schlecht 2" xfId="24049" hidden="1"/>
    <cellStyle name="Schlecht 2" xfId="24057" hidden="1"/>
    <cellStyle name="Schlecht 2" xfId="24069" hidden="1"/>
    <cellStyle name="Schlecht 2" xfId="24077" hidden="1"/>
    <cellStyle name="Schlecht 2" xfId="24089" hidden="1"/>
    <cellStyle name="Schlecht 2" xfId="21375" hidden="1"/>
    <cellStyle name="Schlecht 2" xfId="24102" hidden="1"/>
    <cellStyle name="Schlecht 2" xfId="24110" hidden="1"/>
    <cellStyle name="Schlecht 2" xfId="24122" hidden="1"/>
    <cellStyle name="Schlecht 2" xfId="24130" hidden="1"/>
    <cellStyle name="Schlecht 2" xfId="24142" hidden="1"/>
    <cellStyle name="Schlecht 2" xfId="24150" hidden="1"/>
    <cellStyle name="Schlecht 2" xfId="24162" hidden="1"/>
    <cellStyle name="Schlecht 2" xfId="24170" hidden="1"/>
    <cellStyle name="Schlecht 2" xfId="24182" hidden="1"/>
    <cellStyle name="Schlecht 2" xfId="24197" hidden="1"/>
    <cellStyle name="Schlecht 2" xfId="24213" hidden="1"/>
    <cellStyle name="Schlecht 2" xfId="24221" hidden="1"/>
    <cellStyle name="Schlecht 2" xfId="24233" hidden="1"/>
    <cellStyle name="Schlecht 2" xfId="24241" hidden="1"/>
    <cellStyle name="Schlecht 2" xfId="24253" hidden="1"/>
    <cellStyle name="Schlecht 2" xfId="24261" hidden="1"/>
    <cellStyle name="Schlecht 2" xfId="24273" hidden="1"/>
    <cellStyle name="Schlecht 2" xfId="24281" hidden="1"/>
    <cellStyle name="Schlecht 2" xfId="24293" hidden="1"/>
    <cellStyle name="Schlecht 2" xfId="24303" hidden="1"/>
    <cellStyle name="Schlecht 2" xfId="24319" hidden="1"/>
    <cellStyle name="Schlecht 2" xfId="24328" hidden="1"/>
    <cellStyle name="Schlecht 2" xfId="24340" hidden="1"/>
    <cellStyle name="Schlecht 2" xfId="24348" hidden="1"/>
    <cellStyle name="Schlecht 2" xfId="24360" hidden="1"/>
    <cellStyle name="Schlecht 2" xfId="24368" hidden="1"/>
    <cellStyle name="Schlecht 2" xfId="24380" hidden="1"/>
    <cellStyle name="Schlecht 2" xfId="24388" hidden="1"/>
    <cellStyle name="Schlecht 2" xfId="24400" hidden="1"/>
    <cellStyle name="Schlecht 2" xfId="24186" hidden="1"/>
    <cellStyle name="Schlecht 2" xfId="24414" hidden="1"/>
    <cellStyle name="Schlecht 2" xfId="24423" hidden="1"/>
    <cellStyle name="Schlecht 2" xfId="24435" hidden="1"/>
    <cellStyle name="Schlecht 2" xfId="24443" hidden="1"/>
    <cellStyle name="Schlecht 2" xfId="24455" hidden="1"/>
    <cellStyle name="Schlecht 2" xfId="24463" hidden="1"/>
    <cellStyle name="Schlecht 2" xfId="24475" hidden="1"/>
    <cellStyle name="Schlecht 2" xfId="24483" hidden="1"/>
    <cellStyle name="Schlecht 2" xfId="24495" hidden="1"/>
    <cellStyle name="Schlecht 2" xfId="24195" hidden="1"/>
    <cellStyle name="Schlecht 2" xfId="24508" hidden="1"/>
    <cellStyle name="Schlecht 2" xfId="24516" hidden="1"/>
    <cellStyle name="Schlecht 2" xfId="24528" hidden="1"/>
    <cellStyle name="Schlecht 2" xfId="24536" hidden="1"/>
    <cellStyle name="Schlecht 2" xfId="24548" hidden="1"/>
    <cellStyle name="Schlecht 2" xfId="24556" hidden="1"/>
    <cellStyle name="Schlecht 2" xfId="24568" hidden="1"/>
    <cellStyle name="Schlecht 2" xfId="24576" hidden="1"/>
    <cellStyle name="Schlecht 2" xfId="24588" hidden="1"/>
    <cellStyle name="Schlecht 2" xfId="24596" hidden="1"/>
    <cellStyle name="Schlecht 2" xfId="24608" hidden="1"/>
    <cellStyle name="Schlecht 2" xfId="24616" hidden="1"/>
    <cellStyle name="Schlecht 2" xfId="24628" hidden="1"/>
    <cellStyle name="Schlecht 2" xfId="24636" hidden="1"/>
    <cellStyle name="Schlecht 2" xfId="24648" hidden="1"/>
    <cellStyle name="Schlecht 2" xfId="24656" hidden="1"/>
    <cellStyle name="Schlecht 2" xfId="24668" hidden="1"/>
    <cellStyle name="Schlecht 2" xfId="24676" hidden="1"/>
    <cellStyle name="Schlecht 2" xfId="24688" hidden="1"/>
    <cellStyle name="Schlecht 2" xfId="24697" hidden="1"/>
    <cellStyle name="Schlecht 2" xfId="24692" hidden="1"/>
    <cellStyle name="Schlecht 2" xfId="24747" hidden="1"/>
    <cellStyle name="Schlecht 2" xfId="24760" hidden="1"/>
    <cellStyle name="Schlecht 2" xfId="24768" hidden="1"/>
    <cellStyle name="Schlecht 2" xfId="24780" hidden="1"/>
    <cellStyle name="Schlecht 2" xfId="24788" hidden="1"/>
    <cellStyle name="Schlecht 2" xfId="24800" hidden="1"/>
    <cellStyle name="Schlecht 2" xfId="24808" hidden="1"/>
    <cellStyle name="Schlecht 2" xfId="24820" hidden="1"/>
    <cellStyle name="Schlecht 2" xfId="24828" hidden="1"/>
    <cellStyle name="Schlecht 2" xfId="24840" hidden="1"/>
    <cellStyle name="Schlecht 2" xfId="24844" hidden="1"/>
    <cellStyle name="Schlecht 2" xfId="24856" hidden="1"/>
    <cellStyle name="Schlecht 2" xfId="24864" hidden="1"/>
    <cellStyle name="Schlecht 2" xfId="24876" hidden="1"/>
    <cellStyle name="Schlecht 2" xfId="24884" hidden="1"/>
    <cellStyle name="Schlecht 2" xfId="24896" hidden="1"/>
    <cellStyle name="Schlecht 2" xfId="24904" hidden="1"/>
    <cellStyle name="Schlecht 2" xfId="24916" hidden="1"/>
    <cellStyle name="Schlecht 2" xfId="24924" hidden="1"/>
    <cellStyle name="Schlecht 2" xfId="24936" hidden="1"/>
    <cellStyle name="Schlecht 2" xfId="24948" hidden="1"/>
    <cellStyle name="Schlecht 2" xfId="24997" hidden="1"/>
    <cellStyle name="Schlecht 2" xfId="25013" hidden="1"/>
    <cellStyle name="Schlecht 2" xfId="25029" hidden="1"/>
    <cellStyle name="Schlecht 2" xfId="25041" hidden="1"/>
    <cellStyle name="Schlecht 2" xfId="25049" hidden="1"/>
    <cellStyle name="Schlecht 2" xfId="25061" hidden="1"/>
    <cellStyle name="Schlecht 2" xfId="25069" hidden="1"/>
    <cellStyle name="Schlecht 2" xfId="25081" hidden="1"/>
    <cellStyle name="Schlecht 2" xfId="25089" hidden="1"/>
    <cellStyle name="Schlecht 2" xfId="25101" hidden="1"/>
    <cellStyle name="Schlecht 2" xfId="25110" hidden="1"/>
    <cellStyle name="Schlecht 2" xfId="25126" hidden="1"/>
    <cellStyle name="Schlecht 2" xfId="25135" hidden="1"/>
    <cellStyle name="Schlecht 2" xfId="25147" hidden="1"/>
    <cellStyle name="Schlecht 2" xfId="25155" hidden="1"/>
    <cellStyle name="Schlecht 2" xfId="25167" hidden="1"/>
    <cellStyle name="Schlecht 2" xfId="25175" hidden="1"/>
    <cellStyle name="Schlecht 2" xfId="25187" hidden="1"/>
    <cellStyle name="Schlecht 2" xfId="25195" hidden="1"/>
    <cellStyle name="Schlecht 2" xfId="25207" hidden="1"/>
    <cellStyle name="Schlecht 2" xfId="24983" hidden="1"/>
    <cellStyle name="Schlecht 2" xfId="25221" hidden="1"/>
    <cellStyle name="Schlecht 2" xfId="25230" hidden="1"/>
    <cellStyle name="Schlecht 2" xfId="25242" hidden="1"/>
    <cellStyle name="Schlecht 2" xfId="25250" hidden="1"/>
    <cellStyle name="Schlecht 2" xfId="25262" hidden="1"/>
    <cellStyle name="Schlecht 2" xfId="25270" hidden="1"/>
    <cellStyle name="Schlecht 2" xfId="25282" hidden="1"/>
    <cellStyle name="Schlecht 2" xfId="25290" hidden="1"/>
    <cellStyle name="Schlecht 2" xfId="25302" hidden="1"/>
    <cellStyle name="Schlecht 2" xfId="24973" hidden="1"/>
    <cellStyle name="Schlecht 2" xfId="25315" hidden="1"/>
    <cellStyle name="Schlecht 2" xfId="25323" hidden="1"/>
    <cellStyle name="Schlecht 2" xfId="25335" hidden="1"/>
    <cellStyle name="Schlecht 2" xfId="25343" hidden="1"/>
    <cellStyle name="Schlecht 2" xfId="25355" hidden="1"/>
    <cellStyle name="Schlecht 2" xfId="25363" hidden="1"/>
    <cellStyle name="Schlecht 2" xfId="25375" hidden="1"/>
    <cellStyle name="Schlecht 2" xfId="25383" hidden="1"/>
    <cellStyle name="Schlecht 2" xfId="25395" hidden="1"/>
    <cellStyle name="Schlecht 2" xfId="25409" hidden="1"/>
    <cellStyle name="Schlecht 2" xfId="25425" hidden="1"/>
    <cellStyle name="Schlecht 2" xfId="25433" hidden="1"/>
    <cellStyle name="Schlecht 2" xfId="25445" hidden="1"/>
    <cellStyle name="Schlecht 2" xfId="25453" hidden="1"/>
    <cellStyle name="Schlecht 2" xfId="25465" hidden="1"/>
    <cellStyle name="Schlecht 2" xfId="25473" hidden="1"/>
    <cellStyle name="Schlecht 2" xfId="25485" hidden="1"/>
    <cellStyle name="Schlecht 2" xfId="25493" hidden="1"/>
    <cellStyle name="Schlecht 2" xfId="25505" hidden="1"/>
    <cellStyle name="Schlecht 2" xfId="25514" hidden="1"/>
    <cellStyle name="Schlecht 2" xfId="25530" hidden="1"/>
    <cellStyle name="Schlecht 2" xfId="25539" hidden="1"/>
    <cellStyle name="Schlecht 2" xfId="25551" hidden="1"/>
    <cellStyle name="Schlecht 2" xfId="25559" hidden="1"/>
    <cellStyle name="Schlecht 2" xfId="25571" hidden="1"/>
    <cellStyle name="Schlecht 2" xfId="25579" hidden="1"/>
    <cellStyle name="Schlecht 2" xfId="25591" hidden="1"/>
    <cellStyle name="Schlecht 2" xfId="25599" hidden="1"/>
    <cellStyle name="Schlecht 2" xfId="25611" hidden="1"/>
    <cellStyle name="Schlecht 2" xfId="25399" hidden="1"/>
    <cellStyle name="Schlecht 2" xfId="25625" hidden="1"/>
    <cellStyle name="Schlecht 2" xfId="25634" hidden="1"/>
    <cellStyle name="Schlecht 2" xfId="25646" hidden="1"/>
    <cellStyle name="Schlecht 2" xfId="25654" hidden="1"/>
    <cellStyle name="Schlecht 2" xfId="25666" hidden="1"/>
    <cellStyle name="Schlecht 2" xfId="25674" hidden="1"/>
    <cellStyle name="Schlecht 2" xfId="25686" hidden="1"/>
    <cellStyle name="Schlecht 2" xfId="25694" hidden="1"/>
    <cellStyle name="Schlecht 2" xfId="25706" hidden="1"/>
    <cellStyle name="Schlecht 2" xfId="25407" hidden="1"/>
    <cellStyle name="Schlecht 2" xfId="25719" hidden="1"/>
    <cellStyle name="Schlecht 2" xfId="25727" hidden="1"/>
    <cellStyle name="Schlecht 2" xfId="25739" hidden="1"/>
    <cellStyle name="Schlecht 2" xfId="25747" hidden="1"/>
    <cellStyle name="Schlecht 2" xfId="25759" hidden="1"/>
    <cellStyle name="Schlecht 2" xfId="25767" hidden="1"/>
    <cellStyle name="Schlecht 2" xfId="25779" hidden="1"/>
    <cellStyle name="Schlecht 2" xfId="25787" hidden="1"/>
    <cellStyle name="Schlecht 2" xfId="25799" hidden="1"/>
    <cellStyle name="Schlecht 2" xfId="25807" hidden="1"/>
    <cellStyle name="Schlecht 2" xfId="25819" hidden="1"/>
    <cellStyle name="Schlecht 2" xfId="25827" hidden="1"/>
    <cellStyle name="Schlecht 2" xfId="25839" hidden="1"/>
    <cellStyle name="Schlecht 2" xfId="25847" hidden="1"/>
    <cellStyle name="Schlecht 2" xfId="25859" hidden="1"/>
    <cellStyle name="Schlecht 2" xfId="25867" hidden="1"/>
    <cellStyle name="Schlecht 2" xfId="25879" hidden="1"/>
    <cellStyle name="Schlecht 2" xfId="25887" hidden="1"/>
    <cellStyle name="Schlecht 2" xfId="25899" hidden="1"/>
    <cellStyle name="Schlecht 2" xfId="25908" hidden="1"/>
    <cellStyle name="Schlecht 2" xfId="25903" hidden="1"/>
    <cellStyle name="Schlecht 2" xfId="25956" hidden="1"/>
    <cellStyle name="Schlecht 2" xfId="25969" hidden="1"/>
    <cellStyle name="Schlecht 2" xfId="25977" hidden="1"/>
    <cellStyle name="Schlecht 2" xfId="25989" hidden="1"/>
    <cellStyle name="Schlecht 2" xfId="25997" hidden="1"/>
    <cellStyle name="Schlecht 2" xfId="26009" hidden="1"/>
    <cellStyle name="Schlecht 2" xfId="26017" hidden="1"/>
    <cellStyle name="Schlecht 2" xfId="26029" hidden="1"/>
    <cellStyle name="Schlecht 2" xfId="26037" hidden="1"/>
    <cellStyle name="Schlecht 2" xfId="26049" hidden="1"/>
    <cellStyle name="Schlecht 2" xfId="26052" hidden="1"/>
    <cellStyle name="Schlecht 2" xfId="26064" hidden="1"/>
    <cellStyle name="Schlecht 2" xfId="26072" hidden="1"/>
    <cellStyle name="Schlecht 2" xfId="26084" hidden="1"/>
    <cellStyle name="Schlecht 2" xfId="26092" hidden="1"/>
    <cellStyle name="Schlecht 2" xfId="26104" hidden="1"/>
    <cellStyle name="Schlecht 2" xfId="26112" hidden="1"/>
    <cellStyle name="Schlecht 2" xfId="26124" hidden="1"/>
    <cellStyle name="Schlecht 2" xfId="26132" hidden="1"/>
    <cellStyle name="Schlecht 2" xfId="26144" hidden="1"/>
    <cellStyle name="Schlecht 2" xfId="21274" hidden="1"/>
    <cellStyle name="Schlecht 2" xfId="21278" hidden="1"/>
    <cellStyle name="Schlecht 2" xfId="21279" hidden="1"/>
    <cellStyle name="Schlecht 2" xfId="21385" hidden="1"/>
    <cellStyle name="Schlecht 2" xfId="22318" hidden="1"/>
    <cellStyle name="Schlecht 2" xfId="21354" hidden="1"/>
    <cellStyle name="Schlecht 2" xfId="26161" hidden="1"/>
    <cellStyle name="Schlecht 2" xfId="26169" hidden="1"/>
    <cellStyle name="Schlecht 2" xfId="26181" hidden="1"/>
    <cellStyle name="Schlecht 2" xfId="26191" hidden="1"/>
    <cellStyle name="Schlecht 2" xfId="26207" hidden="1"/>
    <cellStyle name="Schlecht 2" xfId="26216" hidden="1"/>
    <cellStyle name="Schlecht 2" xfId="26228" hidden="1"/>
    <cellStyle name="Schlecht 2" xfId="26236" hidden="1"/>
    <cellStyle name="Schlecht 2" xfId="26248" hidden="1"/>
    <cellStyle name="Schlecht 2" xfId="26256" hidden="1"/>
    <cellStyle name="Schlecht 2" xfId="26268" hidden="1"/>
    <cellStyle name="Schlecht 2" xfId="26276" hidden="1"/>
    <cellStyle name="Schlecht 2" xfId="26288" hidden="1"/>
    <cellStyle name="Schlecht 2" xfId="23802" hidden="1"/>
    <cellStyle name="Schlecht 2" xfId="26302" hidden="1"/>
    <cellStyle name="Schlecht 2" xfId="26311" hidden="1"/>
    <cellStyle name="Schlecht 2" xfId="26323" hidden="1"/>
    <cellStyle name="Schlecht 2" xfId="26331" hidden="1"/>
    <cellStyle name="Schlecht 2" xfId="26343" hidden="1"/>
    <cellStyle name="Schlecht 2" xfId="26351" hidden="1"/>
    <cellStyle name="Schlecht 2" xfId="26363" hidden="1"/>
    <cellStyle name="Schlecht 2" xfId="26371" hidden="1"/>
    <cellStyle name="Schlecht 2" xfId="26383" hidden="1"/>
    <cellStyle name="Schlecht 2" xfId="24974" hidden="1"/>
    <cellStyle name="Schlecht 2" xfId="26396" hidden="1"/>
    <cellStyle name="Schlecht 2" xfId="26404" hidden="1"/>
    <cellStyle name="Schlecht 2" xfId="26416" hidden="1"/>
    <cellStyle name="Schlecht 2" xfId="26424" hidden="1"/>
    <cellStyle name="Schlecht 2" xfId="26436" hidden="1"/>
    <cellStyle name="Schlecht 2" xfId="26444" hidden="1"/>
    <cellStyle name="Schlecht 2" xfId="26456" hidden="1"/>
    <cellStyle name="Schlecht 2" xfId="26464" hidden="1"/>
    <cellStyle name="Schlecht 2" xfId="26476" hidden="1"/>
    <cellStyle name="Schlecht 2" xfId="26491" hidden="1"/>
    <cellStyle name="Schlecht 2" xfId="26506" hidden="1"/>
    <cellStyle name="Schlecht 2" xfId="26514" hidden="1"/>
    <cellStyle name="Schlecht 2" xfId="26526" hidden="1"/>
    <cellStyle name="Schlecht 2" xfId="26534" hidden="1"/>
    <cellStyle name="Schlecht 2" xfId="26546" hidden="1"/>
    <cellStyle name="Schlecht 2" xfId="26554" hidden="1"/>
    <cellStyle name="Schlecht 2" xfId="26566" hidden="1"/>
    <cellStyle name="Schlecht 2" xfId="26574" hidden="1"/>
    <cellStyle name="Schlecht 2" xfId="26586" hidden="1"/>
    <cellStyle name="Schlecht 2" xfId="26595" hidden="1"/>
    <cellStyle name="Schlecht 2" xfId="26611" hidden="1"/>
    <cellStyle name="Schlecht 2" xfId="26620" hidden="1"/>
    <cellStyle name="Schlecht 2" xfId="26632" hidden="1"/>
    <cellStyle name="Schlecht 2" xfId="26640" hidden="1"/>
    <cellStyle name="Schlecht 2" xfId="26652" hidden="1"/>
    <cellStyle name="Schlecht 2" xfId="26660" hidden="1"/>
    <cellStyle name="Schlecht 2" xfId="26672" hidden="1"/>
    <cellStyle name="Schlecht 2" xfId="26680" hidden="1"/>
    <cellStyle name="Schlecht 2" xfId="26692" hidden="1"/>
    <cellStyle name="Schlecht 2" xfId="26480" hidden="1"/>
    <cellStyle name="Schlecht 2" xfId="26706" hidden="1"/>
    <cellStyle name="Schlecht 2" xfId="26715" hidden="1"/>
    <cellStyle name="Schlecht 2" xfId="26727" hidden="1"/>
    <cellStyle name="Schlecht 2" xfId="26735" hidden="1"/>
    <cellStyle name="Schlecht 2" xfId="26747" hidden="1"/>
    <cellStyle name="Schlecht 2" xfId="26755" hidden="1"/>
    <cellStyle name="Schlecht 2" xfId="26767" hidden="1"/>
    <cellStyle name="Schlecht 2" xfId="26775" hidden="1"/>
    <cellStyle name="Schlecht 2" xfId="26787" hidden="1"/>
    <cellStyle name="Schlecht 2" xfId="26489" hidden="1"/>
    <cellStyle name="Schlecht 2" xfId="26800" hidden="1"/>
    <cellStyle name="Schlecht 2" xfId="26808" hidden="1"/>
    <cellStyle name="Schlecht 2" xfId="26820" hidden="1"/>
    <cellStyle name="Schlecht 2" xfId="26828" hidden="1"/>
    <cellStyle name="Schlecht 2" xfId="26840" hidden="1"/>
    <cellStyle name="Schlecht 2" xfId="26848" hidden="1"/>
    <cellStyle name="Schlecht 2" xfId="26860" hidden="1"/>
    <cellStyle name="Schlecht 2" xfId="26868" hidden="1"/>
    <cellStyle name="Schlecht 2" xfId="26880" hidden="1"/>
    <cellStyle name="Schlecht 2" xfId="26888" hidden="1"/>
    <cellStyle name="Schlecht 2" xfId="26900" hidden="1"/>
    <cellStyle name="Schlecht 2" xfId="26908" hidden="1"/>
    <cellStyle name="Schlecht 2" xfId="26920" hidden="1"/>
    <cellStyle name="Schlecht 2" xfId="26928" hidden="1"/>
    <cellStyle name="Schlecht 2" xfId="26940" hidden="1"/>
    <cellStyle name="Schlecht 2" xfId="26948" hidden="1"/>
    <cellStyle name="Schlecht 2" xfId="26960" hidden="1"/>
    <cellStyle name="Schlecht 2" xfId="26968" hidden="1"/>
    <cellStyle name="Schlecht 2" xfId="26980" hidden="1"/>
    <cellStyle name="Schlecht 2" xfId="26988" hidden="1"/>
    <cellStyle name="Schlecht 2" xfId="26983" hidden="1"/>
    <cellStyle name="Schlecht 2" xfId="27037" hidden="1"/>
    <cellStyle name="Schlecht 2" xfId="27050" hidden="1"/>
    <cellStyle name="Schlecht 2" xfId="27058" hidden="1"/>
    <cellStyle name="Schlecht 2" xfId="27070" hidden="1"/>
    <cellStyle name="Schlecht 2" xfId="27078" hidden="1"/>
    <cellStyle name="Schlecht 2" xfId="27090" hidden="1"/>
    <cellStyle name="Schlecht 2" xfId="27098" hidden="1"/>
    <cellStyle name="Schlecht 2" xfId="27110" hidden="1"/>
    <cellStyle name="Schlecht 2" xfId="27118" hidden="1"/>
    <cellStyle name="Schlecht 2" xfId="27130" hidden="1"/>
    <cellStyle name="Schlecht 2" xfId="27132" hidden="1"/>
    <cellStyle name="Schlecht 2" xfId="27144" hidden="1"/>
    <cellStyle name="Schlecht 2" xfId="27152" hidden="1"/>
    <cellStyle name="Schlecht 2" xfId="27164" hidden="1"/>
    <cellStyle name="Schlecht 2" xfId="27172" hidden="1"/>
    <cellStyle name="Schlecht 2" xfId="27184" hidden="1"/>
    <cellStyle name="Schlecht 2" xfId="27192" hidden="1"/>
    <cellStyle name="Schlecht 2" xfId="27204" hidden="1"/>
    <cellStyle name="Schlecht 2" xfId="27212" hidden="1"/>
    <cellStyle name="Schlecht 2" xfId="27224" hidden="1"/>
    <cellStyle name="Schlecht 2" xfId="27236" hidden="1"/>
    <cellStyle name="Schlecht 2" xfId="27284" hidden="1"/>
    <cellStyle name="Schlecht 2" xfId="27300" hidden="1"/>
    <cellStyle name="Schlecht 2" xfId="27316" hidden="1"/>
    <cellStyle name="Schlecht 2" xfId="27328" hidden="1"/>
    <cellStyle name="Schlecht 2" xfId="27336" hidden="1"/>
    <cellStyle name="Schlecht 2" xfId="27348" hidden="1"/>
    <cellStyle name="Schlecht 2" xfId="27356" hidden="1"/>
    <cellStyle name="Schlecht 2" xfId="27368" hidden="1"/>
    <cellStyle name="Schlecht 2" xfId="27376" hidden="1"/>
    <cellStyle name="Schlecht 2" xfId="27388" hidden="1"/>
    <cellStyle name="Schlecht 2" xfId="27398" hidden="1"/>
    <cellStyle name="Schlecht 2" xfId="27414" hidden="1"/>
    <cellStyle name="Schlecht 2" xfId="27423" hidden="1"/>
    <cellStyle name="Schlecht 2" xfId="27435" hidden="1"/>
    <cellStyle name="Schlecht 2" xfId="27443" hidden="1"/>
    <cellStyle name="Schlecht 2" xfId="27455" hidden="1"/>
    <cellStyle name="Schlecht 2" xfId="27463" hidden="1"/>
    <cellStyle name="Schlecht 2" xfId="27475" hidden="1"/>
    <cellStyle name="Schlecht 2" xfId="27483" hidden="1"/>
    <cellStyle name="Schlecht 2" xfId="27495" hidden="1"/>
    <cellStyle name="Schlecht 2" xfId="27270" hidden="1"/>
    <cellStyle name="Schlecht 2" xfId="27509" hidden="1"/>
    <cellStyle name="Schlecht 2" xfId="27518" hidden="1"/>
    <cellStyle name="Schlecht 2" xfId="27530" hidden="1"/>
    <cellStyle name="Schlecht 2" xfId="27538" hidden="1"/>
    <cellStyle name="Schlecht 2" xfId="27550" hidden="1"/>
    <cellStyle name="Schlecht 2" xfId="27558" hidden="1"/>
    <cellStyle name="Schlecht 2" xfId="27570" hidden="1"/>
    <cellStyle name="Schlecht 2" xfId="27578" hidden="1"/>
    <cellStyle name="Schlecht 2" xfId="27590" hidden="1"/>
    <cellStyle name="Schlecht 2" xfId="27260" hidden="1"/>
    <cellStyle name="Schlecht 2" xfId="27603" hidden="1"/>
    <cellStyle name="Schlecht 2" xfId="27611" hidden="1"/>
    <cellStyle name="Schlecht 2" xfId="27623" hidden="1"/>
    <cellStyle name="Schlecht 2" xfId="27631" hidden="1"/>
    <cellStyle name="Schlecht 2" xfId="27643" hidden="1"/>
    <cellStyle name="Schlecht 2" xfId="27651" hidden="1"/>
    <cellStyle name="Schlecht 2" xfId="27663" hidden="1"/>
    <cellStyle name="Schlecht 2" xfId="27671" hidden="1"/>
    <cellStyle name="Schlecht 2" xfId="27683" hidden="1"/>
    <cellStyle name="Schlecht 2" xfId="27697" hidden="1"/>
    <cellStyle name="Schlecht 2" xfId="27713" hidden="1"/>
    <cellStyle name="Schlecht 2" xfId="27721" hidden="1"/>
    <cellStyle name="Schlecht 2" xfId="27733" hidden="1"/>
    <cellStyle name="Schlecht 2" xfId="27741" hidden="1"/>
    <cellStyle name="Schlecht 2" xfId="27753" hidden="1"/>
    <cellStyle name="Schlecht 2" xfId="27761" hidden="1"/>
    <cellStyle name="Schlecht 2" xfId="27773" hidden="1"/>
    <cellStyle name="Schlecht 2" xfId="27781" hidden="1"/>
    <cellStyle name="Schlecht 2" xfId="27793" hidden="1"/>
    <cellStyle name="Schlecht 2" xfId="27802" hidden="1"/>
    <cellStyle name="Schlecht 2" xfId="27818" hidden="1"/>
    <cellStyle name="Schlecht 2" xfId="27827" hidden="1"/>
    <cellStyle name="Schlecht 2" xfId="27839" hidden="1"/>
    <cellStyle name="Schlecht 2" xfId="27847" hidden="1"/>
    <cellStyle name="Schlecht 2" xfId="27859" hidden="1"/>
    <cellStyle name="Schlecht 2" xfId="27867" hidden="1"/>
    <cellStyle name="Schlecht 2" xfId="27879" hidden="1"/>
    <cellStyle name="Schlecht 2" xfId="27887" hidden="1"/>
    <cellStyle name="Schlecht 2" xfId="27899" hidden="1"/>
    <cellStyle name="Schlecht 2" xfId="27687" hidden="1"/>
    <cellStyle name="Schlecht 2" xfId="27913" hidden="1"/>
    <cellStyle name="Schlecht 2" xfId="27922" hidden="1"/>
    <cellStyle name="Schlecht 2" xfId="27934" hidden="1"/>
    <cellStyle name="Schlecht 2" xfId="27942" hidden="1"/>
    <cellStyle name="Schlecht 2" xfId="27954" hidden="1"/>
    <cellStyle name="Schlecht 2" xfId="27962" hidden="1"/>
    <cellStyle name="Schlecht 2" xfId="27974" hidden="1"/>
    <cellStyle name="Schlecht 2" xfId="27982" hidden="1"/>
    <cellStyle name="Schlecht 2" xfId="27994" hidden="1"/>
    <cellStyle name="Schlecht 2" xfId="27695" hidden="1"/>
    <cellStyle name="Schlecht 2" xfId="28007" hidden="1"/>
    <cellStyle name="Schlecht 2" xfId="28015" hidden="1"/>
    <cellStyle name="Schlecht 2" xfId="28027" hidden="1"/>
    <cellStyle name="Schlecht 2" xfId="28035" hidden="1"/>
    <cellStyle name="Schlecht 2" xfId="28047" hidden="1"/>
    <cellStyle name="Schlecht 2" xfId="28055" hidden="1"/>
    <cellStyle name="Schlecht 2" xfId="28067" hidden="1"/>
    <cellStyle name="Schlecht 2" xfId="28075" hidden="1"/>
    <cellStyle name="Schlecht 2" xfId="28087" hidden="1"/>
    <cellStyle name="Schlecht 2" xfId="28095" hidden="1"/>
    <cellStyle name="Schlecht 2" xfId="28107" hidden="1"/>
    <cellStyle name="Schlecht 2" xfId="28115" hidden="1"/>
    <cellStyle name="Schlecht 2" xfId="28127" hidden="1"/>
    <cellStyle name="Schlecht 2" xfId="28135" hidden="1"/>
    <cellStyle name="Schlecht 2" xfId="28147" hidden="1"/>
    <cellStyle name="Schlecht 2" xfId="28155" hidden="1"/>
    <cellStyle name="Schlecht 2" xfId="28167" hidden="1"/>
    <cellStyle name="Schlecht 2" xfId="28175" hidden="1"/>
    <cellStyle name="Schlecht 2" xfId="28187" hidden="1"/>
    <cellStyle name="Schlecht 2" xfId="28195" hidden="1"/>
    <cellStyle name="Schlecht 2" xfId="28190" hidden="1"/>
    <cellStyle name="Schlecht 2" xfId="28242" hidden="1"/>
    <cellStyle name="Schlecht 2" xfId="28255" hidden="1"/>
    <cellStyle name="Schlecht 2" xfId="28263" hidden="1"/>
    <cellStyle name="Schlecht 2" xfId="28275" hidden="1"/>
    <cellStyle name="Schlecht 2" xfId="28283" hidden="1"/>
    <cellStyle name="Schlecht 2" xfId="28295" hidden="1"/>
    <cellStyle name="Schlecht 2" xfId="28303" hidden="1"/>
    <cellStyle name="Schlecht 2" xfId="28315" hidden="1"/>
    <cellStyle name="Schlecht 2" xfId="28323" hidden="1"/>
    <cellStyle name="Schlecht 2" xfId="28335" hidden="1"/>
    <cellStyle name="Schlecht 2" xfId="28338" hidden="1"/>
    <cellStyle name="Schlecht 2" xfId="28350" hidden="1"/>
    <cellStyle name="Schlecht 2" xfId="28358" hidden="1"/>
    <cellStyle name="Schlecht 2" xfId="28370" hidden="1"/>
    <cellStyle name="Schlecht 2" xfId="28378" hidden="1"/>
    <cellStyle name="Schlecht 2" xfId="28390" hidden="1"/>
    <cellStyle name="Schlecht 2" xfId="28398" hidden="1"/>
    <cellStyle name="Schlecht 2" xfId="28410" hidden="1"/>
    <cellStyle name="Schlecht 2" xfId="28418" hidden="1"/>
    <cellStyle name="Schlecht 2" xfId="28430" hidden="1"/>
    <cellStyle name="Schlecht 2" xfId="23806" hidden="1"/>
    <cellStyle name="Schlecht 2" xfId="23807" hidden="1"/>
    <cellStyle name="Schlecht 2" xfId="21275" hidden="1"/>
    <cellStyle name="Schlecht 2" xfId="21328" hidden="1"/>
    <cellStyle name="Schlecht 2" xfId="21363" hidden="1"/>
    <cellStyle name="Schlecht 2" xfId="21287" hidden="1"/>
    <cellStyle name="Schlecht 2" xfId="28449" hidden="1"/>
    <cellStyle name="Schlecht 2" xfId="28457" hidden="1"/>
    <cellStyle name="Schlecht 2" xfId="28469" hidden="1"/>
    <cellStyle name="Schlecht 2" xfId="28478" hidden="1"/>
    <cellStyle name="Schlecht 2" xfId="28494" hidden="1"/>
    <cellStyle name="Schlecht 2" xfId="28503" hidden="1"/>
    <cellStyle name="Schlecht 2" xfId="28515" hidden="1"/>
    <cellStyle name="Schlecht 2" xfId="28523" hidden="1"/>
    <cellStyle name="Schlecht 2" xfId="28535" hidden="1"/>
    <cellStyle name="Schlecht 2" xfId="28543" hidden="1"/>
    <cellStyle name="Schlecht 2" xfId="28555" hidden="1"/>
    <cellStyle name="Schlecht 2" xfId="28563" hidden="1"/>
    <cellStyle name="Schlecht 2" xfId="28575" hidden="1"/>
    <cellStyle name="Schlecht 2" xfId="21383" hidden="1"/>
    <cellStyle name="Schlecht 2" xfId="28589" hidden="1"/>
    <cellStyle name="Schlecht 2" xfId="28598" hidden="1"/>
    <cellStyle name="Schlecht 2" xfId="28610" hidden="1"/>
    <cellStyle name="Schlecht 2" xfId="28618" hidden="1"/>
    <cellStyle name="Schlecht 2" xfId="28630" hidden="1"/>
    <cellStyle name="Schlecht 2" xfId="28638" hidden="1"/>
    <cellStyle name="Schlecht 2" xfId="28650" hidden="1"/>
    <cellStyle name="Schlecht 2" xfId="28658" hidden="1"/>
    <cellStyle name="Schlecht 2" xfId="28670" hidden="1"/>
    <cellStyle name="Schlecht 2" xfId="21330" hidden="1"/>
    <cellStyle name="Schlecht 2" xfId="28683" hidden="1"/>
    <cellStyle name="Schlecht 2" xfId="28691" hidden="1"/>
    <cellStyle name="Schlecht 2" xfId="28703" hidden="1"/>
    <cellStyle name="Schlecht 2" xfId="28711" hidden="1"/>
    <cellStyle name="Schlecht 2" xfId="28723" hidden="1"/>
    <cellStyle name="Schlecht 2" xfId="28731" hidden="1"/>
    <cellStyle name="Schlecht 2" xfId="28743" hidden="1"/>
    <cellStyle name="Schlecht 2" xfId="28751" hidden="1"/>
    <cellStyle name="Schlecht 2" xfId="28763" hidden="1"/>
    <cellStyle name="Schlecht 2" xfId="28777" hidden="1"/>
    <cellStyle name="Schlecht 2" xfId="28792" hidden="1"/>
    <cellStyle name="Schlecht 2" xfId="28800" hidden="1"/>
    <cellStyle name="Schlecht 2" xfId="28812" hidden="1"/>
    <cellStyle name="Schlecht 2" xfId="28820" hidden="1"/>
    <cellStyle name="Schlecht 2" xfId="28832" hidden="1"/>
    <cellStyle name="Schlecht 2" xfId="28840" hidden="1"/>
    <cellStyle name="Schlecht 2" xfId="28852" hidden="1"/>
    <cellStyle name="Schlecht 2" xfId="28860" hidden="1"/>
    <cellStyle name="Schlecht 2" xfId="28872" hidden="1"/>
    <cellStyle name="Schlecht 2" xfId="28880" hidden="1"/>
    <cellStyle name="Schlecht 2" xfId="28896" hidden="1"/>
    <cellStyle name="Schlecht 2" xfId="28905" hidden="1"/>
    <cellStyle name="Schlecht 2" xfId="28917" hidden="1"/>
    <cellStyle name="Schlecht 2" xfId="28925" hidden="1"/>
    <cellStyle name="Schlecht 2" xfId="28937" hidden="1"/>
    <cellStyle name="Schlecht 2" xfId="28945" hidden="1"/>
    <cellStyle name="Schlecht 2" xfId="28957" hidden="1"/>
    <cellStyle name="Schlecht 2" xfId="28965" hidden="1"/>
    <cellStyle name="Schlecht 2" xfId="28977" hidden="1"/>
    <cellStyle name="Schlecht 2" xfId="28767" hidden="1"/>
    <cellStyle name="Schlecht 2" xfId="28991" hidden="1"/>
    <cellStyle name="Schlecht 2" xfId="29000" hidden="1"/>
    <cellStyle name="Schlecht 2" xfId="29012" hidden="1"/>
    <cellStyle name="Schlecht 2" xfId="29020" hidden="1"/>
    <cellStyle name="Schlecht 2" xfId="29032" hidden="1"/>
    <cellStyle name="Schlecht 2" xfId="29040" hidden="1"/>
    <cellStyle name="Schlecht 2" xfId="29052" hidden="1"/>
    <cellStyle name="Schlecht 2" xfId="29060" hidden="1"/>
    <cellStyle name="Schlecht 2" xfId="29072" hidden="1"/>
    <cellStyle name="Schlecht 2" xfId="28776" hidden="1"/>
    <cellStyle name="Schlecht 2" xfId="29085" hidden="1"/>
    <cellStyle name="Schlecht 2" xfId="29093" hidden="1"/>
    <cellStyle name="Schlecht 2" xfId="29105" hidden="1"/>
    <cellStyle name="Schlecht 2" xfId="29113" hidden="1"/>
    <cellStyle name="Schlecht 2" xfId="29125" hidden="1"/>
    <cellStyle name="Schlecht 2" xfId="29133" hidden="1"/>
    <cellStyle name="Schlecht 2" xfId="29145" hidden="1"/>
    <cellStyle name="Schlecht 2" xfId="29153" hidden="1"/>
    <cellStyle name="Schlecht 2" xfId="29165" hidden="1"/>
    <cellStyle name="Schlecht 2" xfId="29173" hidden="1"/>
    <cellStyle name="Schlecht 2" xfId="29185" hidden="1"/>
    <cellStyle name="Schlecht 2" xfId="29193" hidden="1"/>
    <cellStyle name="Schlecht 2" xfId="29205" hidden="1"/>
    <cellStyle name="Schlecht 2" xfId="29213" hidden="1"/>
    <cellStyle name="Schlecht 2" xfId="29225" hidden="1"/>
    <cellStyle name="Schlecht 2" xfId="29233" hidden="1"/>
    <cellStyle name="Schlecht 2" xfId="29245" hidden="1"/>
    <cellStyle name="Schlecht 2" xfId="29253" hidden="1"/>
    <cellStyle name="Schlecht 2" xfId="29265" hidden="1"/>
    <cellStyle name="Schlecht 2" xfId="29273" hidden="1"/>
    <cellStyle name="Schlecht 2" xfId="29268" hidden="1"/>
    <cellStyle name="Schlecht 2" xfId="29321" hidden="1"/>
    <cellStyle name="Schlecht 2" xfId="29334" hidden="1"/>
    <cellStyle name="Schlecht 2" xfId="29342" hidden="1"/>
    <cellStyle name="Schlecht 2" xfId="29354" hidden="1"/>
    <cellStyle name="Schlecht 2" xfId="29362" hidden="1"/>
    <cellStyle name="Schlecht 2" xfId="29374" hidden="1"/>
    <cellStyle name="Schlecht 2" xfId="29382" hidden="1"/>
    <cellStyle name="Schlecht 2" xfId="29394" hidden="1"/>
    <cellStyle name="Schlecht 2" xfId="29402" hidden="1"/>
    <cellStyle name="Schlecht 2" xfId="29414" hidden="1"/>
    <cellStyle name="Schlecht 2" xfId="29417" hidden="1"/>
    <cellStyle name="Schlecht 2" xfId="29429" hidden="1"/>
    <cellStyle name="Schlecht 2" xfId="29437" hidden="1"/>
    <cellStyle name="Schlecht 2" xfId="29449" hidden="1"/>
    <cellStyle name="Schlecht 2" xfId="29457" hidden="1"/>
    <cellStyle name="Schlecht 2" xfId="29469" hidden="1"/>
    <cellStyle name="Schlecht 2" xfId="29477" hidden="1"/>
    <cellStyle name="Schlecht 2" xfId="29489" hidden="1"/>
    <cellStyle name="Schlecht 2" xfId="29497" hidden="1"/>
    <cellStyle name="Schlecht 2" xfId="29509" hidden="1"/>
    <cellStyle name="Schlecht 2" xfId="29520" hidden="1"/>
    <cellStyle name="Schlecht 2" xfId="29566" hidden="1"/>
    <cellStyle name="Schlecht 2" xfId="29582" hidden="1"/>
    <cellStyle name="Schlecht 2" xfId="29598" hidden="1"/>
    <cellStyle name="Schlecht 2" xfId="29610" hidden="1"/>
    <cellStyle name="Schlecht 2" xfId="29618" hidden="1"/>
    <cellStyle name="Schlecht 2" xfId="29630" hidden="1"/>
    <cellStyle name="Schlecht 2" xfId="29638" hidden="1"/>
    <cellStyle name="Schlecht 2" xfId="29650" hidden="1"/>
    <cellStyle name="Schlecht 2" xfId="29658" hidden="1"/>
    <cellStyle name="Schlecht 2" xfId="29670" hidden="1"/>
    <cellStyle name="Schlecht 2" xfId="29679" hidden="1"/>
    <cellStyle name="Schlecht 2" xfId="29695" hidden="1"/>
    <cellStyle name="Schlecht 2" xfId="29704" hidden="1"/>
    <cellStyle name="Schlecht 2" xfId="29716" hidden="1"/>
    <cellStyle name="Schlecht 2" xfId="29724" hidden="1"/>
    <cellStyle name="Schlecht 2" xfId="29736" hidden="1"/>
    <cellStyle name="Schlecht 2" xfId="29744" hidden="1"/>
    <cellStyle name="Schlecht 2" xfId="29756" hidden="1"/>
    <cellStyle name="Schlecht 2" xfId="29764" hidden="1"/>
    <cellStyle name="Schlecht 2" xfId="29776" hidden="1"/>
    <cellStyle name="Schlecht 2" xfId="29553" hidden="1"/>
    <cellStyle name="Schlecht 2" xfId="29790" hidden="1"/>
    <cellStyle name="Schlecht 2" xfId="29799" hidden="1"/>
    <cellStyle name="Schlecht 2" xfId="29811" hidden="1"/>
    <cellStyle name="Schlecht 2" xfId="29819" hidden="1"/>
    <cellStyle name="Schlecht 2" xfId="29831" hidden="1"/>
    <cellStyle name="Schlecht 2" xfId="29839" hidden="1"/>
    <cellStyle name="Schlecht 2" xfId="29851" hidden="1"/>
    <cellStyle name="Schlecht 2" xfId="29859" hidden="1"/>
    <cellStyle name="Schlecht 2" xfId="29871" hidden="1"/>
    <cellStyle name="Schlecht 2" xfId="29544" hidden="1"/>
    <cellStyle name="Schlecht 2" xfId="29884" hidden="1"/>
    <cellStyle name="Schlecht 2" xfId="29892" hidden="1"/>
    <cellStyle name="Schlecht 2" xfId="29904" hidden="1"/>
    <cellStyle name="Schlecht 2" xfId="29912" hidden="1"/>
    <cellStyle name="Schlecht 2" xfId="29924" hidden="1"/>
    <cellStyle name="Schlecht 2" xfId="29932" hidden="1"/>
    <cellStyle name="Schlecht 2" xfId="29944" hidden="1"/>
    <cellStyle name="Schlecht 2" xfId="29952" hidden="1"/>
    <cellStyle name="Schlecht 2" xfId="29964" hidden="1"/>
    <cellStyle name="Schlecht 2" xfId="29976" hidden="1"/>
    <cellStyle name="Schlecht 2" xfId="29992" hidden="1"/>
    <cellStyle name="Schlecht 2" xfId="30000" hidden="1"/>
    <cellStyle name="Schlecht 2" xfId="30012" hidden="1"/>
    <cellStyle name="Schlecht 2" xfId="30020" hidden="1"/>
    <cellStyle name="Schlecht 2" xfId="30032" hidden="1"/>
    <cellStyle name="Schlecht 2" xfId="30040" hidden="1"/>
    <cellStyle name="Schlecht 2" xfId="30052" hidden="1"/>
    <cellStyle name="Schlecht 2" xfId="30060" hidden="1"/>
    <cellStyle name="Schlecht 2" xfId="30072" hidden="1"/>
    <cellStyle name="Schlecht 2" xfId="30080" hidden="1"/>
    <cellStyle name="Schlecht 2" xfId="30096" hidden="1"/>
    <cellStyle name="Schlecht 2" xfId="30105" hidden="1"/>
    <cellStyle name="Schlecht 2" xfId="30117" hidden="1"/>
    <cellStyle name="Schlecht 2" xfId="30125" hidden="1"/>
    <cellStyle name="Schlecht 2" xfId="30137" hidden="1"/>
    <cellStyle name="Schlecht 2" xfId="30145" hidden="1"/>
    <cellStyle name="Schlecht 2" xfId="30157" hidden="1"/>
    <cellStyle name="Schlecht 2" xfId="30165" hidden="1"/>
    <cellStyle name="Schlecht 2" xfId="30177" hidden="1"/>
    <cellStyle name="Schlecht 2" xfId="29967" hidden="1"/>
    <cellStyle name="Schlecht 2" xfId="30191" hidden="1"/>
    <cellStyle name="Schlecht 2" xfId="30200" hidden="1"/>
    <cellStyle name="Schlecht 2" xfId="30212" hidden="1"/>
    <cellStyle name="Schlecht 2" xfId="30220" hidden="1"/>
    <cellStyle name="Schlecht 2" xfId="30232" hidden="1"/>
    <cellStyle name="Schlecht 2" xfId="30240" hidden="1"/>
    <cellStyle name="Schlecht 2" xfId="30252" hidden="1"/>
    <cellStyle name="Schlecht 2" xfId="30260" hidden="1"/>
    <cellStyle name="Schlecht 2" xfId="30272" hidden="1"/>
    <cellStyle name="Schlecht 2" xfId="29975" hidden="1"/>
    <cellStyle name="Schlecht 2" xfId="30285" hidden="1"/>
    <cellStyle name="Schlecht 2" xfId="30293" hidden="1"/>
    <cellStyle name="Schlecht 2" xfId="30305" hidden="1"/>
    <cellStyle name="Schlecht 2" xfId="30313" hidden="1"/>
    <cellStyle name="Schlecht 2" xfId="30325" hidden="1"/>
    <cellStyle name="Schlecht 2" xfId="30333" hidden="1"/>
    <cellStyle name="Schlecht 2" xfId="30345" hidden="1"/>
    <cellStyle name="Schlecht 2" xfId="30353" hidden="1"/>
    <cellStyle name="Schlecht 2" xfId="30365" hidden="1"/>
    <cellStyle name="Schlecht 2" xfId="30373" hidden="1"/>
    <cellStyle name="Schlecht 2" xfId="30385" hidden="1"/>
    <cellStyle name="Schlecht 2" xfId="30393" hidden="1"/>
    <cellStyle name="Schlecht 2" xfId="30405" hidden="1"/>
    <cellStyle name="Schlecht 2" xfId="30413" hidden="1"/>
    <cellStyle name="Schlecht 2" xfId="30425" hidden="1"/>
    <cellStyle name="Schlecht 2" xfId="30433" hidden="1"/>
    <cellStyle name="Schlecht 2" xfId="30445" hidden="1"/>
    <cellStyle name="Schlecht 2" xfId="30453" hidden="1"/>
    <cellStyle name="Schlecht 2" xfId="30465" hidden="1"/>
    <cellStyle name="Schlecht 2" xfId="30472" hidden="1"/>
    <cellStyle name="Schlecht 2" xfId="30467" hidden="1"/>
    <cellStyle name="Schlecht 2" xfId="30518" hidden="1"/>
    <cellStyle name="Schlecht 2" xfId="30531" hidden="1"/>
    <cellStyle name="Schlecht 2" xfId="30539" hidden="1"/>
    <cellStyle name="Schlecht 2" xfId="30551" hidden="1"/>
    <cellStyle name="Schlecht 2" xfId="30559" hidden="1"/>
    <cellStyle name="Schlecht 2" xfId="30571" hidden="1"/>
    <cellStyle name="Schlecht 2" xfId="30579" hidden="1"/>
    <cellStyle name="Schlecht 2" xfId="30591" hidden="1"/>
    <cellStyle name="Schlecht 2" xfId="30599" hidden="1"/>
    <cellStyle name="Schlecht 2" xfId="30611" hidden="1"/>
    <cellStyle name="Schlecht 2" xfId="30613" hidden="1"/>
    <cellStyle name="Schlecht 2" xfId="30625" hidden="1"/>
    <cellStyle name="Schlecht 2" xfId="30633" hidden="1"/>
    <cellStyle name="Schlecht 2" xfId="30645" hidden="1"/>
    <cellStyle name="Schlecht 2" xfId="30653" hidden="1"/>
    <cellStyle name="Schlecht 2" xfId="30665" hidden="1"/>
    <cellStyle name="Schlecht 2" xfId="30673" hidden="1"/>
    <cellStyle name="Schlecht 2" xfId="30685" hidden="1"/>
    <cellStyle name="Schlecht 2" xfId="30693" hidden="1"/>
    <cellStyle name="Schlecht 2" xfId="30705" hidden="1"/>
    <cellStyle name="Schlecht 2" xfId="21378" hidden="1"/>
    <cellStyle name="Schlecht 2" xfId="23790" hidden="1"/>
    <cellStyle name="Schlecht 2" xfId="21276" hidden="1"/>
    <cellStyle name="Schlecht 2" xfId="27262" hidden="1"/>
    <cellStyle name="Schlecht 2" xfId="26148" hidden="1"/>
    <cellStyle name="Schlecht 2" xfId="21269" hidden="1"/>
    <cellStyle name="Schlecht 2" xfId="30716" hidden="1"/>
    <cellStyle name="Schlecht 2" xfId="30724" hidden="1"/>
    <cellStyle name="Schlecht 2" xfId="30736" hidden="1"/>
    <cellStyle name="Schlecht 2" xfId="30744" hidden="1"/>
    <cellStyle name="Schlecht 2" xfId="30760" hidden="1"/>
    <cellStyle name="Schlecht 2" xfId="30769" hidden="1"/>
    <cellStyle name="Schlecht 2" xfId="30781" hidden="1"/>
    <cellStyle name="Schlecht 2" xfId="30789" hidden="1"/>
    <cellStyle name="Schlecht 2" xfId="30801" hidden="1"/>
    <cellStyle name="Schlecht 2" xfId="30809" hidden="1"/>
    <cellStyle name="Schlecht 2" xfId="30821" hidden="1"/>
    <cellStyle name="Schlecht 2" xfId="30829" hidden="1"/>
    <cellStyle name="Schlecht 2" xfId="30841" hidden="1"/>
    <cellStyle name="Schlecht 2" xfId="24842" hidden="1"/>
    <cellStyle name="Schlecht 2" xfId="30855" hidden="1"/>
    <cellStyle name="Schlecht 2" xfId="30864" hidden="1"/>
    <cellStyle name="Schlecht 2" xfId="30876" hidden="1"/>
    <cellStyle name="Schlecht 2" xfId="30884" hidden="1"/>
    <cellStyle name="Schlecht 2" xfId="30896" hidden="1"/>
    <cellStyle name="Schlecht 2" xfId="30904" hidden="1"/>
    <cellStyle name="Schlecht 2" xfId="30916" hidden="1"/>
    <cellStyle name="Schlecht 2" xfId="30924" hidden="1"/>
    <cellStyle name="Schlecht 2" xfId="30936" hidden="1"/>
    <cellStyle name="Schlecht 2" xfId="21370" hidden="1"/>
    <cellStyle name="Schlecht 2" xfId="30949" hidden="1"/>
    <cellStyle name="Schlecht 2" xfId="30957" hidden="1"/>
    <cellStyle name="Schlecht 2" xfId="30969" hidden="1"/>
    <cellStyle name="Schlecht 2" xfId="30977" hidden="1"/>
    <cellStyle name="Schlecht 2" xfId="30989" hidden="1"/>
    <cellStyle name="Schlecht 2" xfId="30997" hidden="1"/>
    <cellStyle name="Schlecht 2" xfId="31009" hidden="1"/>
    <cellStyle name="Schlecht 2" xfId="31017" hidden="1"/>
    <cellStyle name="Schlecht 2" xfId="31029" hidden="1"/>
    <cellStyle name="Schlecht 2" xfId="31041" hidden="1"/>
    <cellStyle name="Schlecht 2" xfId="31056" hidden="1"/>
    <cellStyle name="Schlecht 2" xfId="31064" hidden="1"/>
    <cellStyle name="Schlecht 2" xfId="31076" hidden="1"/>
    <cellStyle name="Schlecht 2" xfId="31084" hidden="1"/>
    <cellStyle name="Schlecht 2" xfId="31096" hidden="1"/>
    <cellStyle name="Schlecht 2" xfId="31104" hidden="1"/>
    <cellStyle name="Schlecht 2" xfId="31116" hidden="1"/>
    <cellStyle name="Schlecht 2" xfId="31124" hidden="1"/>
    <cellStyle name="Schlecht 2" xfId="31136" hidden="1"/>
    <cellStyle name="Schlecht 2" xfId="31144" hidden="1"/>
    <cellStyle name="Schlecht 2" xfId="31160" hidden="1"/>
    <cellStyle name="Schlecht 2" xfId="31169" hidden="1"/>
    <cellStyle name="Schlecht 2" xfId="31181" hidden="1"/>
    <cellStyle name="Schlecht 2" xfId="31189" hidden="1"/>
    <cellStyle name="Schlecht 2" xfId="31201" hidden="1"/>
    <cellStyle name="Schlecht 2" xfId="31209" hidden="1"/>
    <cellStyle name="Schlecht 2" xfId="31221" hidden="1"/>
    <cellStyle name="Schlecht 2" xfId="31229" hidden="1"/>
    <cellStyle name="Schlecht 2" xfId="31241" hidden="1"/>
    <cellStyle name="Schlecht 2" xfId="31032" hidden="1"/>
    <cellStyle name="Schlecht 2" xfId="31255" hidden="1"/>
    <cellStyle name="Schlecht 2" xfId="31264" hidden="1"/>
    <cellStyle name="Schlecht 2" xfId="31276" hidden="1"/>
    <cellStyle name="Schlecht 2" xfId="31284" hidden="1"/>
    <cellStyle name="Schlecht 2" xfId="31296" hidden="1"/>
    <cellStyle name="Schlecht 2" xfId="31304" hidden="1"/>
    <cellStyle name="Schlecht 2" xfId="31316" hidden="1"/>
    <cellStyle name="Schlecht 2" xfId="31324" hidden="1"/>
    <cellStyle name="Schlecht 2" xfId="31336" hidden="1"/>
    <cellStyle name="Schlecht 2" xfId="31040" hidden="1"/>
    <cellStyle name="Schlecht 2" xfId="31349" hidden="1"/>
    <cellStyle name="Schlecht 2" xfId="31357" hidden="1"/>
    <cellStyle name="Schlecht 2" xfId="31369" hidden="1"/>
    <cellStyle name="Schlecht 2" xfId="31377" hidden="1"/>
    <cellStyle name="Schlecht 2" xfId="31389" hidden="1"/>
    <cellStyle name="Schlecht 2" xfId="31397" hidden="1"/>
    <cellStyle name="Schlecht 2" xfId="31409" hidden="1"/>
    <cellStyle name="Schlecht 2" xfId="31417" hidden="1"/>
    <cellStyle name="Schlecht 2" xfId="31429" hidden="1"/>
    <cellStyle name="Schlecht 2" xfId="31437" hidden="1"/>
    <cellStyle name="Schlecht 2" xfId="31449" hidden="1"/>
    <cellStyle name="Schlecht 2" xfId="31457" hidden="1"/>
    <cellStyle name="Schlecht 2" xfId="31469" hidden="1"/>
    <cellStyle name="Schlecht 2" xfId="31477" hidden="1"/>
    <cellStyle name="Schlecht 2" xfId="31489" hidden="1"/>
    <cellStyle name="Schlecht 2" xfId="31497" hidden="1"/>
    <cellStyle name="Schlecht 2" xfId="31509" hidden="1"/>
    <cellStyle name="Schlecht 2" xfId="31517" hidden="1"/>
    <cellStyle name="Schlecht 2" xfId="31529" hidden="1"/>
    <cellStyle name="Schlecht 2" xfId="31536" hidden="1"/>
    <cellStyle name="Schlecht 2" xfId="31531" hidden="1"/>
    <cellStyle name="Schlecht 2" xfId="31579" hidden="1"/>
    <cellStyle name="Schlecht 2" xfId="31591" hidden="1"/>
    <cellStyle name="Schlecht 2" xfId="31599" hidden="1"/>
    <cellStyle name="Schlecht 2" xfId="31611" hidden="1"/>
    <cellStyle name="Schlecht 2" xfId="31619" hidden="1"/>
    <cellStyle name="Schlecht 2" xfId="31631" hidden="1"/>
    <cellStyle name="Schlecht 2" xfId="31639" hidden="1"/>
    <cellStyle name="Schlecht 2" xfId="31651" hidden="1"/>
    <cellStyle name="Schlecht 2" xfId="31659" hidden="1"/>
    <cellStyle name="Schlecht 2" xfId="31671" hidden="1"/>
    <cellStyle name="Schlecht 2" xfId="31673" hidden="1"/>
    <cellStyle name="Schlecht 2" xfId="31685" hidden="1"/>
    <cellStyle name="Schlecht 2" xfId="31693" hidden="1"/>
    <cellStyle name="Schlecht 2" xfId="31705" hidden="1"/>
    <cellStyle name="Schlecht 2" xfId="31713" hidden="1"/>
    <cellStyle name="Schlecht 2" xfId="31725" hidden="1"/>
    <cellStyle name="Schlecht 2" xfId="31733" hidden="1"/>
    <cellStyle name="Schlecht 2" xfId="31745" hidden="1"/>
    <cellStyle name="Schlecht 2" xfId="31753" hidden="1"/>
    <cellStyle name="Schlecht 2" xfId="31765" hidden="1"/>
    <cellStyle name="Schlecht 2" xfId="31773" hidden="1"/>
    <cellStyle name="Schlecht 2" xfId="31818" hidden="1"/>
    <cellStyle name="Schlecht 2" xfId="31833" hidden="1"/>
    <cellStyle name="Schlecht 2" xfId="31849" hidden="1"/>
    <cellStyle name="Schlecht 2" xfId="31861" hidden="1"/>
    <cellStyle name="Schlecht 2" xfId="31869" hidden="1"/>
    <cellStyle name="Schlecht 2" xfId="31881" hidden="1"/>
    <cellStyle name="Schlecht 2" xfId="31889" hidden="1"/>
    <cellStyle name="Schlecht 2" xfId="31901" hidden="1"/>
    <cellStyle name="Schlecht 2" xfId="31909" hidden="1"/>
    <cellStyle name="Schlecht 2" xfId="31921" hidden="1"/>
    <cellStyle name="Schlecht 2" xfId="31929" hidden="1"/>
    <cellStyle name="Schlecht 2" xfId="31945" hidden="1"/>
    <cellStyle name="Schlecht 2" xfId="31954" hidden="1"/>
    <cellStyle name="Schlecht 2" xfId="31966" hidden="1"/>
    <cellStyle name="Schlecht 2" xfId="31974" hidden="1"/>
    <cellStyle name="Schlecht 2" xfId="31986" hidden="1"/>
    <cellStyle name="Schlecht 2" xfId="31994" hidden="1"/>
    <cellStyle name="Schlecht 2" xfId="32006" hidden="1"/>
    <cellStyle name="Schlecht 2" xfId="32014" hidden="1"/>
    <cellStyle name="Schlecht 2" xfId="32026" hidden="1"/>
    <cellStyle name="Schlecht 2" xfId="31805" hidden="1"/>
    <cellStyle name="Schlecht 2" xfId="32040" hidden="1"/>
    <cellStyle name="Schlecht 2" xfId="32049" hidden="1"/>
    <cellStyle name="Schlecht 2" xfId="32061" hidden="1"/>
    <cellStyle name="Schlecht 2" xfId="32069" hidden="1"/>
    <cellStyle name="Schlecht 2" xfId="32081" hidden="1"/>
    <cellStyle name="Schlecht 2" xfId="32089" hidden="1"/>
    <cellStyle name="Schlecht 2" xfId="32101" hidden="1"/>
    <cellStyle name="Schlecht 2" xfId="32109" hidden="1"/>
    <cellStyle name="Schlecht 2" xfId="32121" hidden="1"/>
    <cellStyle name="Schlecht 2" xfId="31796" hidden="1"/>
    <cellStyle name="Schlecht 2" xfId="32134" hidden="1"/>
    <cellStyle name="Schlecht 2" xfId="32142" hidden="1"/>
    <cellStyle name="Schlecht 2" xfId="32154" hidden="1"/>
    <cellStyle name="Schlecht 2" xfId="32162" hidden="1"/>
    <cellStyle name="Schlecht 2" xfId="32174" hidden="1"/>
    <cellStyle name="Schlecht 2" xfId="32182" hidden="1"/>
    <cellStyle name="Schlecht 2" xfId="32194" hidden="1"/>
    <cellStyle name="Schlecht 2" xfId="32202" hidden="1"/>
    <cellStyle name="Schlecht 2" xfId="32214" hidden="1"/>
    <cellStyle name="Schlecht 2" xfId="32226" hidden="1"/>
    <cellStyle name="Schlecht 2" xfId="32241" hidden="1"/>
    <cellStyle name="Schlecht 2" xfId="32249" hidden="1"/>
    <cellStyle name="Schlecht 2" xfId="32261" hidden="1"/>
    <cellStyle name="Schlecht 2" xfId="32269" hidden="1"/>
    <cellStyle name="Schlecht 2" xfId="32281" hidden="1"/>
    <cellStyle name="Schlecht 2" xfId="32289" hidden="1"/>
    <cellStyle name="Schlecht 2" xfId="32301" hidden="1"/>
    <cellStyle name="Schlecht 2" xfId="32309" hidden="1"/>
    <cellStyle name="Schlecht 2" xfId="32321" hidden="1"/>
    <cellStyle name="Schlecht 2" xfId="32329" hidden="1"/>
    <cellStyle name="Schlecht 2" xfId="32345" hidden="1"/>
    <cellStyle name="Schlecht 2" xfId="32354" hidden="1"/>
    <cellStyle name="Schlecht 2" xfId="32366" hidden="1"/>
    <cellStyle name="Schlecht 2" xfId="32374" hidden="1"/>
    <cellStyle name="Schlecht 2" xfId="32386" hidden="1"/>
    <cellStyle name="Schlecht 2" xfId="32394" hidden="1"/>
    <cellStyle name="Schlecht 2" xfId="32406" hidden="1"/>
    <cellStyle name="Schlecht 2" xfId="32414" hidden="1"/>
    <cellStyle name="Schlecht 2" xfId="32426" hidden="1"/>
    <cellStyle name="Schlecht 2" xfId="32217" hidden="1"/>
    <cellStyle name="Schlecht 2" xfId="32440" hidden="1"/>
    <cellStyle name="Schlecht 2" xfId="32449" hidden="1"/>
    <cellStyle name="Schlecht 2" xfId="32461" hidden="1"/>
    <cellStyle name="Schlecht 2" xfId="32469" hidden="1"/>
    <cellStyle name="Schlecht 2" xfId="32481" hidden="1"/>
    <cellStyle name="Schlecht 2" xfId="32489" hidden="1"/>
    <cellStyle name="Schlecht 2" xfId="32501" hidden="1"/>
    <cellStyle name="Schlecht 2" xfId="32509" hidden="1"/>
    <cellStyle name="Schlecht 2" xfId="32521" hidden="1"/>
    <cellStyle name="Schlecht 2" xfId="32225" hidden="1"/>
    <cellStyle name="Schlecht 2" xfId="32534" hidden="1"/>
    <cellStyle name="Schlecht 2" xfId="32542" hidden="1"/>
    <cellStyle name="Schlecht 2" xfId="32554" hidden="1"/>
    <cellStyle name="Schlecht 2" xfId="32562" hidden="1"/>
    <cellStyle name="Schlecht 2" xfId="32574" hidden="1"/>
    <cellStyle name="Schlecht 2" xfId="32582" hidden="1"/>
    <cellStyle name="Schlecht 2" xfId="32594" hidden="1"/>
    <cellStyle name="Schlecht 2" xfId="32602" hidden="1"/>
    <cellStyle name="Schlecht 2" xfId="32614" hidden="1"/>
    <cellStyle name="Schlecht 2" xfId="32622" hidden="1"/>
    <cellStyle name="Schlecht 2" xfId="32634" hidden="1"/>
    <cellStyle name="Schlecht 2" xfId="32642" hidden="1"/>
    <cellStyle name="Schlecht 2" xfId="32654" hidden="1"/>
    <cellStyle name="Schlecht 2" xfId="32662" hidden="1"/>
    <cellStyle name="Schlecht 2" xfId="32674" hidden="1"/>
    <cellStyle name="Schlecht 2" xfId="32682" hidden="1"/>
    <cellStyle name="Schlecht 2" xfId="32694" hidden="1"/>
    <cellStyle name="Schlecht 2" xfId="32702" hidden="1"/>
    <cellStyle name="Schlecht 2" xfId="32714" hidden="1"/>
    <cellStyle name="Schlecht 2" xfId="32721" hidden="1"/>
    <cellStyle name="Schlecht 2" xfId="32716" hidden="1"/>
    <cellStyle name="Schlecht 2" xfId="32764" hidden="1"/>
    <cellStyle name="Schlecht 2" xfId="32776" hidden="1"/>
    <cellStyle name="Schlecht 2" xfId="32784" hidden="1"/>
    <cellStyle name="Schlecht 2" xfId="32796" hidden="1"/>
    <cellStyle name="Schlecht 2" xfId="32804" hidden="1"/>
    <cellStyle name="Schlecht 2" xfId="32816" hidden="1"/>
    <cellStyle name="Schlecht 2" xfId="32824" hidden="1"/>
    <cellStyle name="Schlecht 2" xfId="32836" hidden="1"/>
    <cellStyle name="Schlecht 2" xfId="32844" hidden="1"/>
    <cellStyle name="Schlecht 2" xfId="32856" hidden="1"/>
    <cellStyle name="Schlecht 2" xfId="32858" hidden="1"/>
    <cellStyle name="Schlecht 2" xfId="32870" hidden="1"/>
    <cellStyle name="Schlecht 2" xfId="32878" hidden="1"/>
    <cellStyle name="Schlecht 2" xfId="32890" hidden="1"/>
    <cellStyle name="Schlecht 2" xfId="32898" hidden="1"/>
    <cellStyle name="Schlecht 2" xfId="32910" hidden="1"/>
    <cellStyle name="Schlecht 2" xfId="32918" hidden="1"/>
    <cellStyle name="Schlecht 2" xfId="32930" hidden="1"/>
    <cellStyle name="Schlecht 2" xfId="32938" hidden="1"/>
    <cellStyle name="Schlecht 2" xfId="32950" hidden="1"/>
    <cellStyle name="Schlecht 2" xfId="25902" hidden="1"/>
    <cellStyle name="Schlecht 2" xfId="29276" hidden="1"/>
    <cellStyle name="Schlecht 2" xfId="24199" hidden="1"/>
    <cellStyle name="Schlecht 2" xfId="29525" hidden="1"/>
    <cellStyle name="Schlecht 2" xfId="28434" hidden="1"/>
    <cellStyle name="Schlecht 2" xfId="30492" hidden="1"/>
    <cellStyle name="Schlecht 2" xfId="32953" hidden="1"/>
    <cellStyle name="Schlecht 2" xfId="32961" hidden="1"/>
    <cellStyle name="Schlecht 2" xfId="32973" hidden="1"/>
    <cellStyle name="Schlecht 2" xfId="32981" hidden="1"/>
    <cellStyle name="Schlecht 2" xfId="32997" hidden="1"/>
    <cellStyle name="Schlecht 2" xfId="33006" hidden="1"/>
    <cellStyle name="Schlecht 2" xfId="33018" hidden="1"/>
    <cellStyle name="Schlecht 2" xfId="33026" hidden="1"/>
    <cellStyle name="Schlecht 2" xfId="33038" hidden="1"/>
    <cellStyle name="Schlecht 2" xfId="33046" hidden="1"/>
    <cellStyle name="Schlecht 2" xfId="33058" hidden="1"/>
    <cellStyle name="Schlecht 2" xfId="33066" hidden="1"/>
    <cellStyle name="Schlecht 2" xfId="33078" hidden="1"/>
    <cellStyle name="Schlecht 2" xfId="28444" hidden="1"/>
    <cellStyle name="Schlecht 2" xfId="33092" hidden="1"/>
    <cellStyle name="Schlecht 2" xfId="33101" hidden="1"/>
    <cellStyle name="Schlecht 2" xfId="33113" hidden="1"/>
    <cellStyle name="Schlecht 2" xfId="33121" hidden="1"/>
    <cellStyle name="Schlecht 2" xfId="33133" hidden="1"/>
    <cellStyle name="Schlecht 2" xfId="33141" hidden="1"/>
    <cellStyle name="Schlecht 2" xfId="33153" hidden="1"/>
    <cellStyle name="Schlecht 2" xfId="33161" hidden="1"/>
    <cellStyle name="Schlecht 2" xfId="33173" hidden="1"/>
    <cellStyle name="Schlecht 2" xfId="31797" hidden="1"/>
    <cellStyle name="Schlecht 2" xfId="33186" hidden="1"/>
    <cellStyle name="Schlecht 2" xfId="33194" hidden="1"/>
    <cellStyle name="Schlecht 2" xfId="33206" hidden="1"/>
    <cellStyle name="Schlecht 2" xfId="33214" hidden="1"/>
    <cellStyle name="Schlecht 2" xfId="33226" hidden="1"/>
    <cellStyle name="Schlecht 2" xfId="33234" hidden="1"/>
    <cellStyle name="Schlecht 2" xfId="33246" hidden="1"/>
    <cellStyle name="Schlecht 2" xfId="33254" hidden="1"/>
    <cellStyle name="Schlecht 2" xfId="33266" hidden="1"/>
    <cellStyle name="Schlecht 2" xfId="33278" hidden="1"/>
    <cellStyle name="Schlecht 2" xfId="33293" hidden="1"/>
    <cellStyle name="Schlecht 2" xfId="33301" hidden="1"/>
    <cellStyle name="Schlecht 2" xfId="33313" hidden="1"/>
    <cellStyle name="Schlecht 2" xfId="33321" hidden="1"/>
    <cellStyle name="Schlecht 2" xfId="33333" hidden="1"/>
    <cellStyle name="Schlecht 2" xfId="33341" hidden="1"/>
    <cellStyle name="Schlecht 2" xfId="33353" hidden="1"/>
    <cellStyle name="Schlecht 2" xfId="33361" hidden="1"/>
    <cellStyle name="Schlecht 2" xfId="33373" hidden="1"/>
    <cellStyle name="Schlecht 2" xfId="33381" hidden="1"/>
    <cellStyle name="Schlecht 2" xfId="33397" hidden="1"/>
    <cellStyle name="Schlecht 2" xfId="33406" hidden="1"/>
    <cellStyle name="Schlecht 2" xfId="33418" hidden="1"/>
    <cellStyle name="Schlecht 2" xfId="33426" hidden="1"/>
    <cellStyle name="Schlecht 2" xfId="33438" hidden="1"/>
    <cellStyle name="Schlecht 2" xfId="33446" hidden="1"/>
    <cellStyle name="Schlecht 2" xfId="33458" hidden="1"/>
    <cellStyle name="Schlecht 2" xfId="33466" hidden="1"/>
    <cellStyle name="Schlecht 2" xfId="33478" hidden="1"/>
    <cellStyle name="Schlecht 2" xfId="33269" hidden="1"/>
    <cellStyle name="Schlecht 2" xfId="33492" hidden="1"/>
    <cellStyle name="Schlecht 2" xfId="33501" hidden="1"/>
    <cellStyle name="Schlecht 2" xfId="33513" hidden="1"/>
    <cellStyle name="Schlecht 2" xfId="33521" hidden="1"/>
    <cellStyle name="Schlecht 2" xfId="33533" hidden="1"/>
    <cellStyle name="Schlecht 2" xfId="33541" hidden="1"/>
    <cellStyle name="Schlecht 2" xfId="33553" hidden="1"/>
    <cellStyle name="Schlecht 2" xfId="33561" hidden="1"/>
    <cellStyle name="Schlecht 2" xfId="33573" hidden="1"/>
    <cellStyle name="Schlecht 2" xfId="33277" hidden="1"/>
    <cellStyle name="Schlecht 2" xfId="33586" hidden="1"/>
    <cellStyle name="Schlecht 2" xfId="33594" hidden="1"/>
    <cellStyle name="Schlecht 2" xfId="33606" hidden="1"/>
    <cellStyle name="Schlecht 2" xfId="33614" hidden="1"/>
    <cellStyle name="Schlecht 2" xfId="33626" hidden="1"/>
    <cellStyle name="Schlecht 2" xfId="33634" hidden="1"/>
    <cellStyle name="Schlecht 2" xfId="33646" hidden="1"/>
    <cellStyle name="Schlecht 2" xfId="33654" hidden="1"/>
    <cellStyle name="Schlecht 2" xfId="33666" hidden="1"/>
    <cellStyle name="Schlecht 2" xfId="33674" hidden="1"/>
    <cellStyle name="Schlecht 2" xfId="33686" hidden="1"/>
    <cellStyle name="Schlecht 2" xfId="33694" hidden="1"/>
    <cellStyle name="Schlecht 2" xfId="33706" hidden="1"/>
    <cellStyle name="Schlecht 2" xfId="33714" hidden="1"/>
    <cellStyle name="Schlecht 2" xfId="33726" hidden="1"/>
    <cellStyle name="Schlecht 2" xfId="33734" hidden="1"/>
    <cellStyle name="Schlecht 2" xfId="33746" hidden="1"/>
    <cellStyle name="Schlecht 2" xfId="33754" hidden="1"/>
    <cellStyle name="Schlecht 2" xfId="33766" hidden="1"/>
    <cellStyle name="Schlecht 2" xfId="33773" hidden="1"/>
    <cellStyle name="Schlecht 2" xfId="33768" hidden="1"/>
    <cellStyle name="Schlecht 2" xfId="33816" hidden="1"/>
    <cellStyle name="Schlecht 2" xfId="33828" hidden="1"/>
    <cellStyle name="Schlecht 2" xfId="33836" hidden="1"/>
    <cellStyle name="Schlecht 2" xfId="33848" hidden="1"/>
    <cellStyle name="Schlecht 2" xfId="33856" hidden="1"/>
    <cellStyle name="Schlecht 2" xfId="33868" hidden="1"/>
    <cellStyle name="Schlecht 2" xfId="33876" hidden="1"/>
    <cellStyle name="Schlecht 2" xfId="33888" hidden="1"/>
    <cellStyle name="Schlecht 2" xfId="33896" hidden="1"/>
    <cellStyle name="Schlecht 2" xfId="33908" hidden="1"/>
    <cellStyle name="Schlecht 2" xfId="33910" hidden="1"/>
    <cellStyle name="Schlecht 2" xfId="33922" hidden="1"/>
    <cellStyle name="Schlecht 2" xfId="33930" hidden="1"/>
    <cellStyle name="Schlecht 2" xfId="33942" hidden="1"/>
    <cellStyle name="Schlecht 2" xfId="33950" hidden="1"/>
    <cellStyle name="Schlecht 2" xfId="33962" hidden="1"/>
    <cellStyle name="Schlecht 2" xfId="33970" hidden="1"/>
    <cellStyle name="Schlecht 2" xfId="33982" hidden="1"/>
    <cellStyle name="Schlecht 2" xfId="33990" hidden="1"/>
    <cellStyle name="Schlecht 2" xfId="34002" hidden="1"/>
    <cellStyle name="Schlecht 2" xfId="34010" hidden="1"/>
    <cellStyle name="Schlecht 2" xfId="34054" hidden="1"/>
    <cellStyle name="Schlecht 2" xfId="34069" hidden="1"/>
    <cellStyle name="Schlecht 2" xfId="34085" hidden="1"/>
    <cellStyle name="Schlecht 2" xfId="34097" hidden="1"/>
    <cellStyle name="Schlecht 2" xfId="34105" hidden="1"/>
    <cellStyle name="Schlecht 2" xfId="34117" hidden="1"/>
    <cellStyle name="Schlecht 2" xfId="34125" hidden="1"/>
    <cellStyle name="Schlecht 2" xfId="34137" hidden="1"/>
    <cellStyle name="Schlecht 2" xfId="34145" hidden="1"/>
    <cellStyle name="Schlecht 2" xfId="34157" hidden="1"/>
    <cellStyle name="Schlecht 2" xfId="34165" hidden="1"/>
    <cellStyle name="Schlecht 2" xfId="34181" hidden="1"/>
    <cellStyle name="Schlecht 2" xfId="34190" hidden="1"/>
    <cellStyle name="Schlecht 2" xfId="34202" hidden="1"/>
    <cellStyle name="Schlecht 2" xfId="34210" hidden="1"/>
    <cellStyle name="Schlecht 2" xfId="34222" hidden="1"/>
    <cellStyle name="Schlecht 2" xfId="34230" hidden="1"/>
    <cellStyle name="Schlecht 2" xfId="34242" hidden="1"/>
    <cellStyle name="Schlecht 2" xfId="34250" hidden="1"/>
    <cellStyle name="Schlecht 2" xfId="34262" hidden="1"/>
    <cellStyle name="Schlecht 2" xfId="34041" hidden="1"/>
    <cellStyle name="Schlecht 2" xfId="34276" hidden="1"/>
    <cellStyle name="Schlecht 2" xfId="34285" hidden="1"/>
    <cellStyle name="Schlecht 2" xfId="34297" hidden="1"/>
    <cellStyle name="Schlecht 2" xfId="34305" hidden="1"/>
    <cellStyle name="Schlecht 2" xfId="34317" hidden="1"/>
    <cellStyle name="Schlecht 2" xfId="34325" hidden="1"/>
    <cellStyle name="Schlecht 2" xfId="34337" hidden="1"/>
    <cellStyle name="Schlecht 2" xfId="34345" hidden="1"/>
    <cellStyle name="Schlecht 2" xfId="34357" hidden="1"/>
    <cellStyle name="Schlecht 2" xfId="34033" hidden="1"/>
    <cellStyle name="Schlecht 2" xfId="34370" hidden="1"/>
    <cellStyle name="Schlecht 2" xfId="34378" hidden="1"/>
    <cellStyle name="Schlecht 2" xfId="34390" hidden="1"/>
    <cellStyle name="Schlecht 2" xfId="34398" hidden="1"/>
    <cellStyle name="Schlecht 2" xfId="34410" hidden="1"/>
    <cellStyle name="Schlecht 2" xfId="34418" hidden="1"/>
    <cellStyle name="Schlecht 2" xfId="34430" hidden="1"/>
    <cellStyle name="Schlecht 2" xfId="34438" hidden="1"/>
    <cellStyle name="Schlecht 2" xfId="34450" hidden="1"/>
    <cellStyle name="Schlecht 2" xfId="34462" hidden="1"/>
    <cellStyle name="Schlecht 2" xfId="34477" hidden="1"/>
    <cellStyle name="Schlecht 2" xfId="34485" hidden="1"/>
    <cellStyle name="Schlecht 2" xfId="34497" hidden="1"/>
    <cellStyle name="Schlecht 2" xfId="34505" hidden="1"/>
    <cellStyle name="Schlecht 2" xfId="34517" hidden="1"/>
    <cellStyle name="Schlecht 2" xfId="34525" hidden="1"/>
    <cellStyle name="Schlecht 2" xfId="34537" hidden="1"/>
    <cellStyle name="Schlecht 2" xfId="34545" hidden="1"/>
    <cellStyle name="Schlecht 2" xfId="34557" hidden="1"/>
    <cellStyle name="Schlecht 2" xfId="34565" hidden="1"/>
    <cellStyle name="Schlecht 2" xfId="34581" hidden="1"/>
    <cellStyle name="Schlecht 2" xfId="34590" hidden="1"/>
    <cellStyle name="Schlecht 2" xfId="34602" hidden="1"/>
    <cellStyle name="Schlecht 2" xfId="34610" hidden="1"/>
    <cellStyle name="Schlecht 2" xfId="34622" hidden="1"/>
    <cellStyle name="Schlecht 2" xfId="34630" hidden="1"/>
    <cellStyle name="Schlecht 2" xfId="34642" hidden="1"/>
    <cellStyle name="Schlecht 2" xfId="34650" hidden="1"/>
    <cellStyle name="Schlecht 2" xfId="34662" hidden="1"/>
    <cellStyle name="Schlecht 2" xfId="34453" hidden="1"/>
    <cellStyle name="Schlecht 2" xfId="34676" hidden="1"/>
    <cellStyle name="Schlecht 2" xfId="34685" hidden="1"/>
    <cellStyle name="Schlecht 2" xfId="34697" hidden="1"/>
    <cellStyle name="Schlecht 2" xfId="34705" hidden="1"/>
    <cellStyle name="Schlecht 2" xfId="34717" hidden="1"/>
    <cellStyle name="Schlecht 2" xfId="34725" hidden="1"/>
    <cellStyle name="Schlecht 2" xfId="34737" hidden="1"/>
    <cellStyle name="Schlecht 2" xfId="34745" hidden="1"/>
    <cellStyle name="Schlecht 2" xfId="34757" hidden="1"/>
    <cellStyle name="Schlecht 2" xfId="34461" hidden="1"/>
    <cellStyle name="Schlecht 2" xfId="34770" hidden="1"/>
    <cellStyle name="Schlecht 2" xfId="34778" hidden="1"/>
    <cellStyle name="Schlecht 2" xfId="34790" hidden="1"/>
    <cellStyle name="Schlecht 2" xfId="34798" hidden="1"/>
    <cellStyle name="Schlecht 2" xfId="34810" hidden="1"/>
    <cellStyle name="Schlecht 2" xfId="34818" hidden="1"/>
    <cellStyle name="Schlecht 2" xfId="34830" hidden="1"/>
    <cellStyle name="Schlecht 2" xfId="34838" hidden="1"/>
    <cellStyle name="Schlecht 2" xfId="34850" hidden="1"/>
    <cellStyle name="Schlecht 2" xfId="34858" hidden="1"/>
    <cellStyle name="Schlecht 2" xfId="34870" hidden="1"/>
    <cellStyle name="Schlecht 2" xfId="34878" hidden="1"/>
    <cellStyle name="Schlecht 2" xfId="34890" hidden="1"/>
    <cellStyle name="Schlecht 2" xfId="34898" hidden="1"/>
    <cellStyle name="Schlecht 2" xfId="34910" hidden="1"/>
    <cellStyle name="Schlecht 2" xfId="34918" hidden="1"/>
    <cellStyle name="Schlecht 2" xfId="34930" hidden="1"/>
    <cellStyle name="Schlecht 2" xfId="34938" hidden="1"/>
    <cellStyle name="Schlecht 2" xfId="34950" hidden="1"/>
    <cellStyle name="Schlecht 2" xfId="34957" hidden="1"/>
    <cellStyle name="Schlecht 2" xfId="34952" hidden="1"/>
    <cellStyle name="Schlecht 2" xfId="35000" hidden="1"/>
    <cellStyle name="Schlecht 2" xfId="35012" hidden="1"/>
    <cellStyle name="Schlecht 2" xfId="35020" hidden="1"/>
    <cellStyle name="Schlecht 2" xfId="35032" hidden="1"/>
    <cellStyle name="Schlecht 2" xfId="35040" hidden="1"/>
    <cellStyle name="Schlecht 2" xfId="35052" hidden="1"/>
    <cellStyle name="Schlecht 2" xfId="35060" hidden="1"/>
    <cellStyle name="Schlecht 2" xfId="35072" hidden="1"/>
    <cellStyle name="Schlecht 2" xfId="35080" hidden="1"/>
    <cellStyle name="Schlecht 2" xfId="35092" hidden="1"/>
    <cellStyle name="Schlecht 2" xfId="35094" hidden="1"/>
    <cellStyle name="Schlecht 2" xfId="35106" hidden="1"/>
    <cellStyle name="Schlecht 2" xfId="35114" hidden="1"/>
    <cellStyle name="Schlecht 2" xfId="35126" hidden="1"/>
    <cellStyle name="Schlecht 2" xfId="35134" hidden="1"/>
    <cellStyle name="Schlecht 2" xfId="35146" hidden="1"/>
    <cellStyle name="Schlecht 2" xfId="35154" hidden="1"/>
    <cellStyle name="Schlecht 2" xfId="35166" hidden="1"/>
    <cellStyle name="Schlecht 2" xfId="35174" hidden="1"/>
    <cellStyle name="Schlecht 2" xfId="35186"/>
    <cellStyle name="Schlecht 3" xfId="341" hidden="1"/>
    <cellStyle name="Schlecht 3" xfId="5138" hidden="1"/>
    <cellStyle name="Schlecht 3" xfId="6498" hidden="1"/>
    <cellStyle name="Schlecht 3" xfId="11411" hidden="1"/>
    <cellStyle name="Schlecht 3" xfId="7159" hidden="1"/>
    <cellStyle name="Schlecht 3" xfId="5644" hidden="1"/>
    <cellStyle name="Schlecht 3" xfId="568" hidden="1"/>
    <cellStyle name="Schlecht 3" xfId="7603" hidden="1"/>
    <cellStyle name="Schlecht 3" xfId="5978" hidden="1"/>
    <cellStyle name="Schlecht 3" xfId="581" hidden="1"/>
    <cellStyle name="Schlecht 3" xfId="8031" hidden="1"/>
    <cellStyle name="Schlecht 3" xfId="6385" hidden="1"/>
    <cellStyle name="Schlecht 3" xfId="640" hidden="1"/>
    <cellStyle name="Schlecht 3" xfId="8490" hidden="1"/>
    <cellStyle name="Schlecht 3" xfId="6785" hidden="1"/>
    <cellStyle name="Schlecht 3" xfId="714" hidden="1"/>
    <cellStyle name="Schlecht 3" xfId="8976" hidden="1"/>
    <cellStyle name="Schlecht 3" xfId="7236" hidden="1"/>
    <cellStyle name="Schlecht 3" xfId="760" hidden="1"/>
    <cellStyle name="Schlecht 3" xfId="16004" hidden="1"/>
    <cellStyle name="Schlecht 3" xfId="16550" hidden="1"/>
    <cellStyle name="Schlecht 3" xfId="18333" hidden="1"/>
    <cellStyle name="Schlecht 3" xfId="16783" hidden="1"/>
    <cellStyle name="Schlecht 3" xfId="16206" hidden="1"/>
    <cellStyle name="Schlecht 3" xfId="14306" hidden="1"/>
    <cellStyle name="Schlecht 3" xfId="19814" hidden="1"/>
    <cellStyle name="Schlecht 3" xfId="20098" hidden="1"/>
    <cellStyle name="Schlecht 3" xfId="21025" hidden="1"/>
    <cellStyle name="Schlecht 3" xfId="22338" hidden="1"/>
    <cellStyle name="Schlecht 3" xfId="22623" hidden="1"/>
    <cellStyle name="Schlecht 3" xfId="23551" hidden="1"/>
    <cellStyle name="Schlecht 3" xfId="24732" hidden="1"/>
    <cellStyle name="Schlecht 3" xfId="25016" hidden="1"/>
    <cellStyle name="Schlecht 3" xfId="25941" hidden="1"/>
    <cellStyle name="Schlecht 3" xfId="27022" hidden="1"/>
    <cellStyle name="Schlecht 3" xfId="27303" hidden="1"/>
    <cellStyle name="Schlecht 3" xfId="28227" hidden="1"/>
    <cellStyle name="Schlecht 3" xfId="29307" hidden="1"/>
    <cellStyle name="Schlecht 3" xfId="29585" hidden="1"/>
    <cellStyle name="Schlecht 3" xfId="30504" hidden="1"/>
    <cellStyle name="Schlecht 3" xfId="31566" hidden="1"/>
    <cellStyle name="Schlecht 3" xfId="31836" hidden="1"/>
    <cellStyle name="Schlecht 3" xfId="32751" hidden="1"/>
    <cellStyle name="Schlecht 3" xfId="33803" hidden="1"/>
    <cellStyle name="Schlecht 3" xfId="34072" hidden="1"/>
    <cellStyle name="Schlecht 3" xfId="34987"/>
    <cellStyle name="Schlecht 4" xfId="135" hidden="1"/>
    <cellStyle name="Schlecht 4" xfId="6324" hidden="1"/>
    <cellStyle name="Schlecht 4" xfId="6309" hidden="1"/>
    <cellStyle name="Schlecht 4" xfId="5814" hidden="1"/>
    <cellStyle name="Schlecht 4" xfId="5832" hidden="1"/>
    <cellStyle name="Schlecht 4" xfId="6161" hidden="1"/>
    <cellStyle name="Schlecht 4" xfId="6186" hidden="1"/>
    <cellStyle name="Schlecht 4" xfId="6597" hidden="1"/>
    <cellStyle name="Schlecht 4" xfId="6616" hidden="1"/>
    <cellStyle name="Schlecht 4" xfId="7001" hidden="1"/>
    <cellStyle name="Schlecht 4" xfId="7028" hidden="1"/>
    <cellStyle name="Schlecht 4" xfId="7449" hidden="1"/>
    <cellStyle name="Schlecht 4" xfId="7473" hidden="1"/>
    <cellStyle name="Schlecht 4" xfId="16482" hidden="1"/>
    <cellStyle name="Schlecht 4" xfId="16463" hidden="1"/>
    <cellStyle name="Schlecht 4" xfId="16270" hidden="1"/>
    <cellStyle name="Schlecht 4" xfId="16286" hidden="1"/>
    <cellStyle name="Schlecht 4" xfId="20053" hidden="1"/>
    <cellStyle name="Schlecht 4" xfId="20039" hidden="1"/>
    <cellStyle name="Schlecht 4" xfId="22578" hidden="1"/>
    <cellStyle name="Schlecht 4" xfId="22564" hidden="1"/>
    <cellStyle name="Schlecht 4" xfId="24971" hidden="1"/>
    <cellStyle name="Schlecht 4" xfId="24957" hidden="1"/>
    <cellStyle name="Schlecht 4" xfId="27258" hidden="1"/>
    <cellStyle name="Schlecht 4" xfId="27244" hidden="1"/>
    <cellStyle name="Schlecht 4" xfId="29542" hidden="1"/>
    <cellStyle name="Schlecht 4" xfId="29528" hidden="1"/>
    <cellStyle name="Schlecht 4" xfId="31794" hidden="1"/>
    <cellStyle name="Schlecht 4" xfId="31780" hidden="1"/>
    <cellStyle name="Schlecht 4" xfId="34031" hidden="1"/>
    <cellStyle name="Schlecht 4" xfId="34017"/>
    <cellStyle name="Schlecht 5" xfId="21312"/>
    <cellStyle name="Standard 10" xfId="21253"/>
    <cellStyle name="Standard 11" xfId="35188"/>
    <cellStyle name="Standard 12" xfId="35189"/>
    <cellStyle name="Standard 2" xfId="105"/>
    <cellStyle name="Standard 2 10" xfId="6340"/>
    <cellStyle name="Standard 2 10 2" xfId="16485"/>
    <cellStyle name="Standard 2 10 3" xfId="20056"/>
    <cellStyle name="Standard 2 10 4" xfId="22581"/>
    <cellStyle name="Standard 2 11" xfId="154"/>
    <cellStyle name="Standard 2 12" xfId="14165"/>
    <cellStyle name="Standard 2 13" xfId="18871"/>
    <cellStyle name="Standard 2 14" xfId="21338"/>
    <cellStyle name="Standard 2 2" xfId="155"/>
    <cellStyle name="Standard 2 3" xfId="156"/>
    <cellStyle name="Standard 2 4" xfId="234"/>
    <cellStyle name="Standard 2 4 2" xfId="2462"/>
    <cellStyle name="Standard 2 4 2 2" xfId="12456"/>
    <cellStyle name="Standard 2 4 2 2 2" xfId="18731"/>
    <cellStyle name="Standard 2 4 2 2 3" xfId="21236"/>
    <cellStyle name="Standard 2 4 2 2 4" xfId="23763"/>
    <cellStyle name="Standard 2 4 2 3" xfId="8704"/>
    <cellStyle name="Standard 2 4 2 3 2" xfId="17328"/>
    <cellStyle name="Standard 2 4 2 3 3" xfId="20495"/>
    <cellStyle name="Standard 2 4 2 3 4" xfId="23020"/>
    <cellStyle name="Standard 2 4 2 4" xfId="14993"/>
    <cellStyle name="Standard 2 4 2 5" xfId="19284"/>
    <cellStyle name="Standard 2 4 2 6" xfId="21805"/>
    <cellStyle name="Standard 2 4 3" xfId="5171"/>
    <cellStyle name="Standard 2 4 3 2" xfId="12457"/>
    <cellStyle name="Standard 2 4 3 2 2" xfId="18732"/>
    <cellStyle name="Standard 2 4 3 2 3" xfId="21237"/>
    <cellStyle name="Standard 2 4 3 2 4" xfId="23764"/>
    <cellStyle name="Standard 2 4 3 3" xfId="11438"/>
    <cellStyle name="Standard 2 4 3 3 2" xfId="18355"/>
    <cellStyle name="Standard 2 4 3 3 3" xfId="21042"/>
    <cellStyle name="Standard 2 4 3 3 4" xfId="23568"/>
    <cellStyle name="Standard 2 4 3 4" xfId="16022"/>
    <cellStyle name="Standard 2 4 3 5" xfId="19831"/>
    <cellStyle name="Standard 2 4 3 6" xfId="22355"/>
    <cellStyle name="Standard 2 4 4" xfId="12455"/>
    <cellStyle name="Standard 2 4 4 2" xfId="18730"/>
    <cellStyle name="Standard 2 4 4 3" xfId="21235"/>
    <cellStyle name="Standard 2 4 4 4" xfId="23762"/>
    <cellStyle name="Standard 2 4 5" xfId="6407"/>
    <cellStyle name="Standard 2 4 5 2" xfId="16519"/>
    <cellStyle name="Standard 2 4 5 3" xfId="20081"/>
    <cellStyle name="Standard 2 4 5 4" xfId="22606"/>
    <cellStyle name="Standard 2 4 6" xfId="14182"/>
    <cellStyle name="Standard 2 4 7" xfId="18877"/>
    <cellStyle name="Standard 2 4 8" xfId="21388"/>
    <cellStyle name="Standard 2 5" xfId="880"/>
    <cellStyle name="Standard 2 5 2" xfId="2961"/>
    <cellStyle name="Standard 2 5 2 2" xfId="12459"/>
    <cellStyle name="Standard 2 5 2 2 2" xfId="18734"/>
    <cellStyle name="Standard 2 5 2 2 3" xfId="21239"/>
    <cellStyle name="Standard 2 5 2 2 4" xfId="23766"/>
    <cellStyle name="Standard 2 5 2 3" xfId="9235"/>
    <cellStyle name="Standard 2 5 2 3 2" xfId="17513"/>
    <cellStyle name="Standard 2 5 2 3 3" xfId="20591"/>
    <cellStyle name="Standard 2 5 2 3 4" xfId="23116"/>
    <cellStyle name="Standard 2 5 2 4" xfId="15182"/>
    <cellStyle name="Standard 2 5 2 5" xfId="19380"/>
    <cellStyle name="Standard 2 5 2 6" xfId="21901"/>
    <cellStyle name="Standard 2 5 3" xfId="5688"/>
    <cellStyle name="Standard 2 5 3 2" xfId="12460"/>
    <cellStyle name="Standard 2 5 3 2 2" xfId="18735"/>
    <cellStyle name="Standard 2 5 3 2 3" xfId="21240"/>
    <cellStyle name="Standard 2 5 3 2 4" xfId="23767"/>
    <cellStyle name="Standard 2 5 3 3" xfId="11937"/>
    <cellStyle name="Standard 2 5 3 3 2" xfId="18542"/>
    <cellStyle name="Standard 2 5 3 3 3" xfId="21135"/>
    <cellStyle name="Standard 2 5 3 3 4" xfId="23661"/>
    <cellStyle name="Standard 2 5 3 4" xfId="16217"/>
    <cellStyle name="Standard 2 5 3 5" xfId="19924"/>
    <cellStyle name="Standard 2 5 3 6" xfId="22448"/>
    <cellStyle name="Standard 2 5 4" xfId="12458"/>
    <cellStyle name="Standard 2 5 4 2" xfId="18733"/>
    <cellStyle name="Standard 2 5 4 3" xfId="21238"/>
    <cellStyle name="Standard 2 5 4 4" xfId="23765"/>
    <cellStyle name="Standard 2 5 5" xfId="6956"/>
    <cellStyle name="Standard 2 5 5 2" xfId="16708"/>
    <cellStyle name="Standard 2 5 5 3" xfId="20185"/>
    <cellStyle name="Standard 2 5 5 4" xfId="22710"/>
    <cellStyle name="Standard 2 5 6" xfId="14402"/>
    <cellStyle name="Standard 2 5 7" xfId="18974"/>
    <cellStyle name="Standard 2 5 8" xfId="21494"/>
    <cellStyle name="Standard 2 6" xfId="2422"/>
    <cellStyle name="Standard 2 6 2" xfId="12461"/>
    <cellStyle name="Standard 2 6 2 2" xfId="18736"/>
    <cellStyle name="Standard 2 6 2 3" xfId="21241"/>
    <cellStyle name="Standard 2 6 2 4" xfId="23768"/>
    <cellStyle name="Standard 2 6 3" xfId="8669"/>
    <cellStyle name="Standard 2 6 3 2" xfId="17308"/>
    <cellStyle name="Standard 2 6 3 3" xfId="20481"/>
    <cellStyle name="Standard 2 6 3 4" xfId="23006"/>
    <cellStyle name="Standard 2 6 4" xfId="14972"/>
    <cellStyle name="Standard 2 6 5" xfId="19270"/>
    <cellStyle name="Standard 2 6 6" xfId="21790"/>
    <cellStyle name="Standard 2 7" xfId="5053"/>
    <cellStyle name="Standard 2 7 2" xfId="12462"/>
    <cellStyle name="Standard 2 7 2 2" xfId="18737"/>
    <cellStyle name="Standard 2 7 2 3" xfId="21242"/>
    <cellStyle name="Standard 2 7 2 4" xfId="23769"/>
    <cellStyle name="Standard 2 7 3" xfId="11316"/>
    <cellStyle name="Standard 2 7 3 2" xfId="18288"/>
    <cellStyle name="Standard 2 7 3 3" xfId="20986"/>
    <cellStyle name="Standard 2 7 3 4" xfId="23511"/>
    <cellStyle name="Standard 2 7 4" xfId="15953"/>
    <cellStyle name="Standard 2 7 5" xfId="19775"/>
    <cellStyle name="Standard 2 7 6" xfId="22296"/>
    <cellStyle name="Standard 2 8" xfId="5090"/>
    <cellStyle name="Standard 2 8 2" xfId="12463"/>
    <cellStyle name="Standard 2 8 2 2" xfId="18738"/>
    <cellStyle name="Standard 2 8 2 3" xfId="21243"/>
    <cellStyle name="Standard 2 8 2 4" xfId="23770"/>
    <cellStyle name="Standard 2 8 3" xfId="11354"/>
    <cellStyle name="Standard 2 8 3 2" xfId="18299"/>
    <cellStyle name="Standard 2 8 3 3" xfId="20997"/>
    <cellStyle name="Standard 2 8 3 4" xfId="23522"/>
    <cellStyle name="Standard 2 8 4" xfId="15970"/>
    <cellStyle name="Standard 2 8 5" xfId="19786"/>
    <cellStyle name="Standard 2 8 6" xfId="22308"/>
    <cellStyle name="Standard 2 9" xfId="6298"/>
    <cellStyle name="Standard 2 9 2" xfId="12454"/>
    <cellStyle name="Standard 2 9 2 2" xfId="18729"/>
    <cellStyle name="Standard 2 9 2 3" xfId="21234"/>
    <cellStyle name="Standard 2 9 2 4" xfId="23761"/>
    <cellStyle name="Standard 2 9 3" xfId="16459"/>
    <cellStyle name="Standard 2 9 4" xfId="20035"/>
    <cellStyle name="Standard 2 9 5" xfId="22560"/>
    <cellStyle name="Standard 22" xfId="157"/>
    <cellStyle name="Standard 3" xfId="158"/>
    <cellStyle name="Standard 3 10" xfId="14167"/>
    <cellStyle name="Standard 3 11" xfId="18872"/>
    <cellStyle name="Standard 3 12" xfId="21342"/>
    <cellStyle name="Standard 3 13" xfId="35190"/>
    <cellStyle name="Standard 3 2" xfId="881"/>
    <cellStyle name="Standard 3 2 2" xfId="2962"/>
    <cellStyle name="Standard 3 2 2 2" xfId="12466"/>
    <cellStyle name="Standard 3 2 2 2 2" xfId="18741"/>
    <cellStyle name="Standard 3 2 2 2 3" xfId="21246"/>
    <cellStyle name="Standard 3 2 2 2 4" xfId="23773"/>
    <cellStyle name="Standard 3 2 2 3" xfId="9236"/>
    <cellStyle name="Standard 3 2 2 3 2" xfId="17514"/>
    <cellStyle name="Standard 3 2 2 3 3" xfId="20592"/>
    <cellStyle name="Standard 3 2 2 3 4" xfId="23117"/>
    <cellStyle name="Standard 3 2 2 4" xfId="15183"/>
    <cellStyle name="Standard 3 2 2 5" xfId="19381"/>
    <cellStyle name="Standard 3 2 2 6" xfId="21902"/>
    <cellStyle name="Standard 3 2 3" xfId="5689"/>
    <cellStyle name="Standard 3 2 3 2" xfId="12467"/>
    <cellStyle name="Standard 3 2 3 2 2" xfId="18742"/>
    <cellStyle name="Standard 3 2 3 2 3" xfId="21247"/>
    <cellStyle name="Standard 3 2 3 2 4" xfId="23774"/>
    <cellStyle name="Standard 3 2 3 3" xfId="11938"/>
    <cellStyle name="Standard 3 2 3 3 2" xfId="18543"/>
    <cellStyle name="Standard 3 2 3 3 3" xfId="21136"/>
    <cellStyle name="Standard 3 2 3 3 4" xfId="23662"/>
    <cellStyle name="Standard 3 2 3 4" xfId="16218"/>
    <cellStyle name="Standard 3 2 3 5" xfId="19925"/>
    <cellStyle name="Standard 3 2 3 6" xfId="22449"/>
    <cellStyle name="Standard 3 2 4" xfId="12465"/>
    <cellStyle name="Standard 3 2 4 2" xfId="18740"/>
    <cellStyle name="Standard 3 2 4 3" xfId="21245"/>
    <cellStyle name="Standard 3 2 4 4" xfId="23772"/>
    <cellStyle name="Standard 3 2 5" xfId="6957"/>
    <cellStyle name="Standard 3 2 5 2" xfId="16709"/>
    <cellStyle name="Standard 3 2 5 3" xfId="20186"/>
    <cellStyle name="Standard 3 2 5 4" xfId="22711"/>
    <cellStyle name="Standard 3 2 6" xfId="14403"/>
    <cellStyle name="Standard 3 2 7" xfId="18975"/>
    <cellStyle name="Standard 3 2 8" xfId="21495"/>
    <cellStyle name="Standard 3 3" xfId="2423"/>
    <cellStyle name="Standard 3 3 2" xfId="12468"/>
    <cellStyle name="Standard 3 3 2 2" xfId="18743"/>
    <cellStyle name="Standard 3 3 2 3" xfId="21248"/>
    <cellStyle name="Standard 3 3 2 4" xfId="23775"/>
    <cellStyle name="Standard 3 3 3" xfId="8670"/>
    <cellStyle name="Standard 3 3 3 2" xfId="17309"/>
    <cellStyle name="Standard 3 3 3 3" xfId="20482"/>
    <cellStyle name="Standard 3 3 3 4" xfId="23007"/>
    <cellStyle name="Standard 3 3 4" xfId="14973"/>
    <cellStyle name="Standard 3 3 5" xfId="19271"/>
    <cellStyle name="Standard 3 3 6" xfId="21791"/>
    <cellStyle name="Standard 3 4" xfId="5054"/>
    <cellStyle name="Standard 3 4 2" xfId="12469"/>
    <cellStyle name="Standard 3 4 2 2" xfId="18744"/>
    <cellStyle name="Standard 3 4 2 3" xfId="21249"/>
    <cellStyle name="Standard 3 4 2 4" xfId="23776"/>
    <cellStyle name="Standard 3 4 3" xfId="11317"/>
    <cellStyle name="Standard 3 4 3 2" xfId="18289"/>
    <cellStyle name="Standard 3 4 3 3" xfId="20987"/>
    <cellStyle name="Standard 3 4 3 4" xfId="23512"/>
    <cellStyle name="Standard 3 4 4" xfId="15954"/>
    <cellStyle name="Standard 3 4 5" xfId="19776"/>
    <cellStyle name="Standard 3 4 6" xfId="22297"/>
    <cellStyle name="Standard 3 5" xfId="5091"/>
    <cellStyle name="Standard 3 5 2" xfId="12470"/>
    <cellStyle name="Standard 3 5 2 2" xfId="18745"/>
    <cellStyle name="Standard 3 5 2 3" xfId="21250"/>
    <cellStyle name="Standard 3 5 2 4" xfId="23777"/>
    <cellStyle name="Standard 3 5 3" xfId="11355"/>
    <cellStyle name="Standard 3 5 3 2" xfId="18300"/>
    <cellStyle name="Standard 3 5 3 3" xfId="20998"/>
    <cellStyle name="Standard 3 5 3 4" xfId="23523"/>
    <cellStyle name="Standard 3 5 4" xfId="15971"/>
    <cellStyle name="Standard 3 5 5" xfId="19787"/>
    <cellStyle name="Standard 3 5 6" xfId="22309"/>
    <cellStyle name="Standard 3 6" xfId="5154"/>
    <cellStyle name="Standard 3 6 2" xfId="12471"/>
    <cellStyle name="Standard 3 6 2 2" xfId="18746"/>
    <cellStyle name="Standard 3 6 2 3" xfId="21251"/>
    <cellStyle name="Standard 3 6 2 4" xfId="23778"/>
    <cellStyle name="Standard 3 6 3" xfId="11420"/>
    <cellStyle name="Standard 3 6 3 2" xfId="18341"/>
    <cellStyle name="Standard 3 6 3 3" xfId="21032"/>
    <cellStyle name="Standard 3 6 3 4" xfId="23558"/>
    <cellStyle name="Standard 3 6 4" xfId="16012"/>
    <cellStyle name="Standard 3 6 5" xfId="19821"/>
    <cellStyle name="Standard 3 6 6" xfId="22345"/>
    <cellStyle name="Standard 3 7" xfId="6271"/>
    <cellStyle name="Standard 3 7 2" xfId="12464"/>
    <cellStyle name="Standard 3 7 2 2" xfId="18739"/>
    <cellStyle name="Standard 3 7 2 3" xfId="21244"/>
    <cellStyle name="Standard 3 7 2 4" xfId="23771"/>
    <cellStyle name="Standard 3 7 3" xfId="16442"/>
    <cellStyle name="Standard 3 7 4" xfId="20021"/>
    <cellStyle name="Standard 3 7 5" xfId="22545"/>
    <cellStyle name="Standard 3 8" xfId="6302"/>
    <cellStyle name="Standard 3 8 2" xfId="16460"/>
    <cellStyle name="Standard 3 8 3" xfId="20036"/>
    <cellStyle name="Standard 3 8 4" xfId="22561"/>
    <cellStyle name="Standard 3 9" xfId="6341"/>
    <cellStyle name="Standard 3 9 2" xfId="16486"/>
    <cellStyle name="Standard 3 9 3" xfId="20057"/>
    <cellStyle name="Standard 3 9 4" xfId="22582"/>
    <cellStyle name="Standard 31" xfId="159"/>
    <cellStyle name="Standard 32" xfId="160"/>
    <cellStyle name="Standard 34" xfId="161"/>
    <cellStyle name="Standard 37" xfId="162"/>
    <cellStyle name="Standard 38" xfId="163"/>
    <cellStyle name="Standard 4" xfId="216"/>
    <cellStyle name="Standard 4 2" xfId="5114"/>
    <cellStyle name="Standard 44" xfId="164"/>
    <cellStyle name="Standard 5" xfId="2426"/>
    <cellStyle name="Standard 53 6" xfId="165"/>
    <cellStyle name="Standard 54 6" xfId="166"/>
    <cellStyle name="Standard 55 6" xfId="167"/>
    <cellStyle name="Standard 56 6" xfId="168"/>
    <cellStyle name="Standard 57 6" xfId="169"/>
    <cellStyle name="Standard 58 6" xfId="170"/>
    <cellStyle name="Standard 59 6" xfId="171"/>
    <cellStyle name="Standard 6" xfId="5126"/>
    <cellStyle name="Standard 6 2" xfId="12450"/>
    <cellStyle name="Standard 6 3" xfId="11399"/>
    <cellStyle name="Standard 60 6" xfId="172"/>
    <cellStyle name="Standard 61 6" xfId="173"/>
    <cellStyle name="Standard 62 6" xfId="174"/>
    <cellStyle name="Standard 7" xfId="6270"/>
    <cellStyle name="Standard 7 2" xfId="16441"/>
    <cellStyle name="Standard 7 3" xfId="20020"/>
    <cellStyle name="Standard 7 4" xfId="22544"/>
    <cellStyle name="Standard 8" xfId="6272"/>
    <cellStyle name="Standard 8 2" xfId="22546"/>
    <cellStyle name="Standard 9" xfId="21254"/>
    <cellStyle name="Standard_III_C_1" xfId="21252"/>
    <cellStyle name="Texto de advertencia" xfId="175"/>
    <cellStyle name="Texto explicativo" xfId="59"/>
    <cellStyle name="Title" xfId="111" builtinId="15" customBuiltin="1"/>
    <cellStyle name="Título" xfId="176"/>
    <cellStyle name="Título 1" xfId="177"/>
    <cellStyle name="Título 2" xfId="178"/>
    <cellStyle name="Título 3" xfId="179"/>
    <cellStyle name="Total" xfId="60"/>
    <cellStyle name="Total 2" xfId="14158"/>
    <cellStyle name="Total 3" xfId="18722"/>
    <cellStyle name="Warning Text" xfId="118" builtinId="11"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D32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FF950E"/>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66FF66"/>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mail.irepa.org/Documents%20and%20Settings/Evelina/Documenti/Doc/STECF/SGECA/EWG%2011-18/TOR%207%20-%20guidelines/Final%20rev%20guidel%20AR%20(vers%20Dec%202011)/new%20tables%20for%20AR%20and%20NP.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II_B_1"/>
      <sheetName val="III_B_3"/>
      <sheetName val="III_F_1"/>
      <sheetName val="IV_A_3"/>
      <sheetName val="IV_B_2"/>
      <sheetName val="drop down"/>
    </sheetNames>
    <sheetDataSet>
      <sheetData sheetId="0"/>
      <sheetData sheetId="1"/>
      <sheetData sheetId="2"/>
      <sheetData sheetId="3"/>
      <sheetData sheetId="4"/>
      <sheetData sheetId="5">
        <row r="4">
          <cell r="B4" t="str">
            <v>Active gears - Beam trawlers</v>
          </cell>
          <cell r="G4" t="str">
            <v>0-&lt; 10 m</v>
          </cell>
        </row>
        <row r="5">
          <cell r="B5" t="str">
            <v>Active gears - Demersal trawlers and/or demersal seiners</v>
          </cell>
          <cell r="G5" t="str">
            <v>0-&lt; 6 m</v>
          </cell>
        </row>
        <row r="6">
          <cell r="B6" t="str">
            <v>Active gears - Pelagic trawlers</v>
          </cell>
          <cell r="G6" t="str">
            <v>10-&lt; 12 m</v>
          </cell>
        </row>
        <row r="7">
          <cell r="B7" t="str">
            <v>Active gears - Purse seiners</v>
          </cell>
          <cell r="G7" t="str">
            <v>6-&lt; 12 m</v>
          </cell>
        </row>
        <row r="8">
          <cell r="B8" t="str">
            <v>Active gears - Dredgers</v>
          </cell>
          <cell r="G8" t="str">
            <v>12-&lt; 18 m</v>
          </cell>
        </row>
        <row r="9">
          <cell r="B9" t="str">
            <v>Active gears - Vessel using other active gears</v>
          </cell>
          <cell r="G9" t="str">
            <v>18-&lt; 24 m</v>
          </cell>
        </row>
        <row r="10">
          <cell r="B10" t="str">
            <v>Active gears - Vessels using Polyvalent ‘active’ gears only</v>
          </cell>
          <cell r="G10" t="str">
            <v>24-&lt; 40 m</v>
          </cell>
        </row>
        <row r="11">
          <cell r="B11" t="str">
            <v>Passive gears - Vessels using hooks</v>
          </cell>
          <cell r="G11" t="str">
            <v>40 m or larger</v>
          </cell>
        </row>
        <row r="12">
          <cell r="B12" t="str">
            <v>Passive gears - Drift and/or fixed netters</v>
          </cell>
        </row>
        <row r="13">
          <cell r="B13" t="str">
            <v>Passive gears - Vessels using Pots and/or traps</v>
          </cell>
        </row>
        <row r="14">
          <cell r="B14" t="str">
            <v>Passive gears - Vessels using other Passive gears</v>
          </cell>
        </row>
        <row r="15">
          <cell r="B15" t="str">
            <v>Passive gears - Vessels using Polyvalent ‘passive’ gears only</v>
          </cell>
        </row>
        <row r="16">
          <cell r="B16" t="str">
            <v>Pollyvalent gears - Vessels using active and passive gears</v>
          </cell>
        </row>
      </sheetData>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enableFormatConditionsCalculation="0"/>
  <dimension ref="A1:D29"/>
  <sheetViews>
    <sheetView workbookViewId="0">
      <selection activeCell="A25" sqref="A25"/>
    </sheetView>
  </sheetViews>
  <sheetFormatPr defaultColWidth="10.85546875" defaultRowHeight="15"/>
  <cols>
    <col min="1" max="1" width="38.28515625" style="118" customWidth="1"/>
    <col min="2" max="2" width="16.42578125" style="118" customWidth="1"/>
    <col min="3" max="16384" width="10.85546875" style="118"/>
  </cols>
  <sheetData>
    <row r="1" spans="1:4" ht="34.5" customHeight="1">
      <c r="A1" s="117" t="s">
        <v>370</v>
      </c>
      <c r="B1" s="117" t="s">
        <v>371</v>
      </c>
      <c r="D1" s="200" t="s">
        <v>372</v>
      </c>
    </row>
    <row r="2" spans="1:4" ht="15" customHeight="1">
      <c r="A2" s="119" t="s">
        <v>373</v>
      </c>
      <c r="B2" s="119" t="s">
        <v>374</v>
      </c>
    </row>
    <row r="3" spans="1:4">
      <c r="A3" s="119" t="s">
        <v>375</v>
      </c>
      <c r="B3" s="119" t="s">
        <v>376</v>
      </c>
    </row>
    <row r="4" spans="1:4">
      <c r="A4" s="119" t="s">
        <v>377</v>
      </c>
      <c r="B4" s="119" t="s">
        <v>378</v>
      </c>
    </row>
    <row r="5" spans="1:4">
      <c r="A5" s="119" t="s">
        <v>379</v>
      </c>
      <c r="B5" s="119" t="s">
        <v>380</v>
      </c>
    </row>
    <row r="6" spans="1:4">
      <c r="A6" s="119" t="s">
        <v>381</v>
      </c>
      <c r="B6" s="119" t="s">
        <v>382</v>
      </c>
    </row>
    <row r="7" spans="1:4" ht="15.75" customHeight="1">
      <c r="A7" s="119" t="s">
        <v>383</v>
      </c>
      <c r="B7" s="119" t="s">
        <v>384</v>
      </c>
    </row>
    <row r="8" spans="1:4">
      <c r="A8" s="119" t="s">
        <v>385</v>
      </c>
      <c r="B8" s="119" t="s">
        <v>365</v>
      </c>
    </row>
    <row r="9" spans="1:4">
      <c r="A9" s="119" t="s">
        <v>386</v>
      </c>
      <c r="B9" s="119" t="s">
        <v>387</v>
      </c>
    </row>
    <row r="10" spans="1:4">
      <c r="A10" s="119" t="s">
        <v>388</v>
      </c>
      <c r="B10" s="119" t="s">
        <v>139</v>
      </c>
    </row>
    <row r="11" spans="1:4">
      <c r="A11" s="119" t="s">
        <v>389</v>
      </c>
      <c r="B11" s="119" t="s">
        <v>49</v>
      </c>
    </row>
    <row r="12" spans="1:4">
      <c r="A12" s="119" t="s">
        <v>390</v>
      </c>
      <c r="B12" s="119" t="s">
        <v>369</v>
      </c>
    </row>
    <row r="13" spans="1:4">
      <c r="A13" s="119" t="s">
        <v>391</v>
      </c>
      <c r="B13" s="119" t="s">
        <v>392</v>
      </c>
    </row>
    <row r="14" spans="1:4">
      <c r="A14" s="119" t="s">
        <v>393</v>
      </c>
      <c r="B14" s="119" t="s">
        <v>394</v>
      </c>
    </row>
    <row r="15" spans="1:4">
      <c r="A15" s="119" t="s">
        <v>395</v>
      </c>
      <c r="B15" s="119" t="s">
        <v>396</v>
      </c>
    </row>
    <row r="16" spans="1:4">
      <c r="A16" s="119" t="s">
        <v>397</v>
      </c>
      <c r="B16" s="119" t="s">
        <v>101</v>
      </c>
    </row>
    <row r="17" spans="1:2">
      <c r="A17" s="119" t="s">
        <v>398</v>
      </c>
      <c r="B17" s="119" t="s">
        <v>364</v>
      </c>
    </row>
    <row r="18" spans="1:2">
      <c r="A18" s="119" t="s">
        <v>399</v>
      </c>
      <c r="B18" s="119" t="s">
        <v>368</v>
      </c>
    </row>
    <row r="19" spans="1:2" ht="15" customHeight="1">
      <c r="A19" s="119" t="s">
        <v>400</v>
      </c>
      <c r="B19" s="119" t="s">
        <v>401</v>
      </c>
    </row>
    <row r="20" spans="1:2" ht="15" customHeight="1">
      <c r="A20" s="119" t="s">
        <v>402</v>
      </c>
      <c r="B20" s="119" t="s">
        <v>403</v>
      </c>
    </row>
    <row r="21" spans="1:2" ht="15" customHeight="1">
      <c r="A21" s="119" t="s">
        <v>404</v>
      </c>
      <c r="B21" s="119" t="s">
        <v>367</v>
      </c>
    </row>
    <row r="22" spans="1:2">
      <c r="A22" s="119" t="s">
        <v>405</v>
      </c>
      <c r="B22" s="119" t="s">
        <v>406</v>
      </c>
    </row>
    <row r="23" spans="1:2">
      <c r="A23" s="119" t="s">
        <v>407</v>
      </c>
      <c r="B23" s="119" t="s">
        <v>408</v>
      </c>
    </row>
    <row r="24" spans="1:2">
      <c r="A24" s="119" t="s">
        <v>409</v>
      </c>
      <c r="B24" s="119" t="s">
        <v>410</v>
      </c>
    </row>
    <row r="25" spans="1:2">
      <c r="A25" s="119" t="s">
        <v>411</v>
      </c>
      <c r="B25" s="119" t="s">
        <v>412</v>
      </c>
    </row>
    <row r="26" spans="1:2">
      <c r="A26" s="119" t="s">
        <v>413</v>
      </c>
      <c r="B26" s="119" t="s">
        <v>414</v>
      </c>
    </row>
    <row r="27" spans="1:2">
      <c r="A27" s="119" t="s">
        <v>415</v>
      </c>
      <c r="B27" s="119" t="s">
        <v>40</v>
      </c>
    </row>
    <row r="28" spans="1:2">
      <c r="A28" s="119" t="s">
        <v>416</v>
      </c>
      <c r="B28" s="119" t="s">
        <v>4</v>
      </c>
    </row>
    <row r="29" spans="1:2" ht="30">
      <c r="A29" s="119" t="s">
        <v>417</v>
      </c>
      <c r="B29" s="119" t="s">
        <v>366</v>
      </c>
    </row>
  </sheetData>
  <pageMargins left="0.7" right="0.7" top="0.78740157499999996" bottom="0.78740157499999996" header="0.3" footer="0.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enableFormatConditionsCalculation="0"/>
  <dimension ref="A1:G23"/>
  <sheetViews>
    <sheetView topLeftCell="A19" workbookViewId="0">
      <selection activeCell="B15" sqref="B15:B16"/>
    </sheetView>
  </sheetViews>
  <sheetFormatPr defaultColWidth="8.85546875" defaultRowHeight="12.75"/>
  <cols>
    <col min="1" max="1" width="13.28515625" customWidth="1"/>
    <col min="2" max="3" width="14" customWidth="1"/>
    <col min="4" max="4" width="15.42578125" customWidth="1"/>
    <col min="5" max="5" width="17.7109375" customWidth="1"/>
    <col min="6" max="6" width="21.28515625" customWidth="1"/>
    <col min="7" max="7" width="22.85546875" customWidth="1"/>
  </cols>
  <sheetData>
    <row r="1" spans="1:7" ht="15.75">
      <c r="A1" s="2" t="s">
        <v>422</v>
      </c>
      <c r="B1" s="2"/>
    </row>
    <row r="2" spans="1:7" ht="13.5" thickBot="1">
      <c r="A2" s="212"/>
      <c r="B2" s="213"/>
    </row>
    <row r="3" spans="1:7" ht="39" thickBot="1">
      <c r="A3" s="208" t="s">
        <v>423</v>
      </c>
      <c r="B3" s="208" t="s">
        <v>424</v>
      </c>
      <c r="C3" s="208" t="s">
        <v>425</v>
      </c>
      <c r="D3" s="208" t="s">
        <v>10</v>
      </c>
      <c r="E3" s="208" t="s">
        <v>426</v>
      </c>
      <c r="F3" s="208" t="s">
        <v>427</v>
      </c>
      <c r="G3" s="208" t="s">
        <v>428</v>
      </c>
    </row>
    <row r="4" spans="1:7" ht="123.75" customHeight="1" thickBot="1">
      <c r="A4" s="588" t="s">
        <v>1862</v>
      </c>
      <c r="B4" s="589" t="s">
        <v>1863</v>
      </c>
      <c r="C4" s="589" t="s">
        <v>1864</v>
      </c>
      <c r="D4" s="589" t="s">
        <v>354</v>
      </c>
      <c r="E4" s="589" t="s">
        <v>1865</v>
      </c>
      <c r="F4" s="589">
        <v>2011</v>
      </c>
      <c r="G4" s="589" t="s">
        <v>1866</v>
      </c>
    </row>
    <row r="5" spans="1:7" ht="48">
      <c r="A5" s="974" t="s">
        <v>1867</v>
      </c>
      <c r="B5" s="974" t="s">
        <v>1868</v>
      </c>
      <c r="C5" s="590" t="s">
        <v>1902</v>
      </c>
      <c r="D5" s="974" t="s">
        <v>1869</v>
      </c>
      <c r="E5" s="974" t="s">
        <v>448</v>
      </c>
      <c r="F5" s="974">
        <v>2012</v>
      </c>
      <c r="G5" s="974" t="s">
        <v>1870</v>
      </c>
    </row>
    <row r="6" spans="1:7" ht="60.75" thickBot="1">
      <c r="A6" s="975"/>
      <c r="B6" s="975"/>
      <c r="C6" s="591" t="s">
        <v>1903</v>
      </c>
      <c r="D6" s="975"/>
      <c r="E6" s="975"/>
      <c r="F6" s="975"/>
      <c r="G6" s="975"/>
    </row>
    <row r="7" spans="1:7" ht="84.75" thickBot="1">
      <c r="A7" s="592" t="s">
        <v>1867</v>
      </c>
      <c r="B7" s="591" t="s">
        <v>1868</v>
      </c>
      <c r="C7" s="591" t="s">
        <v>1904</v>
      </c>
      <c r="D7" s="591" t="s">
        <v>1871</v>
      </c>
      <c r="E7" s="591" t="s">
        <v>448</v>
      </c>
      <c r="F7" s="591">
        <v>2009</v>
      </c>
      <c r="G7" s="591" t="s">
        <v>1872</v>
      </c>
    </row>
    <row r="8" spans="1:7" ht="36">
      <c r="A8" s="974" t="s">
        <v>1867</v>
      </c>
      <c r="B8" s="974" t="s">
        <v>353</v>
      </c>
      <c r="C8" s="974" t="s">
        <v>1905</v>
      </c>
      <c r="D8" s="974" t="s">
        <v>155</v>
      </c>
      <c r="E8" s="974" t="s">
        <v>448</v>
      </c>
      <c r="F8" s="974">
        <v>2009</v>
      </c>
      <c r="G8" s="590" t="s">
        <v>1873</v>
      </c>
    </row>
    <row r="9" spans="1:7" ht="24">
      <c r="A9" s="976"/>
      <c r="B9" s="976"/>
      <c r="C9" s="976"/>
      <c r="D9" s="976"/>
      <c r="E9" s="976"/>
      <c r="F9" s="976"/>
      <c r="G9" s="590" t="s">
        <v>1874</v>
      </c>
    </row>
    <row r="10" spans="1:7" ht="24.75" thickBot="1">
      <c r="A10" s="975"/>
      <c r="B10" s="975"/>
      <c r="C10" s="975"/>
      <c r="D10" s="975"/>
      <c r="E10" s="975"/>
      <c r="F10" s="975"/>
      <c r="G10" s="591" t="s">
        <v>1875</v>
      </c>
    </row>
    <row r="11" spans="1:7" ht="48">
      <c r="A11" s="974" t="s">
        <v>1867</v>
      </c>
      <c r="B11" s="974" t="s">
        <v>353</v>
      </c>
      <c r="C11" s="590" t="s">
        <v>1906</v>
      </c>
      <c r="D11" s="974" t="s">
        <v>155</v>
      </c>
      <c r="E11" s="974" t="s">
        <v>1865</v>
      </c>
      <c r="F11" s="974" t="s">
        <v>1877</v>
      </c>
      <c r="G11" s="974" t="s">
        <v>1878</v>
      </c>
    </row>
    <row r="12" spans="1:7" ht="24.75" thickBot="1">
      <c r="A12" s="975"/>
      <c r="B12" s="975"/>
      <c r="C12" s="591" t="s">
        <v>1876</v>
      </c>
      <c r="D12" s="975"/>
      <c r="E12" s="975"/>
      <c r="F12" s="975"/>
      <c r="G12" s="975"/>
    </row>
    <row r="13" spans="1:7" ht="96.75" thickBot="1">
      <c r="A13" s="592" t="s">
        <v>1867</v>
      </c>
      <c r="B13" s="591" t="s">
        <v>1868</v>
      </c>
      <c r="C13" s="591" t="s">
        <v>1907</v>
      </c>
      <c r="D13" s="591" t="s">
        <v>167</v>
      </c>
      <c r="E13" s="591" t="s">
        <v>448</v>
      </c>
      <c r="F13" s="591">
        <v>2012</v>
      </c>
      <c r="G13" s="591" t="s">
        <v>1879</v>
      </c>
    </row>
    <row r="14" spans="1:7" ht="84.75" thickBot="1">
      <c r="A14" s="592" t="s">
        <v>1867</v>
      </c>
      <c r="B14" s="591" t="s">
        <v>1868</v>
      </c>
      <c r="C14" s="591" t="s">
        <v>1908</v>
      </c>
      <c r="D14" s="591" t="s">
        <v>69</v>
      </c>
      <c r="E14" s="591" t="s">
        <v>448</v>
      </c>
      <c r="F14" s="591">
        <v>2012</v>
      </c>
      <c r="G14" s="591" t="s">
        <v>1880</v>
      </c>
    </row>
    <row r="15" spans="1:7" ht="84">
      <c r="A15" s="974" t="s">
        <v>1881</v>
      </c>
      <c r="B15" s="974" t="s">
        <v>1882</v>
      </c>
      <c r="C15" s="974" t="s">
        <v>1883</v>
      </c>
      <c r="D15" s="974" t="s">
        <v>69</v>
      </c>
      <c r="E15" s="974" t="s">
        <v>448</v>
      </c>
      <c r="F15" s="974">
        <v>2011</v>
      </c>
      <c r="G15" s="590" t="s">
        <v>1884</v>
      </c>
    </row>
    <row r="16" spans="1:7" ht="60.75" thickBot="1">
      <c r="A16" s="975"/>
      <c r="B16" s="975"/>
      <c r="C16" s="975"/>
      <c r="D16" s="975"/>
      <c r="E16" s="975"/>
      <c r="F16" s="975"/>
      <c r="G16" s="591" t="s">
        <v>1885</v>
      </c>
    </row>
    <row r="17" spans="1:7" ht="48.75" thickBot="1">
      <c r="A17" s="592" t="s">
        <v>1881</v>
      </c>
      <c r="B17" s="591" t="s">
        <v>1882</v>
      </c>
      <c r="C17" s="591" t="s">
        <v>1886</v>
      </c>
      <c r="D17" s="591" t="s">
        <v>1887</v>
      </c>
      <c r="E17" s="591" t="s">
        <v>448</v>
      </c>
      <c r="F17" s="591">
        <v>2012</v>
      </c>
      <c r="G17" s="591" t="s">
        <v>1888</v>
      </c>
    </row>
    <row r="18" spans="1:7" ht="204.75" thickBot="1">
      <c r="A18" s="592" t="s">
        <v>1881</v>
      </c>
      <c r="B18" s="591" t="s">
        <v>1882</v>
      </c>
      <c r="C18" s="591" t="s">
        <v>1889</v>
      </c>
      <c r="D18" s="591" t="s">
        <v>1871</v>
      </c>
      <c r="E18" s="591" t="s">
        <v>1865</v>
      </c>
      <c r="F18" s="591">
        <v>2011</v>
      </c>
      <c r="G18" s="591" t="s">
        <v>1890</v>
      </c>
    </row>
    <row r="19" spans="1:7" ht="144.75" thickBot="1">
      <c r="A19" s="592" t="s">
        <v>1881</v>
      </c>
      <c r="B19" s="591" t="s">
        <v>1882</v>
      </c>
      <c r="C19" s="591" t="s">
        <v>1891</v>
      </c>
      <c r="D19" s="591" t="s">
        <v>1871</v>
      </c>
      <c r="E19" s="591" t="s">
        <v>1865</v>
      </c>
      <c r="F19" s="591">
        <v>2011</v>
      </c>
      <c r="G19" s="591" t="s">
        <v>1892</v>
      </c>
    </row>
    <row r="20" spans="1:7" ht="204.75" thickBot="1">
      <c r="A20" s="592" t="s">
        <v>1893</v>
      </c>
      <c r="B20" s="591" t="s">
        <v>1894</v>
      </c>
      <c r="C20" s="591" t="s">
        <v>1909</v>
      </c>
      <c r="D20" s="591" t="s">
        <v>1895</v>
      </c>
      <c r="E20" s="591" t="s">
        <v>448</v>
      </c>
      <c r="F20" s="591" t="s">
        <v>1896</v>
      </c>
      <c r="G20" s="591" t="s">
        <v>1897</v>
      </c>
    </row>
    <row r="21" spans="1:7" ht="132.75" thickBot="1">
      <c r="A21" s="592" t="s">
        <v>1910</v>
      </c>
      <c r="B21" s="591" t="s">
        <v>1894</v>
      </c>
      <c r="C21" s="591" t="s">
        <v>1911</v>
      </c>
      <c r="D21" s="591" t="s">
        <v>1871</v>
      </c>
      <c r="E21" s="591" t="s">
        <v>1865</v>
      </c>
      <c r="F21" s="591">
        <v>2011</v>
      </c>
      <c r="G21" s="591" t="s">
        <v>1912</v>
      </c>
    </row>
    <row r="22" spans="1:7" ht="48.75" thickBot="1">
      <c r="A22" s="592" t="s">
        <v>1898</v>
      </c>
      <c r="B22" s="591" t="s">
        <v>1899</v>
      </c>
      <c r="C22" s="591" t="s">
        <v>1913</v>
      </c>
      <c r="D22" s="591" t="s">
        <v>167</v>
      </c>
      <c r="E22" s="591" t="s">
        <v>448</v>
      </c>
      <c r="F22" s="591">
        <v>2011</v>
      </c>
      <c r="G22" s="591" t="s">
        <v>1914</v>
      </c>
    </row>
    <row r="23" spans="1:7" ht="84.75" thickBot="1">
      <c r="A23" s="592" t="s">
        <v>1900</v>
      </c>
      <c r="B23" s="591" t="s">
        <v>1899</v>
      </c>
      <c r="C23" s="591" t="s">
        <v>447</v>
      </c>
      <c r="D23" s="591" t="s">
        <v>167</v>
      </c>
      <c r="E23" s="591" t="s">
        <v>448</v>
      </c>
      <c r="F23" s="591">
        <v>2012</v>
      </c>
      <c r="G23" s="591" t="s">
        <v>1901</v>
      </c>
    </row>
  </sheetData>
  <mergeCells count="24">
    <mergeCell ref="F15:F16"/>
    <mergeCell ref="A11:A12"/>
    <mergeCell ref="B11:B12"/>
    <mergeCell ref="D11:D12"/>
    <mergeCell ref="E11:E12"/>
    <mergeCell ref="F11:F12"/>
    <mergeCell ref="A15:A16"/>
    <mergeCell ref="B15:B16"/>
    <mergeCell ref="C15:C16"/>
    <mergeCell ref="D15:D16"/>
    <mergeCell ref="E15:E16"/>
    <mergeCell ref="G11:G12"/>
    <mergeCell ref="A8:A10"/>
    <mergeCell ref="B8:B10"/>
    <mergeCell ref="C8:C10"/>
    <mergeCell ref="D8:D10"/>
    <mergeCell ref="E8:E10"/>
    <mergeCell ref="F8:F10"/>
    <mergeCell ref="G5:G6"/>
    <mergeCell ref="A5:A6"/>
    <mergeCell ref="B5:B6"/>
    <mergeCell ref="D5:D6"/>
    <mergeCell ref="E5:E6"/>
    <mergeCell ref="F5:F6"/>
  </mergeCell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enableFormatConditionsCalculation="0"/>
  <dimension ref="A1:I9"/>
  <sheetViews>
    <sheetView workbookViewId="0">
      <selection activeCell="D5" sqref="D5"/>
    </sheetView>
  </sheetViews>
  <sheetFormatPr defaultColWidth="8.85546875" defaultRowHeight="12.75"/>
  <cols>
    <col min="2" max="2" width="15.7109375" customWidth="1"/>
    <col min="3" max="3" width="17.28515625" customWidth="1"/>
    <col min="4" max="4" width="18.7109375" customWidth="1"/>
    <col min="5" max="5" width="25" customWidth="1"/>
    <col min="6" max="6" width="22.42578125" customWidth="1"/>
    <col min="7" max="7" width="20.42578125" customWidth="1"/>
    <col min="8" max="8" width="22.140625" customWidth="1"/>
  </cols>
  <sheetData>
    <row r="1" spans="1:9" ht="15.75">
      <c r="A1" s="2" t="s">
        <v>452</v>
      </c>
    </row>
    <row r="2" spans="1:9" ht="13.5" thickBot="1"/>
    <row r="3" spans="1:9" ht="108.75" customHeight="1" thickBot="1">
      <c r="A3" s="208" t="s">
        <v>429</v>
      </c>
      <c r="B3" s="208" t="s">
        <v>430</v>
      </c>
      <c r="C3" s="208" t="s">
        <v>431</v>
      </c>
      <c r="D3" s="208" t="s">
        <v>432</v>
      </c>
      <c r="E3" s="208" t="s">
        <v>433</v>
      </c>
      <c r="F3" s="208" t="s">
        <v>434</v>
      </c>
      <c r="G3" s="208" t="s">
        <v>435</v>
      </c>
      <c r="H3" s="208" t="s">
        <v>436</v>
      </c>
    </row>
    <row r="4" spans="1:9" ht="148.5" customHeight="1">
      <c r="A4" s="595" t="s">
        <v>437</v>
      </c>
      <c r="B4" s="595" t="s">
        <v>438</v>
      </c>
      <c r="C4" s="595"/>
      <c r="D4" s="595" t="s">
        <v>440</v>
      </c>
      <c r="E4" s="595" t="s">
        <v>441</v>
      </c>
      <c r="F4" s="595" t="s">
        <v>442</v>
      </c>
      <c r="G4" s="595"/>
      <c r="H4" s="597" t="s">
        <v>1932</v>
      </c>
      <c r="I4" s="209"/>
    </row>
    <row r="5" spans="1:9" ht="127.5">
      <c r="A5" s="593" t="s">
        <v>1915</v>
      </c>
      <c r="B5" s="593" t="s">
        <v>1916</v>
      </c>
      <c r="C5" s="593"/>
      <c r="D5" s="593" t="s">
        <v>440</v>
      </c>
      <c r="E5" s="593" t="s">
        <v>1917</v>
      </c>
      <c r="F5" s="593" t="s">
        <v>1918</v>
      </c>
      <c r="G5" s="593"/>
      <c r="H5" s="597" t="s">
        <v>1932</v>
      </c>
    </row>
    <row r="6" spans="1:9" ht="153">
      <c r="A6" s="593" t="s">
        <v>1919</v>
      </c>
      <c r="B6" s="593" t="s">
        <v>1920</v>
      </c>
      <c r="C6" s="593"/>
      <c r="D6" s="594" t="s">
        <v>1921</v>
      </c>
      <c r="E6" s="593" t="s">
        <v>1922</v>
      </c>
      <c r="F6" s="593" t="s">
        <v>1923</v>
      </c>
      <c r="G6" s="593"/>
      <c r="H6" s="597" t="s">
        <v>1932</v>
      </c>
    </row>
    <row r="7" spans="1:9" ht="191.25">
      <c r="A7" s="593" t="s">
        <v>1924</v>
      </c>
      <c r="B7" s="593" t="s">
        <v>1925</v>
      </c>
      <c r="C7" s="593"/>
      <c r="D7" s="593" t="s">
        <v>1926</v>
      </c>
      <c r="E7" s="593" t="s">
        <v>1927</v>
      </c>
      <c r="F7" s="593" t="s">
        <v>1928</v>
      </c>
      <c r="G7" s="593"/>
      <c r="H7" s="597" t="s">
        <v>1932</v>
      </c>
    </row>
    <row r="8" spans="1:9" ht="357">
      <c r="A8" s="593" t="s">
        <v>1929</v>
      </c>
      <c r="B8" s="593" t="s">
        <v>1930</v>
      </c>
      <c r="C8" s="593" t="s">
        <v>443</v>
      </c>
      <c r="D8" s="593" t="s">
        <v>444</v>
      </c>
      <c r="E8" s="593" t="s">
        <v>445</v>
      </c>
      <c r="F8" s="593" t="s">
        <v>1931</v>
      </c>
      <c r="G8" s="593" t="s">
        <v>446</v>
      </c>
      <c r="H8" s="596" t="s">
        <v>1934</v>
      </c>
    </row>
    <row r="9" spans="1:9" ht="331.5">
      <c r="A9" s="905" t="s">
        <v>1940</v>
      </c>
      <c r="B9" s="905" t="s">
        <v>1933</v>
      </c>
      <c r="C9" s="905" t="s">
        <v>1935</v>
      </c>
      <c r="D9" s="905" t="s">
        <v>1936</v>
      </c>
      <c r="E9" s="905" t="s">
        <v>1937</v>
      </c>
      <c r="F9" s="905" t="s">
        <v>1938</v>
      </c>
      <c r="G9" s="905" t="s">
        <v>1939</v>
      </c>
      <c r="H9" s="905" t="s">
        <v>2014</v>
      </c>
    </row>
  </sheetData>
  <pageMargins left="0.7" right="0.7" top="0.75" bottom="0.75" header="0.3" footer="0.3"/>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enableFormatConditionsCalculation="0">
    <pageSetUpPr fitToPage="1"/>
  </sheetPr>
  <dimension ref="A1:G145"/>
  <sheetViews>
    <sheetView zoomScaleSheetLayoutView="100" workbookViewId="0">
      <selection activeCell="C123" sqref="C123"/>
    </sheetView>
  </sheetViews>
  <sheetFormatPr defaultColWidth="11.42578125" defaultRowHeight="12.75"/>
  <cols>
    <col min="1" max="1" width="7.7109375" style="1" customWidth="1"/>
    <col min="2" max="2" width="16.42578125" style="24" customWidth="1"/>
    <col min="3" max="3" width="66.7109375" style="86" customWidth="1"/>
    <col min="4" max="4" width="15" style="26" customWidth="1"/>
    <col min="5" max="5" width="18.7109375" style="24" customWidth="1"/>
    <col min="6" max="6" width="13.28515625" style="1" hidden="1" customWidth="1"/>
    <col min="7" max="7" width="18.140625" style="1" customWidth="1"/>
    <col min="8" max="16384" width="11.42578125" style="1"/>
  </cols>
  <sheetData>
    <row r="1" spans="1:7" ht="19.350000000000001" customHeight="1" thickBot="1">
      <c r="A1" s="2" t="s">
        <v>314</v>
      </c>
      <c r="B1" s="89"/>
      <c r="C1" s="2"/>
      <c r="D1" s="89"/>
      <c r="E1" s="231" t="s">
        <v>0</v>
      </c>
      <c r="F1" s="132"/>
      <c r="G1" s="214" t="s">
        <v>453</v>
      </c>
    </row>
    <row r="2" spans="1:7" ht="23.1" customHeight="1" thickBot="1">
      <c r="A2" s="2"/>
      <c r="B2" s="89"/>
      <c r="C2" s="2"/>
      <c r="D2" s="89"/>
      <c r="E2" s="232" t="s">
        <v>288</v>
      </c>
      <c r="F2" s="131"/>
      <c r="G2" s="215">
        <v>2014</v>
      </c>
    </row>
    <row r="3" spans="1:7" ht="47.1" customHeight="1" thickBot="1">
      <c r="A3" s="133" t="s">
        <v>1</v>
      </c>
      <c r="B3" s="133" t="s">
        <v>337</v>
      </c>
      <c r="C3" s="208" t="s">
        <v>338</v>
      </c>
      <c r="D3" s="133" t="s">
        <v>344</v>
      </c>
      <c r="E3" s="134" t="s">
        <v>362</v>
      </c>
      <c r="F3" s="135" t="s">
        <v>3</v>
      </c>
      <c r="G3" s="134" t="s">
        <v>347</v>
      </c>
    </row>
    <row r="4" spans="1:7" s="90" customFormat="1">
      <c r="A4" s="136"/>
      <c r="B4" s="233"/>
      <c r="C4" s="216" t="s">
        <v>454</v>
      </c>
      <c r="D4" s="137"/>
      <c r="E4" s="233"/>
      <c r="F4" s="137" t="s">
        <v>6</v>
      </c>
      <c r="G4" s="136"/>
    </row>
    <row r="5" spans="1:7" s="90" customFormat="1" ht="13.35" customHeight="1">
      <c r="A5" s="229" t="s">
        <v>369</v>
      </c>
      <c r="B5" s="228"/>
      <c r="C5" s="218" t="s">
        <v>455</v>
      </c>
      <c r="D5" s="221"/>
      <c r="E5" s="229">
        <v>19</v>
      </c>
      <c r="F5" s="219" t="s">
        <v>6</v>
      </c>
      <c r="G5" s="217"/>
    </row>
    <row r="6" spans="1:7" s="90" customFormat="1">
      <c r="A6" s="229" t="s">
        <v>369</v>
      </c>
      <c r="B6" s="228"/>
      <c r="C6" s="230" t="s">
        <v>2003</v>
      </c>
      <c r="D6" s="219"/>
      <c r="E6" s="229">
        <v>1</v>
      </c>
      <c r="F6" s="219" t="s">
        <v>6</v>
      </c>
      <c r="G6" s="217"/>
    </row>
    <row r="7" spans="1:7">
      <c r="A7" s="220"/>
      <c r="B7" s="229"/>
      <c r="C7" s="218"/>
      <c r="D7" s="221"/>
      <c r="E7" s="229"/>
      <c r="F7" s="220"/>
      <c r="G7" s="220"/>
    </row>
    <row r="8" spans="1:7">
      <c r="A8" s="220"/>
      <c r="B8" s="229"/>
      <c r="C8" s="222" t="s">
        <v>456</v>
      </c>
      <c r="D8" s="221"/>
      <c r="E8" s="229"/>
      <c r="F8" s="220"/>
      <c r="G8" s="220"/>
    </row>
    <row r="9" spans="1:7">
      <c r="A9" s="229" t="s">
        <v>369</v>
      </c>
      <c r="B9" s="229" t="s">
        <v>497</v>
      </c>
      <c r="C9" s="230" t="s">
        <v>498</v>
      </c>
      <c r="D9" s="221"/>
      <c r="E9" s="229">
        <v>2</v>
      </c>
      <c r="F9" s="220"/>
      <c r="G9" s="220"/>
    </row>
    <row r="10" spans="1:7">
      <c r="A10" s="229" t="s">
        <v>369</v>
      </c>
      <c r="B10" s="229" t="s">
        <v>501</v>
      </c>
      <c r="C10" s="230" t="s">
        <v>2104</v>
      </c>
      <c r="D10" s="221"/>
      <c r="E10" s="229">
        <v>1</v>
      </c>
      <c r="F10" s="220"/>
      <c r="G10" s="220"/>
    </row>
    <row r="11" spans="1:7">
      <c r="A11" s="229" t="s">
        <v>369</v>
      </c>
      <c r="B11" s="229" t="s">
        <v>502</v>
      </c>
      <c r="C11" s="230" t="s">
        <v>499</v>
      </c>
      <c r="D11" s="221"/>
      <c r="E11" s="229">
        <v>1</v>
      </c>
      <c r="F11" s="220"/>
      <c r="G11" s="220"/>
    </row>
    <row r="12" spans="1:7">
      <c r="A12" s="229"/>
      <c r="B12" s="229"/>
      <c r="C12" s="230" t="s">
        <v>500</v>
      </c>
      <c r="D12" s="221"/>
      <c r="E12" s="229"/>
      <c r="F12" s="220"/>
      <c r="G12" s="220"/>
    </row>
    <row r="13" spans="1:7">
      <c r="A13" s="229" t="s">
        <v>369</v>
      </c>
      <c r="B13" s="229" t="s">
        <v>503</v>
      </c>
      <c r="C13" s="218" t="s">
        <v>457</v>
      </c>
      <c r="D13" s="221"/>
      <c r="E13" s="229">
        <v>1</v>
      </c>
      <c r="F13" s="220"/>
      <c r="G13" s="220"/>
    </row>
    <row r="14" spans="1:7">
      <c r="A14" s="229" t="s">
        <v>369</v>
      </c>
      <c r="B14" s="229"/>
      <c r="C14" s="230" t="s">
        <v>2105</v>
      </c>
      <c r="D14" s="221"/>
      <c r="E14" s="229">
        <v>2</v>
      </c>
      <c r="F14" s="220"/>
      <c r="G14" s="220"/>
    </row>
    <row r="15" spans="1:7">
      <c r="A15" s="229"/>
      <c r="B15" s="229"/>
      <c r="C15" s="218" t="s">
        <v>458</v>
      </c>
      <c r="D15" s="221"/>
      <c r="E15" s="229"/>
      <c r="F15" s="220"/>
      <c r="G15" s="220"/>
    </row>
    <row r="16" spans="1:7">
      <c r="A16" s="229" t="s">
        <v>369</v>
      </c>
      <c r="B16" s="229" t="s">
        <v>504</v>
      </c>
      <c r="C16" s="230" t="s">
        <v>505</v>
      </c>
      <c r="D16" s="221"/>
      <c r="E16" s="229">
        <v>2</v>
      </c>
      <c r="F16" s="220"/>
      <c r="G16" s="220"/>
    </row>
    <row r="17" spans="1:7">
      <c r="A17" s="220"/>
      <c r="B17" s="229"/>
      <c r="C17" s="218"/>
      <c r="D17" s="221"/>
      <c r="E17" s="229"/>
      <c r="F17" s="220"/>
      <c r="G17" s="220"/>
    </row>
    <row r="18" spans="1:7" ht="25.5">
      <c r="A18" s="220"/>
      <c r="B18" s="229"/>
      <c r="C18" s="222" t="s">
        <v>459</v>
      </c>
      <c r="D18" s="221"/>
      <c r="E18" s="229"/>
      <c r="F18" s="220"/>
      <c r="G18" s="220"/>
    </row>
    <row r="19" spans="1:7">
      <c r="A19" s="229"/>
      <c r="B19" s="229" t="s">
        <v>460</v>
      </c>
      <c r="C19" s="230" t="s">
        <v>460</v>
      </c>
      <c r="D19" s="221"/>
      <c r="E19" s="229"/>
      <c r="F19" s="220"/>
      <c r="G19" s="220"/>
    </row>
    <row r="20" spans="1:7">
      <c r="A20" s="229" t="s">
        <v>369</v>
      </c>
      <c r="B20" s="229" t="s">
        <v>506</v>
      </c>
      <c r="C20" s="230" t="s">
        <v>507</v>
      </c>
      <c r="D20" s="221" t="s">
        <v>8</v>
      </c>
      <c r="E20" s="229">
        <v>3</v>
      </c>
      <c r="F20" s="220"/>
      <c r="G20" s="220"/>
    </row>
    <row r="21" spans="1:7">
      <c r="A21" s="229" t="s">
        <v>369</v>
      </c>
      <c r="B21" s="229" t="s">
        <v>509</v>
      </c>
      <c r="C21" s="230" t="s">
        <v>508</v>
      </c>
      <c r="D21" s="221" t="s">
        <v>8</v>
      </c>
      <c r="E21" s="229">
        <v>2</v>
      </c>
      <c r="F21" s="220"/>
      <c r="G21" s="220"/>
    </row>
    <row r="22" spans="1:7">
      <c r="A22" s="229" t="s">
        <v>369</v>
      </c>
      <c r="B22" s="229" t="s">
        <v>510</v>
      </c>
      <c r="C22" s="230" t="s">
        <v>511</v>
      </c>
      <c r="D22" s="221" t="s">
        <v>8</v>
      </c>
      <c r="E22" s="229">
        <v>2</v>
      </c>
      <c r="F22" s="220"/>
      <c r="G22" s="220"/>
    </row>
    <row r="23" spans="1:7">
      <c r="A23" s="229" t="s">
        <v>369</v>
      </c>
      <c r="B23" s="229" t="s">
        <v>512</v>
      </c>
      <c r="C23" s="230" t="s">
        <v>513</v>
      </c>
      <c r="D23" s="221" t="s">
        <v>8</v>
      </c>
      <c r="E23" s="229">
        <v>2</v>
      </c>
      <c r="F23" s="220"/>
      <c r="G23" s="220"/>
    </row>
    <row r="24" spans="1:7">
      <c r="A24" s="229"/>
      <c r="B24" s="229"/>
      <c r="C24" s="218" t="s">
        <v>461</v>
      </c>
      <c r="D24" s="221" t="s">
        <v>8</v>
      </c>
      <c r="E24" s="229"/>
      <c r="F24" s="220"/>
      <c r="G24" s="220"/>
    </row>
    <row r="25" spans="1:7">
      <c r="A25" s="229"/>
      <c r="B25" s="234"/>
      <c r="C25" s="218" t="s">
        <v>462</v>
      </c>
      <c r="D25" s="221" t="s">
        <v>8</v>
      </c>
      <c r="E25" s="234"/>
      <c r="F25" s="194"/>
      <c r="G25" s="194"/>
    </row>
    <row r="26" spans="1:7">
      <c r="A26" s="194"/>
      <c r="B26" s="234"/>
      <c r="C26" s="218"/>
      <c r="D26" s="223"/>
      <c r="E26" s="234"/>
      <c r="F26" s="194"/>
      <c r="G26" s="194"/>
    </row>
    <row r="27" spans="1:7">
      <c r="A27" s="194"/>
      <c r="B27" s="234"/>
      <c r="C27" s="222" t="s">
        <v>463</v>
      </c>
      <c r="D27" s="223"/>
      <c r="E27" s="234"/>
      <c r="F27" s="194"/>
      <c r="G27" s="194"/>
    </row>
    <row r="28" spans="1:7">
      <c r="A28" s="194"/>
      <c r="B28" s="234"/>
      <c r="C28" s="224" t="s">
        <v>103</v>
      </c>
      <c r="D28" s="223"/>
      <c r="E28" s="234"/>
      <c r="F28" s="194"/>
      <c r="G28" s="194"/>
    </row>
    <row r="29" spans="1:7">
      <c r="A29" s="194"/>
      <c r="B29" s="234" t="s">
        <v>632</v>
      </c>
      <c r="C29" s="235" t="s">
        <v>633</v>
      </c>
      <c r="D29" s="223"/>
      <c r="E29" s="234"/>
      <c r="F29" s="194"/>
      <c r="G29" s="194"/>
    </row>
    <row r="30" spans="1:7">
      <c r="A30" s="194"/>
      <c r="B30" s="234" t="s">
        <v>631</v>
      </c>
      <c r="C30" s="235" t="s">
        <v>634</v>
      </c>
      <c r="D30" s="223"/>
      <c r="E30" s="234"/>
      <c r="F30" s="194"/>
      <c r="G30" s="194"/>
    </row>
    <row r="31" spans="1:7">
      <c r="A31" s="194"/>
      <c r="B31" s="234" t="s">
        <v>630</v>
      </c>
      <c r="C31" s="235" t="s">
        <v>635</v>
      </c>
      <c r="D31" s="223"/>
      <c r="E31" s="234"/>
      <c r="F31" s="194"/>
      <c r="G31" s="194"/>
    </row>
    <row r="32" spans="1:7" ht="25.5">
      <c r="A32" s="194"/>
      <c r="B32" s="234" t="s">
        <v>629</v>
      </c>
      <c r="C32" s="235" t="s">
        <v>636</v>
      </c>
      <c r="D32" s="223"/>
      <c r="E32" s="234"/>
      <c r="F32" s="194"/>
      <c r="G32" s="194"/>
    </row>
    <row r="33" spans="1:7">
      <c r="A33" s="194"/>
      <c r="B33" s="234"/>
      <c r="C33" s="225"/>
      <c r="D33" s="223"/>
      <c r="E33" s="234"/>
      <c r="F33" s="194"/>
      <c r="G33" s="194"/>
    </row>
    <row r="34" spans="1:7">
      <c r="A34" s="194"/>
      <c r="B34" s="234"/>
      <c r="C34" s="225" t="s">
        <v>464</v>
      </c>
      <c r="D34" s="223"/>
      <c r="E34" s="234"/>
      <c r="F34" s="194"/>
      <c r="G34" s="194"/>
    </row>
    <row r="35" spans="1:7" ht="25.5">
      <c r="A35" s="194"/>
      <c r="B35" s="234"/>
      <c r="C35" s="225" t="s">
        <v>465</v>
      </c>
      <c r="D35" s="223"/>
      <c r="E35" s="234"/>
      <c r="F35" s="194"/>
      <c r="G35" s="194"/>
    </row>
    <row r="36" spans="1:7" ht="25.5">
      <c r="A36" s="194"/>
      <c r="B36" s="234"/>
      <c r="C36" s="225" t="s">
        <v>466</v>
      </c>
      <c r="D36" s="223"/>
      <c r="E36" s="234"/>
      <c r="F36" s="194"/>
      <c r="G36" s="194"/>
    </row>
    <row r="37" spans="1:7" ht="25.5">
      <c r="A37" s="194"/>
      <c r="B37" s="234"/>
      <c r="C37" s="225" t="s">
        <v>467</v>
      </c>
      <c r="D37" s="223"/>
      <c r="E37" s="234"/>
      <c r="F37" s="194"/>
      <c r="G37" s="194"/>
    </row>
    <row r="38" spans="1:7">
      <c r="A38" s="194"/>
      <c r="B38" s="234"/>
      <c r="C38" s="225" t="s">
        <v>468</v>
      </c>
      <c r="D38" s="223"/>
      <c r="E38" s="234"/>
      <c r="F38" s="194"/>
      <c r="G38" s="194"/>
    </row>
    <row r="39" spans="1:7">
      <c r="A39" s="194"/>
      <c r="B39" s="234"/>
      <c r="C39" s="225" t="s">
        <v>469</v>
      </c>
      <c r="D39" s="223"/>
      <c r="E39" s="234"/>
      <c r="F39" s="194"/>
      <c r="G39" s="194"/>
    </row>
    <row r="40" spans="1:7" ht="25.5">
      <c r="A40" s="194"/>
      <c r="B40" s="234"/>
      <c r="C40" s="225" t="s">
        <v>470</v>
      </c>
      <c r="D40" s="223"/>
      <c r="E40" s="234"/>
      <c r="F40" s="194"/>
      <c r="G40" s="194"/>
    </row>
    <row r="41" spans="1:7">
      <c r="A41" s="194"/>
      <c r="B41" s="234"/>
      <c r="C41" s="225" t="s">
        <v>471</v>
      </c>
      <c r="D41" s="223"/>
      <c r="E41" s="234"/>
      <c r="F41" s="194"/>
      <c r="G41" s="194"/>
    </row>
    <row r="42" spans="1:7">
      <c r="A42" s="194"/>
      <c r="B42" s="234"/>
      <c r="C42" s="225" t="s">
        <v>472</v>
      </c>
      <c r="D42" s="223"/>
      <c r="E42" s="234"/>
      <c r="F42" s="194"/>
      <c r="G42" s="194"/>
    </row>
    <row r="43" spans="1:7">
      <c r="A43" s="194"/>
      <c r="B43" s="234"/>
      <c r="C43" s="225" t="s">
        <v>473</v>
      </c>
      <c r="D43" s="223"/>
      <c r="E43" s="234"/>
      <c r="F43" s="194"/>
      <c r="G43" s="194"/>
    </row>
    <row r="44" spans="1:7" ht="25.5">
      <c r="A44" s="194"/>
      <c r="B44" s="234"/>
      <c r="C44" s="225" t="s">
        <v>474</v>
      </c>
      <c r="D44" s="223"/>
      <c r="E44" s="234"/>
      <c r="F44" s="194"/>
      <c r="G44" s="194"/>
    </row>
    <row r="45" spans="1:7">
      <c r="A45" s="194"/>
      <c r="B45" s="234"/>
      <c r="C45" s="225"/>
      <c r="D45" s="223"/>
      <c r="E45" s="234"/>
      <c r="F45" s="194"/>
      <c r="G45" s="194"/>
    </row>
    <row r="46" spans="1:7">
      <c r="A46" s="194"/>
      <c r="B46" s="234"/>
      <c r="C46" s="224" t="s">
        <v>241</v>
      </c>
      <c r="D46" s="223"/>
      <c r="E46" s="234"/>
      <c r="F46" s="194"/>
      <c r="G46" s="194"/>
    </row>
    <row r="47" spans="1:7">
      <c r="A47" s="752" t="s">
        <v>369</v>
      </c>
      <c r="B47" s="234"/>
      <c r="C47" s="225" t="s">
        <v>475</v>
      </c>
      <c r="D47" s="223" t="s">
        <v>241</v>
      </c>
      <c r="E47" s="234">
        <v>1</v>
      </c>
      <c r="F47" s="194"/>
      <c r="G47" s="194"/>
    </row>
    <row r="48" spans="1:7">
      <c r="A48" s="194"/>
      <c r="B48" s="234"/>
      <c r="C48" s="225" t="s">
        <v>476</v>
      </c>
      <c r="D48" s="223"/>
      <c r="E48" s="234"/>
      <c r="F48" s="194"/>
      <c r="G48" s="194"/>
    </row>
    <row r="49" spans="1:7">
      <c r="A49" s="194"/>
      <c r="B49" s="234"/>
      <c r="C49" s="225" t="s">
        <v>477</v>
      </c>
      <c r="D49" s="223"/>
      <c r="E49" s="234"/>
      <c r="F49" s="194"/>
      <c r="G49" s="194"/>
    </row>
    <row r="50" spans="1:7">
      <c r="A50" s="194"/>
      <c r="B50" s="234" t="s">
        <v>571</v>
      </c>
      <c r="C50" s="235" t="s">
        <v>628</v>
      </c>
      <c r="D50" s="223"/>
      <c r="E50" s="234"/>
      <c r="F50" s="194"/>
      <c r="G50" s="194"/>
    </row>
    <row r="51" spans="1:7">
      <c r="A51" s="194"/>
      <c r="B51" s="234"/>
      <c r="C51" s="225"/>
      <c r="D51" s="223"/>
      <c r="E51" s="234"/>
      <c r="F51" s="194"/>
      <c r="G51" s="194"/>
    </row>
    <row r="52" spans="1:7">
      <c r="A52" s="194"/>
      <c r="B52" s="234"/>
      <c r="C52" s="224" t="s">
        <v>313</v>
      </c>
      <c r="D52" s="223"/>
      <c r="E52" s="234"/>
      <c r="F52" s="194"/>
      <c r="G52" s="194"/>
    </row>
    <row r="53" spans="1:7">
      <c r="A53" s="194"/>
      <c r="B53" s="234"/>
      <c r="C53" s="225" t="s">
        <v>478</v>
      </c>
      <c r="D53" s="223"/>
      <c r="E53" s="234"/>
      <c r="F53" s="194"/>
      <c r="G53" s="194"/>
    </row>
    <row r="54" spans="1:7">
      <c r="A54" s="194"/>
      <c r="B54" s="234"/>
      <c r="C54" s="226" t="s">
        <v>479</v>
      </c>
      <c r="D54" s="223"/>
      <c r="E54" s="234"/>
      <c r="F54" s="194"/>
      <c r="G54" s="194"/>
    </row>
    <row r="55" spans="1:7">
      <c r="A55" s="194"/>
      <c r="B55" s="234"/>
      <c r="C55" s="226" t="s">
        <v>480</v>
      </c>
      <c r="D55" s="223"/>
      <c r="E55" s="234"/>
      <c r="F55" s="194"/>
      <c r="G55" s="194"/>
    </row>
    <row r="56" spans="1:7">
      <c r="A56" s="194"/>
      <c r="B56" s="234"/>
      <c r="C56" s="226" t="s">
        <v>481</v>
      </c>
      <c r="D56" s="223"/>
      <c r="E56" s="234"/>
      <c r="F56" s="194"/>
      <c r="G56" s="194"/>
    </row>
    <row r="57" spans="1:7">
      <c r="A57" s="194"/>
      <c r="B57" s="234"/>
      <c r="C57" s="226" t="s">
        <v>482</v>
      </c>
      <c r="D57" s="223"/>
      <c r="E57" s="234"/>
      <c r="F57" s="194"/>
      <c r="G57" s="194"/>
    </row>
    <row r="58" spans="1:7">
      <c r="A58" s="194"/>
      <c r="B58" s="234"/>
      <c r="C58" s="226" t="s">
        <v>483</v>
      </c>
      <c r="D58" s="223"/>
      <c r="E58" s="234"/>
      <c r="F58" s="194"/>
      <c r="G58" s="194"/>
    </row>
    <row r="59" spans="1:7">
      <c r="A59" s="194"/>
      <c r="B59" s="234"/>
      <c r="C59" s="226" t="s">
        <v>484</v>
      </c>
      <c r="D59" s="223"/>
      <c r="E59" s="234"/>
      <c r="F59" s="194"/>
      <c r="G59" s="194"/>
    </row>
    <row r="60" spans="1:7">
      <c r="A60" s="194"/>
      <c r="B60" s="234"/>
      <c r="C60" s="226" t="s">
        <v>485</v>
      </c>
      <c r="D60" s="223"/>
      <c r="E60" s="234"/>
      <c r="F60" s="194"/>
      <c r="G60" s="194"/>
    </row>
    <row r="61" spans="1:7">
      <c r="A61" s="194"/>
      <c r="B61" s="234"/>
      <c r="C61" s="226"/>
      <c r="D61" s="223"/>
      <c r="E61" s="234"/>
      <c r="F61" s="194"/>
      <c r="G61" s="194"/>
    </row>
    <row r="62" spans="1:7">
      <c r="A62" s="194"/>
      <c r="B62" s="234"/>
      <c r="C62" s="224" t="s">
        <v>486</v>
      </c>
      <c r="D62" s="223"/>
      <c r="E62" s="234"/>
      <c r="F62" s="194"/>
      <c r="G62" s="194"/>
    </row>
    <row r="63" spans="1:7">
      <c r="A63" s="194"/>
      <c r="B63" s="234" t="s">
        <v>625</v>
      </c>
      <c r="C63" s="226" t="s">
        <v>487</v>
      </c>
      <c r="D63" s="223"/>
      <c r="E63" s="234"/>
      <c r="F63" s="194"/>
      <c r="G63" s="194"/>
    </row>
    <row r="64" spans="1:7" ht="25.5">
      <c r="A64" s="194"/>
      <c r="B64" s="234" t="s">
        <v>626</v>
      </c>
      <c r="C64" s="226" t="s">
        <v>488</v>
      </c>
      <c r="D64" s="223"/>
      <c r="E64" s="234"/>
      <c r="F64" s="194"/>
      <c r="G64" s="194"/>
    </row>
    <row r="65" spans="1:7" ht="27">
      <c r="A65" s="194"/>
      <c r="B65" s="234" t="s">
        <v>627</v>
      </c>
      <c r="C65" s="226" t="s">
        <v>489</v>
      </c>
      <c r="D65" s="223"/>
      <c r="E65" s="234"/>
      <c r="F65" s="194"/>
      <c r="G65" s="194"/>
    </row>
    <row r="66" spans="1:7">
      <c r="A66" s="194"/>
      <c r="B66" s="234"/>
      <c r="C66" s="226"/>
      <c r="D66" s="223"/>
      <c r="E66" s="234"/>
      <c r="F66" s="194"/>
      <c r="G66" s="194"/>
    </row>
    <row r="67" spans="1:7">
      <c r="A67" s="194"/>
      <c r="B67" s="234"/>
      <c r="C67" s="224" t="s">
        <v>490</v>
      </c>
      <c r="D67" s="223"/>
      <c r="E67" s="234"/>
      <c r="F67" s="194"/>
      <c r="G67" s="194"/>
    </row>
    <row r="68" spans="1:7" ht="25.5">
      <c r="A68" s="229"/>
      <c r="B68" s="234"/>
      <c r="C68" s="226" t="s">
        <v>491</v>
      </c>
      <c r="D68" s="221"/>
      <c r="E68" s="234"/>
      <c r="F68" s="194"/>
      <c r="G68" s="194"/>
    </row>
    <row r="69" spans="1:7" ht="25.5">
      <c r="A69" s="229"/>
      <c r="B69" s="234"/>
      <c r="C69" s="236" t="s">
        <v>492</v>
      </c>
      <c r="D69" s="221"/>
      <c r="E69" s="234"/>
      <c r="F69" s="194"/>
      <c r="G69" s="194"/>
    </row>
    <row r="70" spans="1:7">
      <c r="A70" s="752" t="s">
        <v>369</v>
      </c>
      <c r="B70" s="234" t="s">
        <v>607</v>
      </c>
      <c r="C70" s="236" t="s">
        <v>608</v>
      </c>
      <c r="D70" s="221" t="s">
        <v>8</v>
      </c>
      <c r="E70" s="234"/>
      <c r="F70" s="194"/>
      <c r="G70" s="194"/>
    </row>
    <row r="71" spans="1:7">
      <c r="A71" s="752" t="s">
        <v>369</v>
      </c>
      <c r="B71" s="234" t="s">
        <v>610</v>
      </c>
      <c r="C71" s="236" t="s">
        <v>609</v>
      </c>
      <c r="D71" s="221" t="s">
        <v>8</v>
      </c>
      <c r="E71" s="234">
        <v>2</v>
      </c>
      <c r="F71" s="194"/>
      <c r="G71" s="194"/>
    </row>
    <row r="72" spans="1:7">
      <c r="A72" s="752" t="s">
        <v>369</v>
      </c>
      <c r="B72" s="234" t="s">
        <v>606</v>
      </c>
      <c r="C72" s="236" t="s">
        <v>611</v>
      </c>
      <c r="D72" s="221" t="s">
        <v>8</v>
      </c>
      <c r="E72" s="234">
        <v>3</v>
      </c>
      <c r="F72" s="194"/>
      <c r="G72" s="194"/>
    </row>
    <row r="73" spans="1:7">
      <c r="A73" s="752" t="s">
        <v>369</v>
      </c>
      <c r="B73" s="234" t="s">
        <v>605</v>
      </c>
      <c r="C73" s="236" t="s">
        <v>612</v>
      </c>
      <c r="D73" s="221" t="s">
        <v>8</v>
      </c>
      <c r="E73" s="234">
        <v>2</v>
      </c>
      <c r="F73" s="194"/>
      <c r="G73" s="194"/>
    </row>
    <row r="74" spans="1:7">
      <c r="A74" s="752" t="s">
        <v>369</v>
      </c>
      <c r="B74" s="234" t="s">
        <v>604</v>
      </c>
      <c r="C74" s="236" t="s">
        <v>613</v>
      </c>
      <c r="D74" s="221" t="s">
        <v>8</v>
      </c>
      <c r="E74" s="234">
        <v>2</v>
      </c>
      <c r="F74" s="194"/>
      <c r="G74" s="194"/>
    </row>
    <row r="75" spans="1:7">
      <c r="A75" s="752" t="s">
        <v>369</v>
      </c>
      <c r="B75" s="234" t="s">
        <v>603</v>
      </c>
      <c r="C75" s="236" t="s">
        <v>614</v>
      </c>
      <c r="D75" s="221" t="s">
        <v>8</v>
      </c>
      <c r="E75" s="234">
        <v>1</v>
      </c>
      <c r="F75" s="194"/>
      <c r="G75" s="194"/>
    </row>
    <row r="76" spans="1:7">
      <c r="A76" s="752" t="s">
        <v>369</v>
      </c>
      <c r="B76" s="234" t="s">
        <v>602</v>
      </c>
      <c r="C76" s="236" t="s">
        <v>615</v>
      </c>
      <c r="D76" s="221" t="s">
        <v>8</v>
      </c>
      <c r="E76" s="234">
        <v>2</v>
      </c>
      <c r="F76" s="194"/>
      <c r="G76" s="194"/>
    </row>
    <row r="77" spans="1:7">
      <c r="A77" s="752" t="s">
        <v>369</v>
      </c>
      <c r="B77" s="234" t="s">
        <v>601</v>
      </c>
      <c r="C77" s="236" t="s">
        <v>616</v>
      </c>
      <c r="D77" s="221" t="s">
        <v>8</v>
      </c>
      <c r="E77" s="234">
        <v>2</v>
      </c>
      <c r="F77" s="194"/>
      <c r="G77" s="194"/>
    </row>
    <row r="78" spans="1:7" ht="30" customHeight="1">
      <c r="A78" s="752" t="s">
        <v>369</v>
      </c>
      <c r="B78" s="234" t="s">
        <v>600</v>
      </c>
      <c r="C78" s="236" t="s">
        <v>617</v>
      </c>
      <c r="D78" s="221" t="s">
        <v>8</v>
      </c>
      <c r="E78" s="234">
        <v>2</v>
      </c>
      <c r="F78" s="194"/>
      <c r="G78" s="194"/>
    </row>
    <row r="79" spans="1:7">
      <c r="A79" s="752" t="s">
        <v>369</v>
      </c>
      <c r="B79" s="234" t="s">
        <v>599</v>
      </c>
      <c r="C79" s="236" t="s">
        <v>618</v>
      </c>
      <c r="D79" s="221" t="s">
        <v>8</v>
      </c>
      <c r="E79" s="234">
        <v>1</v>
      </c>
      <c r="F79" s="194"/>
      <c r="G79" s="194"/>
    </row>
    <row r="80" spans="1:7">
      <c r="A80" s="752" t="s">
        <v>369</v>
      </c>
      <c r="B80" s="234" t="s">
        <v>598</v>
      </c>
      <c r="C80" s="236" t="s">
        <v>619</v>
      </c>
      <c r="D80" s="221" t="s">
        <v>8</v>
      </c>
      <c r="E80" s="234">
        <v>2</v>
      </c>
      <c r="F80" s="194"/>
      <c r="G80" s="194"/>
    </row>
    <row r="81" spans="1:7">
      <c r="A81" s="229"/>
      <c r="B81" s="234" t="s">
        <v>597</v>
      </c>
      <c r="C81" s="236" t="s">
        <v>620</v>
      </c>
      <c r="D81" s="221" t="s">
        <v>8</v>
      </c>
      <c r="E81" s="234"/>
      <c r="F81" s="194"/>
      <c r="G81" s="194"/>
    </row>
    <row r="82" spans="1:7">
      <c r="A82" s="752" t="s">
        <v>369</v>
      </c>
      <c r="B82" s="234" t="s">
        <v>596</v>
      </c>
      <c r="C82" s="236" t="s">
        <v>621</v>
      </c>
      <c r="D82" s="221" t="s">
        <v>8</v>
      </c>
      <c r="E82" s="234"/>
      <c r="F82" s="194"/>
      <c r="G82" s="194"/>
    </row>
    <row r="83" spans="1:7">
      <c r="A83" s="752" t="s">
        <v>369</v>
      </c>
      <c r="B83" s="234" t="s">
        <v>595</v>
      </c>
      <c r="C83" s="236" t="s">
        <v>622</v>
      </c>
      <c r="D83" s="221" t="s">
        <v>8</v>
      </c>
      <c r="E83" s="234">
        <v>1</v>
      </c>
      <c r="F83" s="194"/>
      <c r="G83" s="194"/>
    </row>
    <row r="84" spans="1:7">
      <c r="A84" s="752" t="s">
        <v>369</v>
      </c>
      <c r="B84" s="234" t="s">
        <v>594</v>
      </c>
      <c r="C84" s="236" t="s">
        <v>623</v>
      </c>
      <c r="D84" s="221" t="s">
        <v>8</v>
      </c>
      <c r="E84" s="234">
        <v>2</v>
      </c>
      <c r="F84" s="194"/>
      <c r="G84" s="194"/>
    </row>
    <row r="85" spans="1:7" ht="25.5">
      <c r="A85" s="229"/>
      <c r="B85" s="234" t="s">
        <v>593</v>
      </c>
      <c r="C85" s="236" t="s">
        <v>624</v>
      </c>
      <c r="D85" s="221" t="s">
        <v>8</v>
      </c>
      <c r="E85" s="234"/>
      <c r="F85" s="194"/>
      <c r="G85" s="194"/>
    </row>
    <row r="86" spans="1:7">
      <c r="A86" s="229"/>
      <c r="B86" s="234" t="s">
        <v>2107</v>
      </c>
      <c r="C86" s="236" t="s">
        <v>592</v>
      </c>
      <c r="D86" s="221" t="s">
        <v>8</v>
      </c>
      <c r="E86" s="234"/>
      <c r="F86" s="194"/>
      <c r="G86" s="194"/>
    </row>
    <row r="87" spans="1:7">
      <c r="A87" s="752" t="s">
        <v>369</v>
      </c>
      <c r="B87" s="234" t="s">
        <v>2106</v>
      </c>
      <c r="C87" s="236" t="s">
        <v>591</v>
      </c>
      <c r="D87" s="221" t="s">
        <v>8</v>
      </c>
      <c r="E87" s="234">
        <v>4</v>
      </c>
      <c r="F87" s="194"/>
      <c r="G87" s="194"/>
    </row>
    <row r="88" spans="1:7">
      <c r="A88" s="194"/>
      <c r="B88" s="234"/>
      <c r="C88" s="227"/>
      <c r="D88" s="223"/>
      <c r="E88" s="234"/>
      <c r="F88" s="194"/>
      <c r="G88" s="194"/>
    </row>
    <row r="89" spans="1:7">
      <c r="A89" s="194"/>
      <c r="B89" s="234"/>
      <c r="C89" s="222" t="s">
        <v>493</v>
      </c>
      <c r="D89" s="223"/>
      <c r="E89" s="234"/>
      <c r="F89" s="194"/>
      <c r="G89" s="194"/>
    </row>
    <row r="90" spans="1:7">
      <c r="A90" s="752" t="s">
        <v>369</v>
      </c>
      <c r="B90" s="234" t="s">
        <v>577</v>
      </c>
      <c r="C90" s="236" t="s">
        <v>590</v>
      </c>
      <c r="D90" s="221" t="s">
        <v>8</v>
      </c>
      <c r="E90" s="234">
        <v>2</v>
      </c>
      <c r="F90" s="194"/>
      <c r="G90" s="194"/>
    </row>
    <row r="91" spans="1:7">
      <c r="A91" s="752" t="s">
        <v>369</v>
      </c>
      <c r="B91" s="234" t="s">
        <v>578</v>
      </c>
      <c r="C91" s="236" t="s">
        <v>589</v>
      </c>
      <c r="D91" s="221" t="s">
        <v>8</v>
      </c>
      <c r="E91" s="234">
        <v>1</v>
      </c>
      <c r="F91" s="194"/>
      <c r="G91" s="194"/>
    </row>
    <row r="92" spans="1:7">
      <c r="A92" s="752" t="s">
        <v>369</v>
      </c>
      <c r="B92" s="234" t="s">
        <v>579</v>
      </c>
      <c r="C92" s="236" t="s">
        <v>588</v>
      </c>
      <c r="D92" s="221" t="s">
        <v>8</v>
      </c>
      <c r="E92" s="234">
        <v>3</v>
      </c>
      <c r="F92" s="194"/>
      <c r="G92" s="194"/>
    </row>
    <row r="93" spans="1:7">
      <c r="A93" s="752" t="s">
        <v>369</v>
      </c>
      <c r="B93" s="234" t="s">
        <v>580</v>
      </c>
      <c r="C93" s="236" t="s">
        <v>587</v>
      </c>
      <c r="D93" s="221" t="s">
        <v>8</v>
      </c>
      <c r="E93" s="234">
        <v>1</v>
      </c>
      <c r="F93" s="194"/>
      <c r="G93" s="194"/>
    </row>
    <row r="94" spans="1:7">
      <c r="A94" s="752" t="s">
        <v>369</v>
      </c>
      <c r="B94" s="234" t="s">
        <v>581</v>
      </c>
      <c r="C94" s="236" t="s">
        <v>586</v>
      </c>
      <c r="D94" s="221" t="s">
        <v>8</v>
      </c>
      <c r="E94" s="234">
        <v>1</v>
      </c>
      <c r="F94" s="194"/>
      <c r="G94" s="194"/>
    </row>
    <row r="95" spans="1:7">
      <c r="A95" s="229"/>
      <c r="B95" s="234" t="s">
        <v>582</v>
      </c>
      <c r="C95" s="236" t="s">
        <v>585</v>
      </c>
      <c r="D95" s="221" t="s">
        <v>8</v>
      </c>
      <c r="E95" s="234"/>
      <c r="F95" s="194"/>
      <c r="G95" s="194"/>
    </row>
    <row r="96" spans="1:7">
      <c r="A96" s="752" t="s">
        <v>369</v>
      </c>
      <c r="B96" s="234" t="s">
        <v>583</v>
      </c>
      <c r="C96" s="236" t="s">
        <v>584</v>
      </c>
      <c r="D96" s="221" t="s">
        <v>8</v>
      </c>
      <c r="E96" s="234">
        <v>5</v>
      </c>
      <c r="F96" s="194"/>
      <c r="G96" s="194"/>
    </row>
    <row r="97" spans="1:7">
      <c r="A97" s="229"/>
      <c r="B97" s="234" t="s">
        <v>572</v>
      </c>
      <c r="C97" s="236" t="s">
        <v>573</v>
      </c>
      <c r="D97" s="221" t="s">
        <v>8</v>
      </c>
      <c r="E97" s="234"/>
      <c r="F97" s="194"/>
      <c r="G97" s="194"/>
    </row>
    <row r="98" spans="1:7">
      <c r="A98" s="229"/>
      <c r="B98" s="234" t="s">
        <v>2108</v>
      </c>
      <c r="C98" s="236" t="s">
        <v>574</v>
      </c>
      <c r="D98" s="221" t="s">
        <v>8</v>
      </c>
      <c r="E98" s="234"/>
      <c r="F98" s="194"/>
      <c r="G98" s="194"/>
    </row>
    <row r="99" spans="1:7" ht="25.5">
      <c r="A99" s="752" t="s">
        <v>369</v>
      </c>
      <c r="B99" s="234" t="s">
        <v>7</v>
      </c>
      <c r="C99" s="236" t="s">
        <v>575</v>
      </c>
      <c r="D99" s="221" t="s">
        <v>8</v>
      </c>
      <c r="E99" s="234">
        <v>2</v>
      </c>
      <c r="F99" s="194"/>
      <c r="G99" s="194"/>
    </row>
    <row r="100" spans="1:7">
      <c r="A100" s="229"/>
      <c r="B100" s="234" t="s">
        <v>571</v>
      </c>
      <c r="C100" s="236" t="s">
        <v>576</v>
      </c>
      <c r="D100" s="221" t="s">
        <v>8</v>
      </c>
      <c r="E100" s="234"/>
      <c r="F100" s="194"/>
      <c r="G100" s="194"/>
    </row>
    <row r="101" spans="1:7">
      <c r="A101" s="752" t="s">
        <v>369</v>
      </c>
      <c r="B101" s="234" t="s">
        <v>565</v>
      </c>
      <c r="C101" s="236" t="s">
        <v>566</v>
      </c>
      <c r="D101" s="221" t="s">
        <v>8</v>
      </c>
      <c r="E101" s="234">
        <v>1</v>
      </c>
      <c r="F101" s="194"/>
      <c r="G101" s="194"/>
    </row>
    <row r="102" spans="1:7">
      <c r="A102" s="229"/>
      <c r="B102" s="234" t="s">
        <v>564</v>
      </c>
      <c r="C102" s="236" t="s">
        <v>567</v>
      </c>
      <c r="D102" s="221" t="s">
        <v>8</v>
      </c>
      <c r="E102" s="234"/>
      <c r="F102" s="194"/>
      <c r="G102" s="194"/>
    </row>
    <row r="103" spans="1:7">
      <c r="A103" s="229"/>
      <c r="B103" s="234" t="s">
        <v>563</v>
      </c>
      <c r="C103" s="237" t="s">
        <v>568</v>
      </c>
      <c r="D103" s="221" t="s">
        <v>8</v>
      </c>
      <c r="E103" s="234"/>
      <c r="F103" s="194"/>
      <c r="G103" s="194"/>
    </row>
    <row r="104" spans="1:7">
      <c r="A104" s="752" t="s">
        <v>369</v>
      </c>
      <c r="B104" s="234" t="s">
        <v>562</v>
      </c>
      <c r="C104" s="236" t="s">
        <v>569</v>
      </c>
      <c r="D104" s="221" t="s">
        <v>8</v>
      </c>
      <c r="E104" s="234">
        <v>2</v>
      </c>
      <c r="F104" s="194"/>
      <c r="G104" s="194"/>
    </row>
    <row r="105" spans="1:7">
      <c r="A105" s="752" t="s">
        <v>369</v>
      </c>
      <c r="B105" s="234" t="s">
        <v>561</v>
      </c>
      <c r="C105" s="236" t="s">
        <v>570</v>
      </c>
      <c r="D105" s="221" t="s">
        <v>8</v>
      </c>
      <c r="E105" s="234">
        <v>1</v>
      </c>
      <c r="F105" s="194"/>
      <c r="G105" s="194"/>
    </row>
    <row r="106" spans="1:7">
      <c r="A106" s="752" t="s">
        <v>369</v>
      </c>
      <c r="B106" s="234" t="s">
        <v>547</v>
      </c>
      <c r="C106" s="236" t="s">
        <v>548</v>
      </c>
      <c r="D106" s="221" t="s">
        <v>8</v>
      </c>
      <c r="E106" s="234">
        <v>1</v>
      </c>
      <c r="F106" s="194"/>
      <c r="G106" s="194"/>
    </row>
    <row r="107" spans="1:7">
      <c r="A107" s="752" t="s">
        <v>369</v>
      </c>
      <c r="B107" s="234" t="s">
        <v>546</v>
      </c>
      <c r="C107" s="236" t="s">
        <v>549</v>
      </c>
      <c r="D107" s="221" t="s">
        <v>8</v>
      </c>
      <c r="E107" s="234">
        <v>1</v>
      </c>
      <c r="F107" s="194"/>
      <c r="G107" s="194"/>
    </row>
    <row r="108" spans="1:7">
      <c r="A108" s="229"/>
      <c r="B108" s="234" t="s">
        <v>545</v>
      </c>
      <c r="C108" s="236" t="s">
        <v>550</v>
      </c>
      <c r="D108" s="221" t="s">
        <v>8</v>
      </c>
      <c r="E108" s="234"/>
      <c r="F108" s="194"/>
      <c r="G108" s="194"/>
    </row>
    <row r="109" spans="1:7">
      <c r="A109" s="229"/>
      <c r="B109" s="234" t="s">
        <v>544</v>
      </c>
      <c r="C109" s="236" t="s">
        <v>551</v>
      </c>
      <c r="D109" s="221" t="s">
        <v>8</v>
      </c>
      <c r="E109" s="234"/>
      <c r="F109" s="194"/>
      <c r="G109" s="194"/>
    </row>
    <row r="110" spans="1:7">
      <c r="A110" s="752" t="s">
        <v>369</v>
      </c>
      <c r="B110" s="234" t="s">
        <v>543</v>
      </c>
      <c r="C110" s="236" t="s">
        <v>552</v>
      </c>
      <c r="D110" s="221" t="s">
        <v>8</v>
      </c>
      <c r="E110" s="234">
        <v>1</v>
      </c>
      <c r="F110" s="194"/>
      <c r="G110" s="194"/>
    </row>
    <row r="111" spans="1:7">
      <c r="A111" s="229"/>
      <c r="B111" s="234" t="s">
        <v>542</v>
      </c>
      <c r="C111" s="236" t="s">
        <v>553</v>
      </c>
      <c r="D111" s="221" t="s">
        <v>8</v>
      </c>
      <c r="E111" s="234"/>
      <c r="F111" s="194"/>
      <c r="G111" s="194"/>
    </row>
    <row r="112" spans="1:7">
      <c r="A112" s="752" t="s">
        <v>369</v>
      </c>
      <c r="B112" s="234" t="s">
        <v>541</v>
      </c>
      <c r="C112" s="236" t="s">
        <v>554</v>
      </c>
      <c r="D112" s="221" t="s">
        <v>8</v>
      </c>
      <c r="E112" s="234">
        <v>1</v>
      </c>
      <c r="F112" s="194"/>
      <c r="G112" s="194"/>
    </row>
    <row r="113" spans="1:7">
      <c r="A113" s="229"/>
      <c r="B113" s="234" t="s">
        <v>540</v>
      </c>
      <c r="C113" s="236" t="s">
        <v>555</v>
      </c>
      <c r="D113" s="221" t="s">
        <v>8</v>
      </c>
      <c r="E113" s="234"/>
      <c r="F113" s="194"/>
      <c r="G113" s="194"/>
    </row>
    <row r="114" spans="1:7">
      <c r="A114" s="752" t="s">
        <v>369</v>
      </c>
      <c r="B114" s="234" t="s">
        <v>539</v>
      </c>
      <c r="C114" s="236" t="s">
        <v>556</v>
      </c>
      <c r="D114" s="221" t="s">
        <v>8</v>
      </c>
      <c r="E114" s="234">
        <v>1</v>
      </c>
      <c r="F114" s="194"/>
      <c r="G114" s="194"/>
    </row>
    <row r="115" spans="1:7">
      <c r="A115" s="229"/>
      <c r="B115" s="234" t="s">
        <v>538</v>
      </c>
      <c r="C115" s="236" t="s">
        <v>557</v>
      </c>
      <c r="D115" s="221" t="s">
        <v>8</v>
      </c>
      <c r="E115" s="234"/>
      <c r="F115" s="194"/>
      <c r="G115" s="194"/>
    </row>
    <row r="116" spans="1:7">
      <c r="A116" s="229"/>
      <c r="B116" s="234" t="s">
        <v>537</v>
      </c>
      <c r="C116" s="236" t="s">
        <v>558</v>
      </c>
      <c r="D116" s="221" t="s">
        <v>8</v>
      </c>
      <c r="E116" s="234"/>
      <c r="F116" s="194"/>
      <c r="G116" s="194"/>
    </row>
    <row r="117" spans="1:7">
      <c r="A117" s="229"/>
      <c r="B117" s="234" t="s">
        <v>536</v>
      </c>
      <c r="C117" s="236" t="s">
        <v>559</v>
      </c>
      <c r="D117" s="221" t="s">
        <v>8</v>
      </c>
      <c r="E117" s="234"/>
      <c r="F117" s="194"/>
      <c r="G117" s="194"/>
    </row>
    <row r="118" spans="1:7">
      <c r="A118" s="229"/>
      <c r="B118" s="234" t="s">
        <v>535</v>
      </c>
      <c r="C118" s="236" t="s">
        <v>560</v>
      </c>
      <c r="D118" s="221" t="s">
        <v>8</v>
      </c>
      <c r="E118" s="234"/>
      <c r="F118" s="194"/>
      <c r="G118" s="194"/>
    </row>
    <row r="119" spans="1:7">
      <c r="A119" s="752" t="s">
        <v>369</v>
      </c>
      <c r="B119" s="234" t="s">
        <v>534</v>
      </c>
      <c r="C119" s="236" t="s">
        <v>533</v>
      </c>
      <c r="D119" s="221" t="s">
        <v>8</v>
      </c>
      <c r="E119" s="234">
        <v>2</v>
      </c>
      <c r="F119" s="194"/>
      <c r="G119" s="194"/>
    </row>
    <row r="120" spans="1:7">
      <c r="A120" s="229"/>
      <c r="B120" s="234" t="s">
        <v>531</v>
      </c>
      <c r="C120" s="236" t="s">
        <v>530</v>
      </c>
      <c r="D120" s="221" t="s">
        <v>8</v>
      </c>
      <c r="E120" s="234"/>
      <c r="F120" s="194"/>
      <c r="G120" s="194"/>
    </row>
    <row r="121" spans="1:7">
      <c r="A121" s="229"/>
      <c r="B121" s="234" t="s">
        <v>529</v>
      </c>
      <c r="C121" s="236" t="s">
        <v>532</v>
      </c>
      <c r="D121" s="221" t="s">
        <v>8</v>
      </c>
      <c r="E121" s="234"/>
      <c r="F121" s="194"/>
      <c r="G121" s="194"/>
    </row>
    <row r="122" spans="1:7">
      <c r="A122" s="229"/>
      <c r="B122" s="234" t="s">
        <v>528</v>
      </c>
      <c r="C122" s="236" t="s">
        <v>527</v>
      </c>
      <c r="D122" s="221" t="s">
        <v>8</v>
      </c>
      <c r="E122" s="234"/>
      <c r="F122" s="194"/>
      <c r="G122" s="194"/>
    </row>
    <row r="123" spans="1:7" ht="25.5">
      <c r="A123" s="229"/>
      <c r="B123" s="234"/>
      <c r="C123" s="226" t="s">
        <v>494</v>
      </c>
      <c r="D123" s="221" t="s">
        <v>8</v>
      </c>
      <c r="E123" s="234"/>
      <c r="F123" s="194"/>
      <c r="G123" s="194"/>
    </row>
    <row r="124" spans="1:7">
      <c r="A124" s="229"/>
      <c r="B124" s="234"/>
      <c r="C124" s="226" t="s">
        <v>495</v>
      </c>
      <c r="D124" s="221" t="s">
        <v>8</v>
      </c>
      <c r="E124" s="234"/>
      <c r="F124" s="194"/>
      <c r="G124" s="194"/>
    </row>
    <row r="125" spans="1:7">
      <c r="A125" s="752" t="s">
        <v>369</v>
      </c>
      <c r="B125" s="234" t="s">
        <v>523</v>
      </c>
      <c r="C125" s="236" t="s">
        <v>524</v>
      </c>
      <c r="D125" s="221" t="s">
        <v>8</v>
      </c>
      <c r="E125" s="234">
        <v>1</v>
      </c>
      <c r="F125" s="194"/>
      <c r="G125" s="194"/>
    </row>
    <row r="126" spans="1:7">
      <c r="A126" s="752"/>
      <c r="B126" s="234" t="s">
        <v>522</v>
      </c>
      <c r="C126" s="236" t="s">
        <v>525</v>
      </c>
      <c r="D126" s="221" t="s">
        <v>8</v>
      </c>
      <c r="E126" s="234"/>
      <c r="F126" s="194"/>
      <c r="G126" s="194"/>
    </row>
    <row r="127" spans="1:7">
      <c r="A127" s="752" t="s">
        <v>369</v>
      </c>
      <c r="B127" s="234" t="s">
        <v>521</v>
      </c>
      <c r="C127" s="236" t="s">
        <v>526</v>
      </c>
      <c r="D127" s="221" t="s">
        <v>8</v>
      </c>
      <c r="E127" s="234">
        <v>2</v>
      </c>
      <c r="F127" s="194"/>
      <c r="G127" s="194"/>
    </row>
    <row r="128" spans="1:7">
      <c r="A128" s="752" t="s">
        <v>369</v>
      </c>
      <c r="B128" s="234" t="s">
        <v>520</v>
      </c>
      <c r="C128" s="236" t="s">
        <v>519</v>
      </c>
      <c r="D128" s="221" t="s">
        <v>8</v>
      </c>
      <c r="E128" s="234">
        <v>1</v>
      </c>
      <c r="F128" s="194"/>
      <c r="G128" s="194"/>
    </row>
    <row r="129" spans="1:7">
      <c r="A129" s="752" t="s">
        <v>369</v>
      </c>
      <c r="B129" s="234" t="s">
        <v>518</v>
      </c>
      <c r="C129" s="236" t="s">
        <v>2038</v>
      </c>
      <c r="D129" s="221" t="s">
        <v>8</v>
      </c>
      <c r="E129" s="234">
        <v>1</v>
      </c>
      <c r="F129" s="194"/>
      <c r="G129" s="194"/>
    </row>
    <row r="130" spans="1:7">
      <c r="A130" s="752" t="s">
        <v>369</v>
      </c>
      <c r="B130" s="234" t="s">
        <v>2039</v>
      </c>
      <c r="C130" s="226" t="s">
        <v>496</v>
      </c>
      <c r="D130" s="221" t="s">
        <v>8</v>
      </c>
      <c r="E130" s="234">
        <v>1</v>
      </c>
      <c r="F130" s="194"/>
      <c r="G130" s="194"/>
    </row>
    <row r="131" spans="1:7">
      <c r="A131" s="752"/>
      <c r="B131" s="234" t="s">
        <v>517</v>
      </c>
      <c r="C131" s="236" t="s">
        <v>516</v>
      </c>
      <c r="D131" s="221" t="s">
        <v>8</v>
      </c>
      <c r="E131" s="234"/>
      <c r="F131" s="194"/>
      <c r="G131" s="194"/>
    </row>
    <row r="132" spans="1:7">
      <c r="A132" s="752" t="s">
        <v>369</v>
      </c>
      <c r="B132" s="234" t="s">
        <v>514</v>
      </c>
      <c r="C132" s="236" t="s">
        <v>515</v>
      </c>
      <c r="D132" s="221" t="s">
        <v>8</v>
      </c>
      <c r="E132" s="234">
        <v>1</v>
      </c>
      <c r="F132" s="194"/>
      <c r="G132" s="194"/>
    </row>
    <row r="133" spans="1:7" s="260" customFormat="1">
      <c r="A133" s="752" t="s">
        <v>369</v>
      </c>
      <c r="B133" s="234" t="s">
        <v>2012</v>
      </c>
      <c r="C133" s="236" t="s">
        <v>2013</v>
      </c>
      <c r="D133" s="221" t="s">
        <v>8</v>
      </c>
      <c r="E133" s="750">
        <v>2</v>
      </c>
      <c r="F133" s="751"/>
      <c r="G133" s="751"/>
    </row>
    <row r="134" spans="1:7">
      <c r="A134" s="752" t="s">
        <v>369</v>
      </c>
      <c r="B134" s="750" t="s">
        <v>2015</v>
      </c>
      <c r="C134" s="751" t="s">
        <v>2016</v>
      </c>
      <c r="D134" s="753" t="s">
        <v>8</v>
      </c>
      <c r="E134" s="750">
        <v>1</v>
      </c>
      <c r="F134" s="751"/>
      <c r="G134" s="751"/>
    </row>
    <row r="135" spans="1:7">
      <c r="A135" s="752" t="s">
        <v>369</v>
      </c>
      <c r="B135" s="750" t="s">
        <v>2017</v>
      </c>
      <c r="C135" s="751" t="s">
        <v>2018</v>
      </c>
      <c r="D135" s="753" t="s">
        <v>8</v>
      </c>
      <c r="E135" s="750">
        <v>1</v>
      </c>
      <c r="F135" s="751"/>
      <c r="G135" s="751"/>
    </row>
    <row r="136" spans="1:7">
      <c r="A136" s="752" t="s">
        <v>369</v>
      </c>
      <c r="B136" s="750" t="s">
        <v>2019</v>
      </c>
      <c r="C136" s="751" t="s">
        <v>2020</v>
      </c>
      <c r="D136" s="753" t="s">
        <v>8</v>
      </c>
      <c r="E136" s="750">
        <v>1</v>
      </c>
      <c r="F136" s="751"/>
      <c r="G136" s="751"/>
    </row>
    <row r="137" spans="1:7">
      <c r="A137" s="752" t="s">
        <v>369</v>
      </c>
      <c r="B137" s="750" t="s">
        <v>2021</v>
      </c>
      <c r="C137" s="751" t="s">
        <v>2022</v>
      </c>
      <c r="D137" s="753" t="s">
        <v>8</v>
      </c>
      <c r="E137" s="750">
        <v>1</v>
      </c>
      <c r="F137" s="751"/>
      <c r="G137" s="751"/>
    </row>
    <row r="138" spans="1:7">
      <c r="A138" s="752" t="s">
        <v>369</v>
      </c>
      <c r="B138" s="750" t="s">
        <v>2023</v>
      </c>
      <c r="C138" s="751" t="s">
        <v>2024</v>
      </c>
      <c r="D138" s="753" t="s">
        <v>8</v>
      </c>
      <c r="E138" s="750">
        <v>1</v>
      </c>
      <c r="F138" s="751"/>
      <c r="G138" s="751"/>
    </row>
    <row r="139" spans="1:7">
      <c r="A139" s="752" t="s">
        <v>369</v>
      </c>
      <c r="B139" s="750" t="s">
        <v>2025</v>
      </c>
      <c r="C139" s="751" t="s">
        <v>2026</v>
      </c>
      <c r="D139" s="753" t="s">
        <v>8</v>
      </c>
      <c r="E139" s="750">
        <v>1</v>
      </c>
      <c r="F139" s="751"/>
      <c r="G139" s="751"/>
    </row>
    <row r="140" spans="1:7">
      <c r="A140" s="752" t="s">
        <v>369</v>
      </c>
      <c r="B140" s="750" t="s">
        <v>2027</v>
      </c>
      <c r="C140" s="751" t="s">
        <v>2028</v>
      </c>
      <c r="D140" s="753" t="s">
        <v>8</v>
      </c>
      <c r="E140" s="750">
        <v>1</v>
      </c>
      <c r="F140" s="751"/>
      <c r="G140" s="751"/>
    </row>
    <row r="141" spans="1:7">
      <c r="A141" s="752" t="s">
        <v>369</v>
      </c>
      <c r="B141" s="750" t="s">
        <v>2029</v>
      </c>
      <c r="C141" s="751" t="s">
        <v>2030</v>
      </c>
      <c r="D141" s="753" t="s">
        <v>8</v>
      </c>
      <c r="E141" s="750">
        <v>1</v>
      </c>
      <c r="F141" s="751"/>
      <c r="G141" s="751"/>
    </row>
    <row r="142" spans="1:7">
      <c r="A142" s="752" t="s">
        <v>369</v>
      </c>
      <c r="B142" s="750" t="s">
        <v>2031</v>
      </c>
      <c r="C142" s="751" t="s">
        <v>2032</v>
      </c>
      <c r="D142" s="753" t="s">
        <v>8</v>
      </c>
      <c r="E142" s="750">
        <v>2</v>
      </c>
      <c r="F142" s="751"/>
      <c r="G142" s="751"/>
    </row>
    <row r="143" spans="1:7">
      <c r="A143" s="752" t="s">
        <v>369</v>
      </c>
      <c r="B143" s="750" t="s">
        <v>2033</v>
      </c>
      <c r="C143" s="751" t="s">
        <v>2034</v>
      </c>
      <c r="D143" s="753" t="s">
        <v>8</v>
      </c>
      <c r="E143" s="750">
        <v>2</v>
      </c>
      <c r="F143" s="751"/>
      <c r="G143" s="751"/>
    </row>
    <row r="144" spans="1:7">
      <c r="A144" s="752" t="s">
        <v>369</v>
      </c>
      <c r="B144" s="750" t="s">
        <v>2035</v>
      </c>
      <c r="C144" s="751" t="s">
        <v>2034</v>
      </c>
      <c r="D144" s="753" t="s">
        <v>8</v>
      </c>
      <c r="E144" s="750">
        <v>1</v>
      </c>
      <c r="F144" s="751"/>
      <c r="G144" s="751"/>
    </row>
    <row r="145" spans="1:7">
      <c r="A145" s="752" t="s">
        <v>369</v>
      </c>
      <c r="B145" s="750" t="s">
        <v>2036</v>
      </c>
      <c r="C145" s="751" t="s">
        <v>2037</v>
      </c>
      <c r="D145" s="753" t="s">
        <v>8</v>
      </c>
      <c r="E145" s="750">
        <v>2</v>
      </c>
      <c r="F145" s="751"/>
      <c r="G145" s="751"/>
    </row>
  </sheetData>
  <phoneticPr fontId="42" type="noConversion"/>
  <dataValidations count="1">
    <dataValidation type="textLength" showInputMessage="1" showErrorMessage="1" sqref="G4:G23">
      <formula1>0</formula1>
      <formula2>150</formula2>
    </dataValidation>
  </dataValidations>
  <pageMargins left="0.70833333333333337" right="0.70833333333333337" top="0.78749999999999998" bottom="0.78749999999999998" header="0.51180555555555551" footer="0.51180555555555551"/>
  <pageSetup paperSize="9" scale="79"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enableFormatConditionsCalculation="0"/>
  <dimension ref="A1:J14"/>
  <sheetViews>
    <sheetView workbookViewId="0">
      <selection activeCell="D32" sqref="D32"/>
    </sheetView>
  </sheetViews>
  <sheetFormatPr defaultColWidth="8.85546875" defaultRowHeight="12.75"/>
  <cols>
    <col min="1" max="1" width="6.7109375" customWidth="1"/>
    <col min="2" max="2" width="22.28515625" customWidth="1"/>
    <col min="3" max="3" width="30.140625" bestFit="1" customWidth="1"/>
    <col min="4" max="4" width="12.140625" customWidth="1"/>
    <col min="5" max="5" width="24.85546875" customWidth="1"/>
    <col min="6" max="6" width="16.85546875" customWidth="1"/>
    <col min="7" max="7" width="39.85546875" customWidth="1"/>
    <col min="8" max="8" width="33.140625" customWidth="1"/>
    <col min="9" max="9" width="18.140625" style="86" customWidth="1"/>
  </cols>
  <sheetData>
    <row r="1" spans="1:10" s="86" customFormat="1" ht="19.350000000000001" customHeight="1" thickBot="1">
      <c r="A1" s="2" t="s">
        <v>352</v>
      </c>
      <c r="B1" s="2"/>
      <c r="C1" s="2"/>
      <c r="D1" s="89"/>
      <c r="E1" s="89"/>
      <c r="F1" s="89"/>
      <c r="H1" s="88" t="s">
        <v>0</v>
      </c>
      <c r="I1" s="231" t="s">
        <v>453</v>
      </c>
    </row>
    <row r="2" spans="1:10" s="86" customFormat="1" ht="23.1" customHeight="1" thickBot="1">
      <c r="A2" s="2"/>
      <c r="B2" s="2"/>
      <c r="C2" s="2"/>
      <c r="D2" s="89"/>
      <c r="E2" s="89"/>
      <c r="F2" s="89"/>
      <c r="H2" s="88" t="s">
        <v>288</v>
      </c>
      <c r="I2" s="231">
        <v>2014</v>
      </c>
    </row>
    <row r="3" spans="1:10" ht="26.25" thickBot="1">
      <c r="A3" s="198" t="s">
        <v>1</v>
      </c>
      <c r="B3" s="198" t="s">
        <v>10</v>
      </c>
      <c r="C3" s="198" t="s">
        <v>349</v>
      </c>
      <c r="D3" s="198" t="s">
        <v>356</v>
      </c>
      <c r="E3" s="198" t="s">
        <v>351</v>
      </c>
      <c r="F3" s="198" t="s">
        <v>357</v>
      </c>
      <c r="G3" s="198" t="s">
        <v>355</v>
      </c>
      <c r="H3" s="198" t="s">
        <v>350</v>
      </c>
      <c r="I3" s="598" t="s">
        <v>347</v>
      </c>
      <c r="J3" s="87"/>
    </row>
    <row r="4" spans="1:10" s="97" customFormat="1" ht="38.25">
      <c r="A4" s="746" t="s">
        <v>369</v>
      </c>
      <c r="B4" s="746" t="s">
        <v>23</v>
      </c>
      <c r="C4" s="747" t="s">
        <v>2004</v>
      </c>
      <c r="D4" s="746" t="s">
        <v>2040</v>
      </c>
      <c r="E4" s="748" t="s">
        <v>2005</v>
      </c>
      <c r="F4" s="746">
        <v>2</v>
      </c>
      <c r="G4" s="746" t="s">
        <v>2006</v>
      </c>
      <c r="H4" s="746" t="s">
        <v>2007</v>
      </c>
      <c r="I4" s="746"/>
    </row>
    <row r="5" spans="1:10" s="97" customFormat="1" ht="14.25">
      <c r="A5" s="725"/>
      <c r="B5" s="725"/>
      <c r="C5" s="725"/>
      <c r="D5" s="725"/>
      <c r="E5" s="745"/>
      <c r="F5" s="725"/>
      <c r="G5" s="725"/>
      <c r="H5" s="725"/>
      <c r="I5" s="725"/>
    </row>
    <row r="6" spans="1:10" s="97" customFormat="1" ht="14.25">
      <c r="A6" s="725"/>
      <c r="B6" s="725"/>
      <c r="C6" s="725"/>
      <c r="D6" s="725"/>
      <c r="E6" s="745"/>
      <c r="F6" s="725"/>
      <c r="G6" s="725"/>
      <c r="H6" s="725"/>
      <c r="I6" s="725"/>
    </row>
    <row r="7" spans="1:10" s="97" customFormat="1" ht="14.25">
      <c r="A7" s="725"/>
      <c r="B7" s="725"/>
      <c r="C7" s="725"/>
      <c r="D7" s="725"/>
      <c r="E7" s="745"/>
      <c r="F7" s="725"/>
      <c r="G7" s="725"/>
      <c r="H7" s="725"/>
      <c r="I7" s="725"/>
    </row>
    <row r="8" spans="1:10" s="97" customFormat="1" ht="14.25">
      <c r="A8" s="725"/>
      <c r="B8" s="725"/>
      <c r="C8" s="725"/>
      <c r="D8" s="725"/>
      <c r="E8" s="745"/>
      <c r="F8" s="725"/>
      <c r="G8" s="725"/>
      <c r="H8" s="725"/>
      <c r="I8" s="725"/>
    </row>
    <row r="9" spans="1:10" s="97" customFormat="1" ht="14.25">
      <c r="A9" s="725"/>
      <c r="B9" s="725"/>
      <c r="C9" s="725"/>
      <c r="D9" s="725"/>
      <c r="E9" s="745"/>
      <c r="F9" s="725"/>
      <c r="G9" s="725"/>
      <c r="H9" s="725"/>
      <c r="I9" s="725"/>
    </row>
    <row r="10" spans="1:10" s="97" customFormat="1" ht="14.25">
      <c r="A10" s="725"/>
      <c r="B10" s="725"/>
      <c r="C10" s="725"/>
      <c r="D10" s="725"/>
      <c r="E10" s="745"/>
      <c r="F10" s="725"/>
      <c r="G10" s="725"/>
      <c r="H10" s="725"/>
      <c r="I10" s="725"/>
    </row>
    <row r="11" spans="1:10" ht="14.25">
      <c r="A11" s="87"/>
      <c r="B11" s="87"/>
      <c r="C11" s="87"/>
      <c r="D11" s="87"/>
      <c r="E11" s="731"/>
      <c r="F11" s="87"/>
      <c r="G11" s="87"/>
      <c r="H11" s="87"/>
      <c r="I11" s="31"/>
      <c r="J11" s="87"/>
    </row>
    <row r="12" spans="1:10" ht="14.25">
      <c r="E12" s="731"/>
    </row>
    <row r="13" spans="1:10" ht="14.25">
      <c r="A13" s="87"/>
      <c r="B13" s="87"/>
      <c r="C13" s="87"/>
      <c r="D13" s="87"/>
      <c r="E13" s="731"/>
    </row>
    <row r="14" spans="1:10" ht="14.25">
      <c r="E14" s="731"/>
    </row>
  </sheetData>
  <dataValidations count="1">
    <dataValidation type="textLength" showInputMessage="1" showErrorMessage="1" sqref="I4:I10">
      <formula1>0</formula1>
      <formula2>150</formula2>
    </dataValidation>
  </dataValidation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enableFormatConditionsCalculation="0">
    <pageSetUpPr fitToPage="1"/>
  </sheetPr>
  <dimension ref="A1:IC16"/>
  <sheetViews>
    <sheetView zoomScale="90" zoomScaleNormal="90" zoomScaleSheetLayoutView="100" zoomScalePageLayoutView="90" workbookViewId="0">
      <selection activeCell="B16" sqref="B16"/>
    </sheetView>
  </sheetViews>
  <sheetFormatPr defaultColWidth="5.7109375" defaultRowHeight="20.100000000000001" customHeight="1"/>
  <cols>
    <col min="1" max="1" width="9" style="1" customWidth="1"/>
    <col min="2" max="2" width="38.28515625" style="4" customWidth="1"/>
    <col min="3" max="3" width="43.7109375" style="5" customWidth="1"/>
    <col min="4" max="4" width="11.140625" style="5" customWidth="1"/>
    <col min="5" max="9" width="14" style="5" customWidth="1"/>
    <col min="10" max="237" width="5.7109375" style="6" customWidth="1"/>
    <col min="238" max="16384" width="5.7109375" style="1"/>
  </cols>
  <sheetData>
    <row r="1" spans="1:237" ht="20.100000000000001" customHeight="1" thickBot="1">
      <c r="A1" s="246" t="s">
        <v>9</v>
      </c>
      <c r="B1" s="250"/>
      <c r="C1" s="247"/>
      <c r="D1" s="247"/>
      <c r="E1" s="247"/>
      <c r="F1" s="247"/>
      <c r="G1" s="251"/>
      <c r="H1" s="252" t="s">
        <v>0</v>
      </c>
      <c r="I1" s="253" t="s">
        <v>453</v>
      </c>
      <c r="IB1" s="1"/>
      <c r="IC1" s="1"/>
    </row>
    <row r="2" spans="1:237" ht="20.100000000000001" customHeight="1" thickBot="1">
      <c r="A2" s="254"/>
      <c r="B2" s="249"/>
      <c r="C2" s="249"/>
      <c r="D2" s="249"/>
      <c r="E2" s="249"/>
      <c r="F2" s="249"/>
      <c r="G2" s="255"/>
      <c r="H2" s="256" t="s">
        <v>289</v>
      </c>
      <c r="I2" s="257">
        <v>2014</v>
      </c>
      <c r="IB2" s="1"/>
      <c r="IC2" s="1"/>
    </row>
    <row r="3" spans="1:237" ht="25.35" customHeight="1" thickBot="1">
      <c r="A3" s="979" t="s">
        <v>1</v>
      </c>
      <c r="B3" s="979" t="s">
        <v>10</v>
      </c>
      <c r="C3" s="980" t="s">
        <v>11</v>
      </c>
      <c r="D3" s="977" t="s">
        <v>12</v>
      </c>
      <c r="E3" s="977"/>
      <c r="F3" s="977"/>
      <c r="G3" s="977"/>
      <c r="H3" s="977"/>
      <c r="I3" s="977"/>
      <c r="HX3" s="1"/>
      <c r="HY3" s="1"/>
      <c r="HZ3" s="1"/>
      <c r="IA3" s="1"/>
      <c r="IB3" s="1"/>
      <c r="IC3" s="1"/>
    </row>
    <row r="4" spans="1:237" ht="40.35" customHeight="1" thickBot="1">
      <c r="A4" s="979"/>
      <c r="B4" s="979"/>
      <c r="C4" s="980"/>
      <c r="D4" s="239" t="s">
        <v>13</v>
      </c>
      <c r="E4" s="239" t="s">
        <v>14</v>
      </c>
      <c r="F4" s="239" t="s">
        <v>15</v>
      </c>
      <c r="G4" s="239" t="s">
        <v>16</v>
      </c>
      <c r="H4" s="239" t="s">
        <v>17</v>
      </c>
      <c r="I4" s="239" t="s">
        <v>18</v>
      </c>
      <c r="HX4" s="1"/>
      <c r="HY4" s="1"/>
      <c r="HZ4" s="1"/>
      <c r="IA4" s="1"/>
      <c r="IB4" s="1"/>
      <c r="IC4" s="1"/>
    </row>
    <row r="5" spans="1:237" ht="20.100000000000001" customHeight="1">
      <c r="A5" s="840" t="s">
        <v>369</v>
      </c>
      <c r="B5" s="240" t="s">
        <v>19</v>
      </c>
      <c r="C5" s="241" t="s">
        <v>20</v>
      </c>
      <c r="D5" s="248" t="s">
        <v>70</v>
      </c>
      <c r="E5" s="248" t="s">
        <v>70</v>
      </c>
      <c r="F5" s="248" t="s">
        <v>70</v>
      </c>
      <c r="G5" s="248" t="s">
        <v>88</v>
      </c>
      <c r="H5" s="243"/>
      <c r="I5" s="243"/>
      <c r="HX5" s="1"/>
      <c r="HY5" s="1"/>
      <c r="HZ5" s="1"/>
      <c r="IA5" s="1"/>
      <c r="IB5" s="1"/>
      <c r="IC5" s="1"/>
    </row>
    <row r="6" spans="1:237" s="9" customFormat="1" ht="20.100000000000001" customHeight="1">
      <c r="A6" s="840" t="s">
        <v>369</v>
      </c>
      <c r="B6" s="240" t="s">
        <v>21</v>
      </c>
      <c r="C6" s="241" t="s">
        <v>22</v>
      </c>
      <c r="D6" s="248" t="s">
        <v>70</v>
      </c>
      <c r="E6" s="248" t="s">
        <v>70</v>
      </c>
      <c r="F6" s="248" t="s">
        <v>70</v>
      </c>
      <c r="G6" s="248" t="s">
        <v>88</v>
      </c>
      <c r="H6" s="242"/>
      <c r="I6" s="242"/>
    </row>
    <row r="7" spans="1:237" s="9" customFormat="1" ht="20.100000000000001" customHeight="1">
      <c r="A7" s="840" t="s">
        <v>369</v>
      </c>
      <c r="B7" s="240" t="s">
        <v>23</v>
      </c>
      <c r="C7" s="241" t="s">
        <v>24</v>
      </c>
      <c r="D7" s="248" t="s">
        <v>70</v>
      </c>
      <c r="E7" s="248" t="s">
        <v>70</v>
      </c>
      <c r="F7" s="248" t="s">
        <v>88</v>
      </c>
      <c r="G7" s="248" t="s">
        <v>637</v>
      </c>
      <c r="H7" s="242"/>
      <c r="I7" s="242"/>
    </row>
    <row r="8" spans="1:237" ht="20.100000000000001" customHeight="1">
      <c r="A8" s="840" t="s">
        <v>369</v>
      </c>
      <c r="B8" s="240" t="s">
        <v>25</v>
      </c>
      <c r="C8" s="241" t="s">
        <v>26</v>
      </c>
      <c r="D8" s="248" t="s">
        <v>88</v>
      </c>
      <c r="E8" s="248" t="s">
        <v>88</v>
      </c>
      <c r="F8" s="248" t="s">
        <v>88</v>
      </c>
      <c r="G8" s="248" t="s">
        <v>88</v>
      </c>
      <c r="H8" s="242"/>
      <c r="I8" s="242"/>
      <c r="HX8" s="1"/>
      <c r="HY8" s="1"/>
      <c r="HZ8" s="1"/>
      <c r="IA8" s="1"/>
      <c r="IB8" s="1"/>
      <c r="IC8" s="1"/>
    </row>
    <row r="9" spans="1:237" ht="20.100000000000001" customHeight="1">
      <c r="A9" s="840" t="s">
        <v>369</v>
      </c>
      <c r="B9" s="978" t="s">
        <v>27</v>
      </c>
      <c r="C9" s="241" t="s">
        <v>28</v>
      </c>
      <c r="D9" s="248" t="s">
        <v>88</v>
      </c>
      <c r="E9" s="754" t="s">
        <v>70</v>
      </c>
      <c r="F9" s="248" t="s">
        <v>88</v>
      </c>
      <c r="G9" s="248" t="s">
        <v>88</v>
      </c>
      <c r="H9" s="242"/>
      <c r="I9" s="242"/>
      <c r="HX9" s="1"/>
      <c r="HY9" s="1"/>
      <c r="HZ9" s="1"/>
      <c r="IA9" s="1"/>
      <c r="IB9" s="1"/>
      <c r="IC9" s="1"/>
    </row>
    <row r="10" spans="1:237" ht="20.100000000000001" customHeight="1">
      <c r="A10" s="840" t="s">
        <v>369</v>
      </c>
      <c r="B10" s="978"/>
      <c r="C10" s="241" t="s">
        <v>29</v>
      </c>
      <c r="D10" s="248" t="s">
        <v>88</v>
      </c>
      <c r="E10" s="248" t="s">
        <v>88</v>
      </c>
      <c r="F10" s="248" t="s">
        <v>88</v>
      </c>
      <c r="G10" s="248" t="s">
        <v>88</v>
      </c>
      <c r="H10" s="242"/>
      <c r="I10" s="242"/>
      <c r="HX10" s="1"/>
      <c r="HY10" s="1"/>
      <c r="HZ10" s="1"/>
      <c r="IA10" s="1"/>
      <c r="IB10" s="1"/>
      <c r="IC10" s="1"/>
    </row>
    <row r="11" spans="1:237" ht="20.100000000000001" customHeight="1">
      <c r="A11" s="840" t="s">
        <v>369</v>
      </c>
      <c r="B11" s="978"/>
      <c r="C11" s="241" t="s">
        <v>30</v>
      </c>
      <c r="D11" s="248" t="s">
        <v>88</v>
      </c>
      <c r="E11" s="248" t="s">
        <v>88</v>
      </c>
      <c r="F11" s="248" t="s">
        <v>88</v>
      </c>
      <c r="G11" s="248" t="s">
        <v>88</v>
      </c>
      <c r="H11" s="242"/>
      <c r="I11" s="242"/>
      <c r="HX11" s="1"/>
      <c r="HY11" s="1"/>
      <c r="HZ11" s="1"/>
      <c r="IA11" s="1"/>
      <c r="IB11" s="1"/>
      <c r="IC11" s="1"/>
    </row>
    <row r="12" spans="1:237" ht="20.100000000000001" customHeight="1">
      <c r="A12" s="840" t="s">
        <v>369</v>
      </c>
      <c r="B12" s="978"/>
      <c r="C12" s="241" t="s">
        <v>31</v>
      </c>
      <c r="D12" s="248" t="s">
        <v>88</v>
      </c>
      <c r="E12" s="248" t="s">
        <v>88</v>
      </c>
      <c r="F12" s="248" t="s">
        <v>88</v>
      </c>
      <c r="G12" s="248" t="s">
        <v>88</v>
      </c>
      <c r="H12" s="242"/>
      <c r="I12" s="242"/>
      <c r="HX12" s="1"/>
      <c r="HY12" s="1"/>
      <c r="HZ12" s="1"/>
      <c r="IA12" s="1"/>
      <c r="IB12" s="1"/>
      <c r="IC12" s="1"/>
    </row>
    <row r="13" spans="1:237" ht="20.100000000000001" customHeight="1">
      <c r="A13" s="840" t="s">
        <v>369</v>
      </c>
      <c r="B13" s="978"/>
      <c r="C13" s="241" t="s">
        <v>32</v>
      </c>
      <c r="D13" s="248" t="s">
        <v>88</v>
      </c>
      <c r="E13" s="754" t="s">
        <v>70</v>
      </c>
      <c r="F13" s="248" t="s">
        <v>88</v>
      </c>
      <c r="G13" s="248" t="s">
        <v>88</v>
      </c>
      <c r="H13" s="242"/>
      <c r="I13" s="242"/>
      <c r="HX13" s="1"/>
      <c r="HY13" s="1"/>
      <c r="HZ13" s="1"/>
      <c r="IA13" s="1"/>
      <c r="IB13" s="1"/>
      <c r="IC13" s="1"/>
    </row>
    <row r="14" spans="1:237" ht="20.100000000000001" customHeight="1">
      <c r="A14" s="244" t="s">
        <v>33</v>
      </c>
      <c r="B14" s="238"/>
      <c r="C14" s="238"/>
      <c r="D14" s="238"/>
      <c r="E14" s="238"/>
      <c r="F14" s="238"/>
      <c r="G14" s="238"/>
      <c r="H14" s="238"/>
      <c r="I14" s="238"/>
      <c r="HX14" s="1"/>
      <c r="HY14" s="1"/>
      <c r="HZ14" s="1"/>
      <c r="IA14" s="1"/>
      <c r="IB14" s="1"/>
      <c r="IC14" s="1"/>
    </row>
    <row r="15" spans="1:237" ht="20.100000000000001" customHeight="1">
      <c r="A15" s="245" t="s">
        <v>34</v>
      </c>
      <c r="B15" s="238"/>
      <c r="C15" s="245"/>
      <c r="D15" s="245"/>
      <c r="E15" s="245"/>
      <c r="F15" s="245"/>
      <c r="G15" s="245"/>
      <c r="H15" s="245"/>
      <c r="I15" s="245"/>
      <c r="HX15" s="1"/>
      <c r="HY15" s="1"/>
      <c r="HZ15" s="1"/>
      <c r="IA15" s="1"/>
      <c r="IB15" s="1"/>
      <c r="IC15" s="1"/>
    </row>
    <row r="16" spans="1:237" ht="20.100000000000001" customHeight="1">
      <c r="A16" s="245" t="s">
        <v>638</v>
      </c>
      <c r="B16" s="238"/>
      <c r="C16" s="245"/>
      <c r="D16" s="245"/>
      <c r="E16" s="245"/>
      <c r="F16" s="245"/>
      <c r="G16" s="245"/>
      <c r="H16" s="245"/>
      <c r="I16" s="245"/>
    </row>
  </sheetData>
  <mergeCells count="5">
    <mergeCell ref="D3:I3"/>
    <mergeCell ref="B9:B13"/>
    <mergeCell ref="A3:A4"/>
    <mergeCell ref="B3:B4"/>
    <mergeCell ref="C3:C4"/>
  </mergeCells>
  <phoneticPr fontId="42" type="noConversion"/>
  <pageMargins left="0.78749999999999998" right="0.78749999999999998" top="1.0631944444444446" bottom="1.0631944444444446" header="0.51180555555555551" footer="0.51180555555555551"/>
  <pageSetup paperSize="9" scale="50" orientation="portrait" useFirstPageNumber="1" horizontalDpi="300" verticalDpi="300"/>
  <headerFooter alignWithMargins="0"/>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9" enableFormatConditionsCalculation="0">
    <pageSetUpPr fitToPage="1"/>
  </sheetPr>
  <dimension ref="A1:P42"/>
  <sheetViews>
    <sheetView zoomScale="70" zoomScaleNormal="70" zoomScaleSheetLayoutView="100" zoomScalePageLayoutView="70" workbookViewId="0">
      <selection activeCell="B23" sqref="B23"/>
    </sheetView>
  </sheetViews>
  <sheetFormatPr defaultColWidth="11.42578125" defaultRowHeight="12.75"/>
  <cols>
    <col min="1" max="1" width="11.42578125" style="260" customWidth="1"/>
    <col min="2" max="2" width="34.7109375" style="260" customWidth="1"/>
    <col min="3" max="3" width="38.28515625" style="260" customWidth="1"/>
    <col min="4" max="4" width="13.7109375" style="260" customWidth="1"/>
    <col min="5" max="8" width="11.42578125" style="105" customWidth="1"/>
    <col min="9" max="9" width="13.140625" style="260" customWidth="1"/>
    <col min="10" max="10" width="17.28515625" style="260" customWidth="1"/>
    <col min="11" max="12" width="11.42578125" style="260" customWidth="1"/>
    <col min="13" max="13" width="12.42578125" style="260" customWidth="1"/>
    <col min="14" max="16384" width="11.42578125" style="260"/>
  </cols>
  <sheetData>
    <row r="1" spans="1:15" ht="25.35" customHeight="1" thickBot="1">
      <c r="A1" s="98" t="s">
        <v>35</v>
      </c>
      <c r="B1" s="98"/>
      <c r="C1" s="98"/>
      <c r="D1" s="98"/>
      <c r="E1" s="98"/>
      <c r="F1" s="98"/>
      <c r="G1" s="98"/>
      <c r="H1" s="104"/>
      <c r="I1" s="258"/>
      <c r="L1" s="642" t="s">
        <v>0</v>
      </c>
      <c r="M1" s="643" t="s">
        <v>1941</v>
      </c>
    </row>
    <row r="2" spans="1:15" ht="26.85" customHeight="1" thickBot="1">
      <c r="A2" s="99"/>
      <c r="B2" s="99"/>
      <c r="C2" s="99"/>
      <c r="D2" s="99"/>
      <c r="E2" s="599"/>
      <c r="F2" s="99"/>
      <c r="G2" s="99"/>
      <c r="H2" s="600"/>
      <c r="I2" s="258"/>
      <c r="L2" s="839" t="s">
        <v>290</v>
      </c>
      <c r="M2" s="643" t="s">
        <v>648</v>
      </c>
    </row>
    <row r="3" spans="1:15" ht="88.35" customHeight="1" thickBot="1">
      <c r="A3" s="602" t="s">
        <v>1</v>
      </c>
      <c r="B3" s="603" t="s">
        <v>36</v>
      </c>
      <c r="C3" s="604" t="s">
        <v>1942</v>
      </c>
      <c r="D3" s="605" t="s">
        <v>359</v>
      </c>
      <c r="E3" s="606" t="s">
        <v>240</v>
      </c>
      <c r="F3" s="606" t="s">
        <v>238</v>
      </c>
      <c r="G3" s="606" t="s">
        <v>282</v>
      </c>
      <c r="H3" s="606" t="s">
        <v>292</v>
      </c>
      <c r="I3" s="607" t="s">
        <v>293</v>
      </c>
      <c r="J3" s="608" t="s">
        <v>252</v>
      </c>
      <c r="K3" s="609" t="s">
        <v>37</v>
      </c>
      <c r="L3" s="610" t="s">
        <v>38</v>
      </c>
      <c r="M3" s="611" t="s">
        <v>39</v>
      </c>
      <c r="N3" s="612" t="s">
        <v>283</v>
      </c>
      <c r="O3" s="613" t="s">
        <v>347</v>
      </c>
    </row>
    <row r="4" spans="1:15" ht="28.5" customHeight="1">
      <c r="A4" s="614" t="s">
        <v>369</v>
      </c>
      <c r="B4" s="615" t="s">
        <v>41</v>
      </c>
      <c r="C4" s="616" t="s">
        <v>639</v>
      </c>
      <c r="D4" s="617" t="s">
        <v>261</v>
      </c>
      <c r="E4" s="618">
        <v>2013</v>
      </c>
      <c r="F4" s="618">
        <v>13</v>
      </c>
      <c r="G4" s="618">
        <v>13</v>
      </c>
      <c r="H4" s="619">
        <v>12</v>
      </c>
      <c r="I4" s="620">
        <f>H4/G4</f>
        <v>0.92307692307692313</v>
      </c>
      <c r="J4" s="621" t="s">
        <v>43</v>
      </c>
      <c r="K4" s="622">
        <v>5</v>
      </c>
      <c r="L4" s="623">
        <f>K4/G4</f>
        <v>0.38461538461538464</v>
      </c>
      <c r="M4" s="623">
        <f>K4/H4</f>
        <v>0.41666666666666669</v>
      </c>
      <c r="N4" s="624"/>
      <c r="O4" s="625"/>
    </row>
    <row r="5" spans="1:15" ht="28.5" customHeight="1">
      <c r="A5" s="614" t="s">
        <v>369</v>
      </c>
      <c r="B5" s="615" t="s">
        <v>41</v>
      </c>
      <c r="C5" s="259" t="s">
        <v>244</v>
      </c>
      <c r="D5" s="617" t="s">
        <v>248</v>
      </c>
      <c r="E5" s="618">
        <v>2013</v>
      </c>
      <c r="F5" s="618">
        <v>119</v>
      </c>
      <c r="G5" s="618">
        <v>119</v>
      </c>
      <c r="H5" s="619">
        <v>61</v>
      </c>
      <c r="I5" s="620">
        <f>H5/G5</f>
        <v>0.51260504201680668</v>
      </c>
      <c r="J5" s="621" t="s">
        <v>43</v>
      </c>
      <c r="K5" s="622">
        <v>61</v>
      </c>
      <c r="L5" s="623">
        <f t="shared" ref="L5:L21" si="0">K5/G5</f>
        <v>0.51260504201680668</v>
      </c>
      <c r="M5" s="623">
        <f t="shared" ref="M5:M21" si="1">K5/H5</f>
        <v>1</v>
      </c>
      <c r="N5" s="624"/>
      <c r="O5" s="625"/>
    </row>
    <row r="6" spans="1:15" ht="28.5" customHeight="1">
      <c r="A6" s="614" t="s">
        <v>369</v>
      </c>
      <c r="B6" s="615" t="s">
        <v>41</v>
      </c>
      <c r="C6" s="259" t="s">
        <v>244</v>
      </c>
      <c r="D6" s="617" t="s">
        <v>245</v>
      </c>
      <c r="E6" s="618">
        <v>2013</v>
      </c>
      <c r="F6" s="618">
        <v>67</v>
      </c>
      <c r="G6" s="618">
        <v>67</v>
      </c>
      <c r="H6" s="619">
        <v>22</v>
      </c>
      <c r="I6" s="620">
        <f t="shared" ref="I6:I30" si="2">H6/G6</f>
        <v>0.32835820895522388</v>
      </c>
      <c r="J6" s="621" t="s">
        <v>43</v>
      </c>
      <c r="K6" s="622">
        <v>37</v>
      </c>
      <c r="L6" s="623">
        <f t="shared" si="0"/>
        <v>0.55223880597014929</v>
      </c>
      <c r="M6" s="623">
        <f t="shared" si="1"/>
        <v>1.6818181818181819</v>
      </c>
      <c r="N6" s="624"/>
      <c r="O6" s="625"/>
    </row>
    <row r="7" spans="1:15" ht="28.5" customHeight="1">
      <c r="A7" s="614" t="s">
        <v>369</v>
      </c>
      <c r="B7" s="615" t="s">
        <v>41</v>
      </c>
      <c r="C7" s="259" t="s">
        <v>639</v>
      </c>
      <c r="D7" s="617" t="s">
        <v>267</v>
      </c>
      <c r="E7" s="618">
        <v>2013</v>
      </c>
      <c r="F7" s="618">
        <v>10</v>
      </c>
      <c r="G7" s="618">
        <v>10</v>
      </c>
      <c r="H7" s="619">
        <v>10</v>
      </c>
      <c r="I7" s="620">
        <f t="shared" si="2"/>
        <v>1</v>
      </c>
      <c r="J7" s="621" t="s">
        <v>42</v>
      </c>
      <c r="K7" s="622">
        <v>4</v>
      </c>
      <c r="L7" s="623">
        <f t="shared" si="0"/>
        <v>0.4</v>
      </c>
      <c r="M7" s="623">
        <f t="shared" si="1"/>
        <v>0.4</v>
      </c>
      <c r="N7" s="624"/>
      <c r="O7" s="625"/>
    </row>
    <row r="8" spans="1:15" ht="28.5" customHeight="1">
      <c r="A8" s="614"/>
      <c r="B8" s="615"/>
      <c r="C8" s="259"/>
      <c r="D8" s="617"/>
      <c r="E8" s="618">
        <v>2013</v>
      </c>
      <c r="F8" s="618"/>
      <c r="G8" s="619"/>
      <c r="H8" s="619"/>
      <c r="I8" s="620"/>
      <c r="J8" s="621"/>
      <c r="K8" s="622"/>
      <c r="L8" s="623"/>
      <c r="M8" s="623"/>
      <c r="N8" s="624"/>
      <c r="O8" s="625"/>
    </row>
    <row r="9" spans="1:15" ht="28.5" customHeight="1">
      <c r="A9" s="614" t="s">
        <v>369</v>
      </c>
      <c r="B9" s="615" t="s">
        <v>41</v>
      </c>
      <c r="C9" s="259" t="s">
        <v>640</v>
      </c>
      <c r="D9" s="617" t="s">
        <v>261</v>
      </c>
      <c r="E9" s="618">
        <v>2013</v>
      </c>
      <c r="F9" s="618">
        <v>13</v>
      </c>
      <c r="G9" s="619">
        <v>13</v>
      </c>
      <c r="H9" s="619">
        <v>5</v>
      </c>
      <c r="I9" s="620">
        <f t="shared" si="2"/>
        <v>0.38461538461538464</v>
      </c>
      <c r="J9" s="621" t="s">
        <v>43</v>
      </c>
      <c r="K9" s="622">
        <v>3</v>
      </c>
      <c r="L9" s="623">
        <f t="shared" si="0"/>
        <v>0.23076923076923078</v>
      </c>
      <c r="M9" s="623">
        <f t="shared" si="1"/>
        <v>0.6</v>
      </c>
      <c r="N9" s="624"/>
      <c r="O9" s="625"/>
    </row>
    <row r="10" spans="1:15" ht="28.5" customHeight="1">
      <c r="A10" s="614" t="s">
        <v>369</v>
      </c>
      <c r="B10" s="615" t="s">
        <v>41</v>
      </c>
      <c r="C10" s="259" t="s">
        <v>641</v>
      </c>
      <c r="D10" s="617" t="s">
        <v>248</v>
      </c>
      <c r="E10" s="618">
        <v>2013</v>
      </c>
      <c r="F10" s="618">
        <v>30</v>
      </c>
      <c r="G10" s="619">
        <v>30</v>
      </c>
      <c r="H10" s="619">
        <v>26</v>
      </c>
      <c r="I10" s="620">
        <f t="shared" si="2"/>
        <v>0.8666666666666667</v>
      </c>
      <c r="J10" s="621" t="s">
        <v>43</v>
      </c>
      <c r="K10" s="622">
        <v>19</v>
      </c>
      <c r="L10" s="623">
        <f t="shared" si="0"/>
        <v>0.6333333333333333</v>
      </c>
      <c r="M10" s="623">
        <f t="shared" si="1"/>
        <v>0.73076923076923073</v>
      </c>
      <c r="N10" s="624"/>
      <c r="O10" s="625"/>
    </row>
    <row r="11" spans="1:15" ht="28.5" customHeight="1">
      <c r="A11" s="614" t="s">
        <v>369</v>
      </c>
      <c r="B11" s="615" t="s">
        <v>41</v>
      </c>
      <c r="C11" s="259" t="s">
        <v>641</v>
      </c>
      <c r="D11" s="617" t="s">
        <v>245</v>
      </c>
      <c r="E11" s="618">
        <v>2013</v>
      </c>
      <c r="F11" s="618">
        <v>18</v>
      </c>
      <c r="G11" s="619">
        <v>18</v>
      </c>
      <c r="H11" s="619">
        <v>10</v>
      </c>
      <c r="I11" s="620">
        <f t="shared" si="2"/>
        <v>0.55555555555555558</v>
      </c>
      <c r="J11" s="621" t="s">
        <v>43</v>
      </c>
      <c r="K11" s="622">
        <v>7</v>
      </c>
      <c r="L11" s="623">
        <f t="shared" si="0"/>
        <v>0.3888888888888889</v>
      </c>
      <c r="M11" s="623">
        <f t="shared" si="1"/>
        <v>0.7</v>
      </c>
      <c r="N11" s="624"/>
      <c r="O11" s="625"/>
    </row>
    <row r="12" spans="1:15" ht="28.5" customHeight="1">
      <c r="A12" s="614" t="s">
        <v>369</v>
      </c>
      <c r="B12" s="615" t="s">
        <v>41</v>
      </c>
      <c r="C12" s="259" t="s">
        <v>641</v>
      </c>
      <c r="D12" s="617" t="s">
        <v>267</v>
      </c>
      <c r="E12" s="618">
        <v>2013</v>
      </c>
      <c r="F12" s="618">
        <v>11</v>
      </c>
      <c r="G12" s="619">
        <v>11</v>
      </c>
      <c r="H12" s="619">
        <v>11</v>
      </c>
      <c r="I12" s="620">
        <f t="shared" si="2"/>
        <v>1</v>
      </c>
      <c r="J12" s="621" t="s">
        <v>42</v>
      </c>
      <c r="K12" s="622">
        <v>7</v>
      </c>
      <c r="L12" s="623">
        <f t="shared" si="0"/>
        <v>0.63636363636363635</v>
      </c>
      <c r="M12" s="623">
        <f t="shared" si="1"/>
        <v>0.63636363636363635</v>
      </c>
      <c r="N12" s="624"/>
      <c r="O12" s="625"/>
    </row>
    <row r="13" spans="1:15" ht="28.5" customHeight="1">
      <c r="A13" s="614" t="s">
        <v>369</v>
      </c>
      <c r="B13" s="615" t="s">
        <v>41</v>
      </c>
      <c r="C13" s="259" t="s">
        <v>641</v>
      </c>
      <c r="D13" s="617" t="s">
        <v>246</v>
      </c>
      <c r="E13" s="618">
        <v>2013</v>
      </c>
      <c r="F13" s="618">
        <v>7</v>
      </c>
      <c r="G13" s="619">
        <v>7</v>
      </c>
      <c r="H13" s="619">
        <v>7</v>
      </c>
      <c r="I13" s="620">
        <f t="shared" si="2"/>
        <v>1</v>
      </c>
      <c r="J13" s="621" t="s">
        <v>42</v>
      </c>
      <c r="K13" s="622">
        <v>7</v>
      </c>
      <c r="L13" s="623">
        <f t="shared" si="0"/>
        <v>1</v>
      </c>
      <c r="M13" s="623">
        <f t="shared" si="1"/>
        <v>1</v>
      </c>
      <c r="N13" s="624"/>
      <c r="O13" s="625"/>
    </row>
    <row r="14" spans="1:15" ht="28.5" customHeight="1">
      <c r="A14" s="614"/>
      <c r="B14" s="615"/>
      <c r="C14" s="259"/>
      <c r="D14" s="617"/>
      <c r="E14" s="618">
        <v>2013</v>
      </c>
      <c r="F14" s="618"/>
      <c r="G14" s="619"/>
      <c r="H14" s="619"/>
      <c r="I14" s="620"/>
      <c r="J14" s="621"/>
      <c r="K14" s="622"/>
      <c r="L14" s="623"/>
      <c r="M14" s="623"/>
      <c r="N14" s="624"/>
      <c r="O14" s="625"/>
    </row>
    <row r="15" spans="1:15" ht="28.5" customHeight="1">
      <c r="A15" s="614" t="s">
        <v>369</v>
      </c>
      <c r="B15" s="615" t="s">
        <v>41</v>
      </c>
      <c r="C15" s="259" t="s">
        <v>247</v>
      </c>
      <c r="D15" s="617" t="s">
        <v>248</v>
      </c>
      <c r="E15" s="618">
        <v>2013</v>
      </c>
      <c r="F15" s="618">
        <v>11</v>
      </c>
      <c r="G15" s="619">
        <v>11</v>
      </c>
      <c r="H15" s="619">
        <v>6</v>
      </c>
      <c r="I15" s="620">
        <f t="shared" si="2"/>
        <v>0.54545454545454541</v>
      </c>
      <c r="J15" s="621" t="s">
        <v>43</v>
      </c>
      <c r="K15" s="622">
        <v>4</v>
      </c>
      <c r="L15" s="623">
        <f t="shared" si="0"/>
        <v>0.36363636363636365</v>
      </c>
      <c r="M15" s="623">
        <f t="shared" si="1"/>
        <v>0.66666666666666663</v>
      </c>
      <c r="N15" s="624"/>
      <c r="O15" s="625"/>
    </row>
    <row r="16" spans="1:15" ht="28.5" customHeight="1">
      <c r="A16" s="614" t="s">
        <v>369</v>
      </c>
      <c r="B16" s="615" t="s">
        <v>41</v>
      </c>
      <c r="C16" s="259" t="s">
        <v>642</v>
      </c>
      <c r="D16" s="617" t="s">
        <v>267</v>
      </c>
      <c r="E16" s="618">
        <v>2013</v>
      </c>
      <c r="F16" s="618">
        <v>5</v>
      </c>
      <c r="G16" s="619">
        <v>5</v>
      </c>
      <c r="H16" s="619">
        <v>5</v>
      </c>
      <c r="I16" s="620">
        <f t="shared" si="2"/>
        <v>1</v>
      </c>
      <c r="J16" s="621" t="s">
        <v>42</v>
      </c>
      <c r="K16" s="622">
        <v>3</v>
      </c>
      <c r="L16" s="623">
        <f t="shared" si="0"/>
        <v>0.6</v>
      </c>
      <c r="M16" s="623">
        <f t="shared" si="1"/>
        <v>0.6</v>
      </c>
      <c r="N16" s="624"/>
      <c r="O16" s="625"/>
    </row>
    <row r="17" spans="1:16" ht="28.5" customHeight="1">
      <c r="A17" s="614"/>
      <c r="B17" s="615"/>
      <c r="C17" s="259"/>
      <c r="D17" s="617"/>
      <c r="E17" s="618">
        <v>2013</v>
      </c>
      <c r="F17" s="618"/>
      <c r="G17" s="619"/>
      <c r="H17" s="619"/>
      <c r="I17" s="620"/>
      <c r="J17" s="621"/>
      <c r="K17" s="622"/>
      <c r="L17" s="623"/>
      <c r="M17" s="623"/>
      <c r="N17" s="624"/>
      <c r="O17" s="625"/>
    </row>
    <row r="18" spans="1:16" ht="28.5" customHeight="1">
      <c r="A18" s="614" t="s">
        <v>369</v>
      </c>
      <c r="B18" s="615" t="s">
        <v>41</v>
      </c>
      <c r="C18" s="259" t="s">
        <v>643</v>
      </c>
      <c r="D18" s="617" t="s">
        <v>246</v>
      </c>
      <c r="E18" s="618">
        <v>2013</v>
      </c>
      <c r="F18" s="618">
        <v>7</v>
      </c>
      <c r="G18" s="619">
        <v>7</v>
      </c>
      <c r="H18" s="619">
        <v>7</v>
      </c>
      <c r="I18" s="620">
        <f t="shared" si="2"/>
        <v>1</v>
      </c>
      <c r="J18" s="621" t="s">
        <v>42</v>
      </c>
      <c r="K18" s="622">
        <v>6</v>
      </c>
      <c r="L18" s="623">
        <f t="shared" si="0"/>
        <v>0.8571428571428571</v>
      </c>
      <c r="M18" s="623">
        <f t="shared" si="1"/>
        <v>0.8571428571428571</v>
      </c>
      <c r="N18" s="624"/>
      <c r="O18" s="625"/>
    </row>
    <row r="19" spans="1:16" ht="28.5" customHeight="1">
      <c r="A19" s="614"/>
      <c r="B19" s="615"/>
      <c r="C19" s="259"/>
      <c r="D19" s="617"/>
      <c r="E19" s="618">
        <v>2013</v>
      </c>
      <c r="F19" s="618"/>
      <c r="G19" s="619"/>
      <c r="H19" s="619"/>
      <c r="I19" s="620"/>
      <c r="J19" s="621"/>
      <c r="K19" s="622"/>
      <c r="L19" s="623"/>
      <c r="M19" s="623"/>
      <c r="N19" s="624"/>
      <c r="O19" s="625"/>
    </row>
    <row r="20" spans="1:16" ht="28.5" customHeight="1">
      <c r="A20" s="614" t="s">
        <v>369</v>
      </c>
      <c r="B20" s="615" t="s">
        <v>41</v>
      </c>
      <c r="C20" s="259" t="s">
        <v>644</v>
      </c>
      <c r="D20" s="617" t="s">
        <v>257</v>
      </c>
      <c r="E20" s="618">
        <v>2013</v>
      </c>
      <c r="F20" s="618">
        <v>766</v>
      </c>
      <c r="G20" s="619">
        <v>766</v>
      </c>
      <c r="H20" s="619">
        <v>200</v>
      </c>
      <c r="I20" s="620">
        <f t="shared" si="2"/>
        <v>0.26109660574412535</v>
      </c>
      <c r="J20" s="621" t="s">
        <v>43</v>
      </c>
      <c r="K20" s="622">
        <v>154</v>
      </c>
      <c r="L20" s="623">
        <f t="shared" si="0"/>
        <v>0.20104438642297651</v>
      </c>
      <c r="M20" s="623">
        <f t="shared" si="1"/>
        <v>0.77</v>
      </c>
      <c r="N20" s="624"/>
      <c r="O20" s="625"/>
    </row>
    <row r="21" spans="1:16" ht="28.5" customHeight="1">
      <c r="A21" s="614" t="s">
        <v>369</v>
      </c>
      <c r="B21" s="615" t="s">
        <v>41</v>
      </c>
      <c r="C21" s="259" t="s">
        <v>644</v>
      </c>
      <c r="D21" s="617" t="s">
        <v>261</v>
      </c>
      <c r="E21" s="618">
        <v>2013</v>
      </c>
      <c r="F21" s="618">
        <v>68</v>
      </c>
      <c r="G21" s="619">
        <v>68</v>
      </c>
      <c r="H21" s="619">
        <v>18</v>
      </c>
      <c r="I21" s="620">
        <f t="shared" si="2"/>
        <v>0.26470588235294118</v>
      </c>
      <c r="J21" s="621" t="s">
        <v>43</v>
      </c>
      <c r="K21" s="622"/>
      <c r="L21" s="623">
        <f t="shared" si="0"/>
        <v>0</v>
      </c>
      <c r="M21" s="623">
        <f t="shared" si="1"/>
        <v>0</v>
      </c>
      <c r="N21" s="624"/>
      <c r="O21" s="625"/>
    </row>
    <row r="22" spans="1:16" ht="28.5" customHeight="1">
      <c r="A22" s="614"/>
      <c r="B22" s="615"/>
      <c r="C22" s="259"/>
      <c r="D22" s="617"/>
      <c r="E22" s="618">
        <v>2013</v>
      </c>
      <c r="F22" s="618"/>
      <c r="G22" s="619"/>
      <c r="H22" s="619"/>
      <c r="I22" s="620"/>
      <c r="J22" s="621"/>
      <c r="K22" s="622"/>
      <c r="L22" s="623"/>
      <c r="M22" s="623"/>
      <c r="N22" s="624"/>
      <c r="O22" s="625"/>
    </row>
    <row r="23" spans="1:16" ht="31.5" customHeight="1">
      <c r="A23" s="614" t="s">
        <v>369</v>
      </c>
      <c r="B23" s="626" t="s">
        <v>645</v>
      </c>
      <c r="C23" s="259" t="s">
        <v>643</v>
      </c>
      <c r="D23" s="617" t="s">
        <v>246</v>
      </c>
      <c r="E23" s="618">
        <v>2013</v>
      </c>
      <c r="F23" s="618">
        <v>0</v>
      </c>
      <c r="G23" s="619">
        <v>0</v>
      </c>
      <c r="H23" s="619">
        <v>0</v>
      </c>
      <c r="I23" s="620" t="e">
        <f t="shared" si="2"/>
        <v>#DIV/0!</v>
      </c>
      <c r="J23" s="621" t="s">
        <v>42</v>
      </c>
      <c r="K23" s="619">
        <v>0</v>
      </c>
      <c r="L23" s="623" t="e">
        <f t="shared" ref="L23:L30" si="3">K23/G23</f>
        <v>#DIV/0!</v>
      </c>
      <c r="M23" s="623" t="e">
        <f t="shared" ref="M23:M30" si="4">K23/H23</f>
        <v>#DIV/0!</v>
      </c>
      <c r="N23" s="627"/>
      <c r="O23" s="625"/>
    </row>
    <row r="24" spans="1:16" ht="31.5" customHeight="1">
      <c r="A24" s="614"/>
      <c r="B24" s="615"/>
      <c r="C24" s="259"/>
      <c r="D24" s="617"/>
      <c r="E24" s="618">
        <v>2013</v>
      </c>
      <c r="F24" s="618"/>
      <c r="G24" s="619"/>
      <c r="H24" s="619"/>
      <c r="I24" s="620"/>
      <c r="J24" s="621"/>
      <c r="K24" s="622"/>
      <c r="L24" s="623"/>
      <c r="M24" s="623"/>
      <c r="N24" s="627"/>
      <c r="O24" s="625"/>
    </row>
    <row r="25" spans="1:16" ht="31.5" customHeight="1">
      <c r="A25" s="614" t="s">
        <v>369</v>
      </c>
      <c r="B25" s="615" t="s">
        <v>41</v>
      </c>
      <c r="C25" s="259" t="s">
        <v>646</v>
      </c>
      <c r="D25" s="617" t="s">
        <v>257</v>
      </c>
      <c r="E25" s="618">
        <v>2013</v>
      </c>
      <c r="F25" s="618">
        <v>382</v>
      </c>
      <c r="G25" s="619">
        <v>382</v>
      </c>
      <c r="H25" s="619">
        <v>367</v>
      </c>
      <c r="I25" s="620">
        <f t="shared" si="2"/>
        <v>0.96073298429319376</v>
      </c>
      <c r="J25" s="621" t="s">
        <v>42</v>
      </c>
      <c r="K25" s="619">
        <v>367</v>
      </c>
      <c r="L25" s="623">
        <f t="shared" ref="L25:L29" si="5">K25/G25</f>
        <v>0.96073298429319376</v>
      </c>
      <c r="M25" s="623">
        <f t="shared" ref="M25:M29" si="6">K25/H25</f>
        <v>1</v>
      </c>
      <c r="N25" s="627"/>
      <c r="O25" s="625"/>
    </row>
    <row r="26" spans="1:16" ht="31.5" customHeight="1">
      <c r="A26" s="614" t="s">
        <v>369</v>
      </c>
      <c r="B26" s="615" t="s">
        <v>41</v>
      </c>
      <c r="C26" s="259" t="s">
        <v>646</v>
      </c>
      <c r="D26" s="617" t="s">
        <v>261</v>
      </c>
      <c r="E26" s="618">
        <v>2013</v>
      </c>
      <c r="F26" s="618">
        <v>9</v>
      </c>
      <c r="G26" s="619">
        <v>9</v>
      </c>
      <c r="H26" s="619">
        <v>14</v>
      </c>
      <c r="I26" s="620">
        <f t="shared" si="2"/>
        <v>1.5555555555555556</v>
      </c>
      <c r="J26" s="621" t="s">
        <v>42</v>
      </c>
      <c r="K26" s="619">
        <v>14</v>
      </c>
      <c r="L26" s="623">
        <f t="shared" si="5"/>
        <v>1.5555555555555556</v>
      </c>
      <c r="M26" s="623">
        <f t="shared" si="6"/>
        <v>1</v>
      </c>
      <c r="N26" s="627"/>
      <c r="O26" s="625"/>
    </row>
    <row r="27" spans="1:16" ht="31.5" customHeight="1">
      <c r="A27" s="614" t="s">
        <v>369</v>
      </c>
      <c r="B27" s="615" t="s">
        <v>41</v>
      </c>
      <c r="C27" s="259" t="s">
        <v>646</v>
      </c>
      <c r="D27" s="617" t="s">
        <v>248</v>
      </c>
      <c r="E27" s="618">
        <v>2013</v>
      </c>
      <c r="F27" s="618">
        <v>19</v>
      </c>
      <c r="G27" s="619">
        <v>19</v>
      </c>
      <c r="H27" s="619">
        <v>6</v>
      </c>
      <c r="I27" s="620">
        <f t="shared" si="2"/>
        <v>0.31578947368421051</v>
      </c>
      <c r="J27" s="621" t="s">
        <v>42</v>
      </c>
      <c r="K27" s="619">
        <v>6</v>
      </c>
      <c r="L27" s="623">
        <f t="shared" si="5"/>
        <v>0.31578947368421051</v>
      </c>
      <c r="M27" s="623">
        <f t="shared" si="6"/>
        <v>1</v>
      </c>
      <c r="N27" s="627"/>
      <c r="O27" s="625"/>
    </row>
    <row r="28" spans="1:16" ht="30" customHeight="1">
      <c r="A28" s="614" t="s">
        <v>369</v>
      </c>
      <c r="B28" s="615" t="s">
        <v>41</v>
      </c>
      <c r="C28" s="259" t="s">
        <v>646</v>
      </c>
      <c r="D28" s="617" t="s">
        <v>245</v>
      </c>
      <c r="E28" s="618">
        <v>2013</v>
      </c>
      <c r="F28" s="618">
        <v>4</v>
      </c>
      <c r="G28" s="619">
        <v>4</v>
      </c>
      <c r="H28" s="619">
        <v>2</v>
      </c>
      <c r="I28" s="620">
        <f t="shared" si="2"/>
        <v>0.5</v>
      </c>
      <c r="J28" s="621" t="s">
        <v>42</v>
      </c>
      <c r="K28" s="619">
        <v>2</v>
      </c>
      <c r="L28" s="623">
        <f t="shared" si="5"/>
        <v>0.5</v>
      </c>
      <c r="M28" s="623">
        <f t="shared" si="6"/>
        <v>1</v>
      </c>
      <c r="N28" s="627"/>
      <c r="O28" s="625"/>
    </row>
    <row r="29" spans="1:16" ht="31.5" customHeight="1">
      <c r="A29" s="614" t="s">
        <v>369</v>
      </c>
      <c r="B29" s="615" t="s">
        <v>41</v>
      </c>
      <c r="C29" s="259" t="s">
        <v>646</v>
      </c>
      <c r="D29" s="617" t="s">
        <v>267</v>
      </c>
      <c r="E29" s="618">
        <v>2013</v>
      </c>
      <c r="F29" s="618">
        <v>6</v>
      </c>
      <c r="G29" s="619">
        <v>6</v>
      </c>
      <c r="H29" s="619">
        <v>10</v>
      </c>
      <c r="I29" s="620">
        <f t="shared" si="2"/>
        <v>1.6666666666666667</v>
      </c>
      <c r="J29" s="621" t="s">
        <v>42</v>
      </c>
      <c r="K29" s="619">
        <v>10</v>
      </c>
      <c r="L29" s="623">
        <f t="shared" si="5"/>
        <v>1.6666666666666667</v>
      </c>
      <c r="M29" s="623">
        <f t="shared" si="6"/>
        <v>1</v>
      </c>
      <c r="N29" s="627"/>
      <c r="O29" s="627"/>
    </row>
    <row r="30" spans="1:16" ht="28.5" customHeight="1">
      <c r="A30" s="614" t="s">
        <v>369</v>
      </c>
      <c r="B30" s="615" t="s">
        <v>41</v>
      </c>
      <c r="C30" s="259" t="s">
        <v>646</v>
      </c>
      <c r="D30" s="617" t="s">
        <v>246</v>
      </c>
      <c r="E30" s="618">
        <v>2013</v>
      </c>
      <c r="F30" s="618">
        <v>1</v>
      </c>
      <c r="G30" s="619">
        <v>1</v>
      </c>
      <c r="H30" s="619">
        <v>1</v>
      </c>
      <c r="I30" s="620">
        <f t="shared" si="2"/>
        <v>1</v>
      </c>
      <c r="J30" s="621" t="s">
        <v>42</v>
      </c>
      <c r="K30" s="619">
        <v>1</v>
      </c>
      <c r="L30" s="623">
        <f t="shared" si="3"/>
        <v>1</v>
      </c>
      <c r="M30" s="623">
        <f t="shared" si="4"/>
        <v>1</v>
      </c>
      <c r="N30" s="627"/>
      <c r="O30" s="627"/>
    </row>
    <row r="31" spans="1:16" ht="15" customHeight="1">
      <c r="A31" s="628"/>
      <c r="B31" s="629"/>
      <c r="C31" s="630"/>
      <c r="D31" s="631"/>
      <c r="E31" s="632"/>
      <c r="F31" s="632"/>
      <c r="G31" s="632"/>
      <c r="H31" s="632"/>
      <c r="I31" s="620"/>
      <c r="J31" s="633"/>
      <c r="K31" s="634"/>
      <c r="L31" s="635"/>
      <c r="M31" s="635"/>
      <c r="N31" s="627"/>
      <c r="O31" s="627"/>
    </row>
    <row r="32" spans="1:16" ht="23.25" customHeight="1">
      <c r="A32" s="981" t="s">
        <v>324</v>
      </c>
      <c r="B32" s="981"/>
      <c r="C32" s="981"/>
      <c r="D32" s="636"/>
      <c r="E32" s="180"/>
      <c r="F32" s="637"/>
      <c r="G32" s="637"/>
      <c r="H32" s="637"/>
      <c r="I32" s="180"/>
      <c r="J32" s="638"/>
      <c r="K32" s="639"/>
      <c r="L32" s="180"/>
      <c r="M32" s="10"/>
      <c r="N32" s="10"/>
      <c r="O32" s="42"/>
      <c r="P32" s="10"/>
    </row>
    <row r="33" spans="1:15" ht="15" customHeight="1">
      <c r="A33" s="101" t="s">
        <v>294</v>
      </c>
      <c r="B33" s="258"/>
      <c r="C33" s="102"/>
      <c r="D33" s="102"/>
      <c r="E33" s="102"/>
      <c r="F33" s="102"/>
      <c r="G33" s="102"/>
      <c r="H33" s="102"/>
      <c r="I33" s="102"/>
      <c r="J33" s="640"/>
      <c r="K33" s="102"/>
      <c r="L33" s="102"/>
      <c r="M33" s="102"/>
      <c r="O33" s="42"/>
    </row>
    <row r="34" spans="1:15" ht="15" customHeight="1">
      <c r="A34" s="101" t="s">
        <v>45</v>
      </c>
      <c r="B34" s="258"/>
      <c r="C34" s="102"/>
      <c r="D34" s="102"/>
      <c r="E34" s="102"/>
      <c r="F34" s="102"/>
      <c r="G34" s="102"/>
      <c r="H34" s="102"/>
      <c r="I34" s="102"/>
      <c r="J34" s="640"/>
      <c r="K34" s="102"/>
      <c r="L34" s="102"/>
      <c r="M34" s="102"/>
    </row>
    <row r="35" spans="1:15">
      <c r="A35" s="101" t="s">
        <v>204</v>
      </c>
      <c r="B35" s="258"/>
    </row>
    <row r="36" spans="1:15" ht="15" customHeight="1">
      <c r="A36" s="101" t="s">
        <v>287</v>
      </c>
      <c r="B36" s="258"/>
      <c r="C36" s="102"/>
      <c r="D36" s="102"/>
      <c r="E36" s="102"/>
      <c r="F36" s="102"/>
      <c r="G36" s="102"/>
      <c r="H36" s="102"/>
      <c r="I36" s="102"/>
      <c r="J36" s="640"/>
    </row>
    <row r="37" spans="1:15">
      <c r="B37" s="258"/>
      <c r="C37" s="636"/>
    </row>
    <row r="38" spans="1:15">
      <c r="C38" s="636"/>
    </row>
    <row r="39" spans="1:15">
      <c r="C39" s="636"/>
    </row>
    <row r="40" spans="1:15">
      <c r="C40" s="636"/>
    </row>
    <row r="41" spans="1:15">
      <c r="C41" s="636"/>
    </row>
    <row r="42" spans="1:15">
      <c r="C42" s="10"/>
    </row>
  </sheetData>
  <mergeCells count="1">
    <mergeCell ref="A32:C32"/>
  </mergeCells>
  <dataValidations count="1">
    <dataValidation type="textLength" showInputMessage="1" showErrorMessage="1" sqref="O4:O33">
      <formula1>0</formula1>
      <formula2>150</formula2>
    </dataValidation>
  </dataValidations>
  <pageMargins left="0.78740157480314965" right="0.78740157480314965" top="1.0629921259842521" bottom="1.0629921259842521" header="0.78740157480314965" footer="0.78740157480314965"/>
  <pageSetup paperSize="9" scale="59" firstPageNumber="0" orientation="landscape" horizontalDpi="300" verticalDpi="300"/>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enableFormatConditionsCalculation="0">
    <pageSetUpPr fitToPage="1"/>
  </sheetPr>
  <dimension ref="A1:H15"/>
  <sheetViews>
    <sheetView zoomScaleSheetLayoutView="70" workbookViewId="0">
      <selection activeCell="B26" sqref="B26"/>
    </sheetView>
  </sheetViews>
  <sheetFormatPr defaultColWidth="11.42578125" defaultRowHeight="12.75"/>
  <cols>
    <col min="1" max="1" width="6.7109375" style="260" customWidth="1"/>
    <col min="2" max="2" width="44.140625" style="260" customWidth="1"/>
    <col min="3" max="3" width="10.7109375" style="260" customWidth="1"/>
    <col min="4" max="4" width="20.42578125" style="260" customWidth="1"/>
    <col min="5" max="5" width="22.42578125" style="260" customWidth="1"/>
    <col min="6" max="6" width="26.7109375" style="649" customWidth="1"/>
    <col min="7" max="7" width="20.42578125" style="260" customWidth="1"/>
    <col min="8" max="16384" width="11.42578125" style="260"/>
  </cols>
  <sheetData>
    <row r="1" spans="1:8" ht="17.45" customHeight="1" thickBot="1">
      <c r="A1" s="98" t="s">
        <v>46</v>
      </c>
      <c r="B1" s="10"/>
      <c r="C1" s="98"/>
      <c r="D1" s="98"/>
      <c r="E1" s="98"/>
      <c r="F1" s="641"/>
      <c r="G1" s="642" t="s">
        <v>0</v>
      </c>
      <c r="H1" s="643" t="s">
        <v>453</v>
      </c>
    </row>
    <row r="2" spans="1:8" ht="41.25" customHeight="1" thickBot="1">
      <c r="A2" s="11"/>
      <c r="B2" s="99"/>
      <c r="C2" s="99"/>
      <c r="D2" s="152"/>
      <c r="E2" s="99"/>
      <c r="F2" s="152"/>
      <c r="G2" s="839" t="s">
        <v>290</v>
      </c>
      <c r="H2" s="643" t="s">
        <v>648</v>
      </c>
    </row>
    <row r="3" spans="1:8" ht="63" customHeight="1" thickBot="1">
      <c r="A3" s="644" t="s">
        <v>1</v>
      </c>
      <c r="B3" s="644" t="s">
        <v>36</v>
      </c>
      <c r="C3" s="645" t="s">
        <v>240</v>
      </c>
      <c r="D3" s="656" t="s">
        <v>47</v>
      </c>
      <c r="E3" s="646" t="s">
        <v>1943</v>
      </c>
      <c r="F3" s="657" t="s">
        <v>48</v>
      </c>
      <c r="G3" s="647" t="s">
        <v>1944</v>
      </c>
      <c r="H3" s="658" t="s">
        <v>347</v>
      </c>
    </row>
    <row r="4" spans="1:8" ht="21.6" customHeight="1">
      <c r="A4" s="654" t="s">
        <v>369</v>
      </c>
      <c r="B4" s="654" t="s">
        <v>1945</v>
      </c>
      <c r="C4" s="982">
        <v>2013</v>
      </c>
      <c r="D4" s="982" t="s">
        <v>1946</v>
      </c>
      <c r="E4" s="982">
        <v>6</v>
      </c>
      <c r="F4" s="655" t="s">
        <v>1947</v>
      </c>
      <c r="G4" s="654">
        <v>5</v>
      </c>
      <c r="H4" s="648"/>
    </row>
    <row r="5" spans="1:8" ht="23.1" customHeight="1">
      <c r="A5" s="650" t="s">
        <v>369</v>
      </c>
      <c r="B5" s="650" t="s">
        <v>1945</v>
      </c>
      <c r="C5" s="983">
        <v>2013</v>
      </c>
      <c r="D5" s="983" t="s">
        <v>1946</v>
      </c>
      <c r="E5" s="983"/>
      <c r="F5" s="651" t="s">
        <v>1948</v>
      </c>
      <c r="G5" s="650">
        <v>1</v>
      </c>
      <c r="H5" s="652"/>
    </row>
    <row r="6" spans="1:8" ht="13.35" customHeight="1">
      <c r="A6" s="650" t="s">
        <v>369</v>
      </c>
      <c r="B6" s="650" t="s">
        <v>1945</v>
      </c>
      <c r="C6" s="650">
        <v>2013</v>
      </c>
      <c r="D6" s="984" t="s">
        <v>1949</v>
      </c>
      <c r="E6" s="984">
        <v>13</v>
      </c>
      <c r="F6" s="651" t="s">
        <v>1950</v>
      </c>
      <c r="G6" s="650">
        <v>1</v>
      </c>
      <c r="H6" s="652"/>
    </row>
    <row r="7" spans="1:8" ht="25.5">
      <c r="A7" s="650" t="s">
        <v>369</v>
      </c>
      <c r="B7" s="650" t="s">
        <v>1945</v>
      </c>
      <c r="C7" s="650">
        <v>2013</v>
      </c>
      <c r="D7" s="983" t="s">
        <v>1949</v>
      </c>
      <c r="E7" s="983"/>
      <c r="F7" s="651" t="s">
        <v>1951</v>
      </c>
      <c r="G7" s="650">
        <v>12</v>
      </c>
      <c r="H7" s="652"/>
    </row>
    <row r="8" spans="1:8" ht="13.35" customHeight="1">
      <c r="A8" s="650" t="s">
        <v>369</v>
      </c>
      <c r="B8" s="650" t="s">
        <v>1945</v>
      </c>
      <c r="C8" s="650">
        <v>2013</v>
      </c>
      <c r="D8" s="984" t="s">
        <v>1952</v>
      </c>
      <c r="E8" s="984">
        <v>13</v>
      </c>
      <c r="F8" s="651" t="s">
        <v>1953</v>
      </c>
      <c r="G8" s="650">
        <v>8</v>
      </c>
      <c r="H8" s="652"/>
    </row>
    <row r="9" spans="1:8" ht="12.75" customHeight="1">
      <c r="A9" s="650" t="s">
        <v>369</v>
      </c>
      <c r="B9" s="650" t="s">
        <v>1945</v>
      </c>
      <c r="C9" s="650">
        <v>2013</v>
      </c>
      <c r="D9" s="983" t="s">
        <v>1952</v>
      </c>
      <c r="E9" s="983">
        <v>13</v>
      </c>
      <c r="F9" s="651" t="s">
        <v>1954</v>
      </c>
      <c r="G9" s="650">
        <v>5</v>
      </c>
      <c r="H9" s="652"/>
    </row>
    <row r="10" spans="1:8" ht="13.35" customHeight="1">
      <c r="A10" s="650" t="s">
        <v>369</v>
      </c>
      <c r="B10" s="650" t="s">
        <v>1945</v>
      </c>
      <c r="C10" s="650">
        <v>2013</v>
      </c>
      <c r="D10" s="984" t="s">
        <v>1955</v>
      </c>
      <c r="E10" s="984">
        <v>8</v>
      </c>
      <c r="F10" s="651" t="s">
        <v>1956</v>
      </c>
      <c r="G10" s="650">
        <v>7</v>
      </c>
      <c r="H10" s="652"/>
    </row>
    <row r="11" spans="1:8">
      <c r="A11" s="650" t="s">
        <v>369</v>
      </c>
      <c r="B11" s="650" t="s">
        <v>1945</v>
      </c>
      <c r="C11" s="650">
        <v>2013</v>
      </c>
      <c r="D11" s="983" t="s">
        <v>1955</v>
      </c>
      <c r="E11" s="983">
        <v>8</v>
      </c>
      <c r="F11" s="651" t="s">
        <v>1957</v>
      </c>
      <c r="G11" s="650">
        <v>1</v>
      </c>
      <c r="H11" s="652"/>
    </row>
    <row r="12" spans="1:8">
      <c r="A12" s="650" t="s">
        <v>369</v>
      </c>
      <c r="B12" s="650" t="s">
        <v>1945</v>
      </c>
      <c r="C12" s="650">
        <v>2013</v>
      </c>
      <c r="D12" s="985" t="s">
        <v>1958</v>
      </c>
      <c r="E12" s="985">
        <v>7</v>
      </c>
      <c r="F12" s="651" t="s">
        <v>1959</v>
      </c>
      <c r="G12" s="650">
        <v>1</v>
      </c>
      <c r="H12" s="443"/>
    </row>
    <row r="13" spans="1:8">
      <c r="A13" s="650" t="s">
        <v>369</v>
      </c>
      <c r="B13" s="650" t="s">
        <v>1945</v>
      </c>
      <c r="C13" s="650">
        <v>2013</v>
      </c>
      <c r="D13" s="986" t="s">
        <v>1958</v>
      </c>
      <c r="E13" s="986"/>
      <c r="F13" s="651" t="s">
        <v>1960</v>
      </c>
      <c r="G13" s="650">
        <v>1</v>
      </c>
      <c r="H13" s="443"/>
    </row>
    <row r="14" spans="1:8">
      <c r="A14" s="650" t="s">
        <v>369</v>
      </c>
      <c r="B14" s="650" t="s">
        <v>1945</v>
      </c>
      <c r="C14" s="650">
        <v>2013</v>
      </c>
      <c r="D14" s="986" t="s">
        <v>1958</v>
      </c>
      <c r="E14" s="986"/>
      <c r="F14" s="651" t="s">
        <v>1961</v>
      </c>
      <c r="G14" s="650">
        <v>5</v>
      </c>
      <c r="H14" s="443"/>
    </row>
    <row r="15" spans="1:8" ht="13.35" customHeight="1">
      <c r="A15" s="551"/>
      <c r="B15" s="551"/>
      <c r="C15" s="551"/>
      <c r="D15" s="651"/>
      <c r="E15" s="528"/>
      <c r="F15" s="653"/>
      <c r="G15" s="528"/>
      <c r="H15" s="443"/>
    </row>
  </sheetData>
  <mergeCells count="11">
    <mergeCell ref="D10:D11"/>
    <mergeCell ref="E10:E11"/>
    <mergeCell ref="D12:D14"/>
    <mergeCell ref="E12:E14"/>
    <mergeCell ref="E4:E5"/>
    <mergeCell ref="C4:C5"/>
    <mergeCell ref="D4:D5"/>
    <mergeCell ref="E6:E7"/>
    <mergeCell ref="D8:D9"/>
    <mergeCell ref="E8:E9"/>
    <mergeCell ref="D6:D7"/>
  </mergeCells>
  <pageMargins left="0.70833333333333337" right="0.70833333333333337" top="0.78749999999999998" bottom="0.78749999999999998" header="0.51180555555555551" footer="0.51180555555555551"/>
  <pageSetup paperSize="9" scale="47"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enableFormatConditionsCalculation="0">
    <pageSetUpPr fitToPage="1"/>
  </sheetPr>
  <dimension ref="A1:R318"/>
  <sheetViews>
    <sheetView zoomScale="80" zoomScaleNormal="80" zoomScaleSheetLayoutView="100" zoomScalePageLayoutView="80" workbookViewId="0">
      <selection activeCell="B8" sqref="B8"/>
    </sheetView>
  </sheetViews>
  <sheetFormatPr defaultColWidth="11.42578125" defaultRowHeight="12.75"/>
  <cols>
    <col min="1" max="1" width="11.42578125" style="908" customWidth="1"/>
    <col min="2" max="2" width="32.28515625" style="908" customWidth="1"/>
    <col min="3" max="3" width="11.42578125" style="908" customWidth="1"/>
    <col min="4" max="4" width="21.42578125" style="908" customWidth="1"/>
    <col min="5" max="5" width="13.140625" style="931" customWidth="1"/>
    <col min="6" max="6" width="13.7109375" style="908" customWidth="1"/>
    <col min="7" max="7" width="28" style="908" customWidth="1"/>
    <col min="8" max="8" width="19.28515625" style="908" customWidth="1"/>
    <col min="9" max="9" width="18" style="908" customWidth="1"/>
    <col min="10" max="10" width="15.42578125" style="908" customWidth="1"/>
    <col min="11" max="11" width="17.28515625" style="908" customWidth="1"/>
    <col min="12" max="12" width="29.140625" style="934" customWidth="1"/>
    <col min="13" max="16384" width="11.42578125" style="908"/>
  </cols>
  <sheetData>
    <row r="1" spans="1:18" ht="16.5" thickBot="1">
      <c r="A1" s="103" t="s">
        <v>50</v>
      </c>
      <c r="B1" s="103"/>
      <c r="C1" s="103"/>
      <c r="D1" s="103"/>
      <c r="E1" s="906"/>
      <c r="F1" s="103"/>
      <c r="G1" s="907"/>
      <c r="H1" s="907"/>
      <c r="I1" s="103"/>
      <c r="K1" s="642" t="s">
        <v>0</v>
      </c>
      <c r="L1" s="643" t="s">
        <v>453</v>
      </c>
      <c r="P1" s="908" t="s">
        <v>249</v>
      </c>
    </row>
    <row r="2" spans="1:18" ht="16.5" thickBot="1">
      <c r="A2" s="106"/>
      <c r="B2" s="106"/>
      <c r="C2" s="106"/>
      <c r="D2" s="106"/>
      <c r="E2" s="909"/>
      <c r="F2" s="106"/>
      <c r="G2" s="910"/>
      <c r="H2" s="911"/>
      <c r="I2" s="106"/>
      <c r="K2" s="912" t="s">
        <v>290</v>
      </c>
      <c r="L2" s="935" t="s">
        <v>648</v>
      </c>
      <c r="P2" s="913" t="s">
        <v>250</v>
      </c>
      <c r="Q2" s="914"/>
      <c r="R2" s="913" t="s">
        <v>250</v>
      </c>
    </row>
    <row r="3" spans="1:18" ht="39" thickBot="1">
      <c r="A3" s="659" t="s">
        <v>1</v>
      </c>
      <c r="B3" s="915" t="s">
        <v>36</v>
      </c>
      <c r="C3" s="659" t="s">
        <v>251</v>
      </c>
      <c r="D3" s="659" t="s">
        <v>53</v>
      </c>
      <c r="E3" s="916" t="s">
        <v>240</v>
      </c>
      <c r="F3" s="659" t="s">
        <v>54</v>
      </c>
      <c r="G3" s="605" t="s">
        <v>360</v>
      </c>
      <c r="H3" s="605" t="s">
        <v>361</v>
      </c>
      <c r="I3" s="659" t="s">
        <v>252</v>
      </c>
      <c r="J3" s="660" t="s">
        <v>284</v>
      </c>
      <c r="K3" s="107" t="s">
        <v>285</v>
      </c>
      <c r="L3" s="917" t="s">
        <v>347</v>
      </c>
      <c r="P3" s="913" t="s">
        <v>254</v>
      </c>
      <c r="Q3" s="914"/>
      <c r="R3" s="913" t="s">
        <v>255</v>
      </c>
    </row>
    <row r="4" spans="1:18">
      <c r="A4" s="661" t="s">
        <v>369</v>
      </c>
      <c r="B4" s="661" t="s">
        <v>1945</v>
      </c>
      <c r="C4" s="661" t="s">
        <v>1962</v>
      </c>
      <c r="D4" s="661" t="s">
        <v>1963</v>
      </c>
      <c r="E4" s="903">
        <v>2013</v>
      </c>
      <c r="F4" s="662" t="s">
        <v>1964</v>
      </c>
      <c r="G4" s="663" t="s">
        <v>256</v>
      </c>
      <c r="H4" s="664" t="s">
        <v>1965</v>
      </c>
      <c r="I4" s="665" t="s">
        <v>42</v>
      </c>
      <c r="J4" s="918">
        <v>1</v>
      </c>
      <c r="K4" s="919">
        <v>1</v>
      </c>
      <c r="L4" s="920"/>
      <c r="P4" s="914" t="s">
        <v>256</v>
      </c>
      <c r="Q4" s="914"/>
      <c r="R4" s="914" t="s">
        <v>257</v>
      </c>
    </row>
    <row r="5" spans="1:18">
      <c r="A5" s="661" t="s">
        <v>369</v>
      </c>
      <c r="B5" s="661" t="s">
        <v>1945</v>
      </c>
      <c r="C5" s="661" t="s">
        <v>1962</v>
      </c>
      <c r="D5" s="661" t="s">
        <v>1963</v>
      </c>
      <c r="E5" s="903">
        <v>2013</v>
      </c>
      <c r="F5" s="662" t="s">
        <v>1964</v>
      </c>
      <c r="G5" s="663" t="s">
        <v>256</v>
      </c>
      <c r="H5" s="664" t="s">
        <v>1966</v>
      </c>
      <c r="I5" s="665" t="s">
        <v>42</v>
      </c>
      <c r="J5" s="918">
        <v>1</v>
      </c>
      <c r="K5" s="919">
        <v>1</v>
      </c>
      <c r="L5" s="921"/>
      <c r="P5" s="914" t="s">
        <v>258</v>
      </c>
      <c r="Q5" s="914"/>
      <c r="R5" s="914" t="s">
        <v>259</v>
      </c>
    </row>
    <row r="6" spans="1:18">
      <c r="A6" s="661" t="s">
        <v>369</v>
      </c>
      <c r="B6" s="661" t="s">
        <v>1945</v>
      </c>
      <c r="C6" s="661" t="s">
        <v>1962</v>
      </c>
      <c r="D6" s="661" t="s">
        <v>1963</v>
      </c>
      <c r="E6" s="903">
        <v>2013</v>
      </c>
      <c r="F6" s="662" t="s">
        <v>1964</v>
      </c>
      <c r="G6" s="663" t="s">
        <v>256</v>
      </c>
      <c r="H6" s="664" t="s">
        <v>1967</v>
      </c>
      <c r="I6" s="665" t="s">
        <v>42</v>
      </c>
      <c r="J6" s="918">
        <v>1</v>
      </c>
      <c r="K6" s="919">
        <v>1</v>
      </c>
      <c r="L6" s="921"/>
      <c r="P6" s="914" t="s">
        <v>260</v>
      </c>
      <c r="Q6" s="914"/>
      <c r="R6" s="914" t="s">
        <v>261</v>
      </c>
    </row>
    <row r="7" spans="1:18">
      <c r="A7" s="661" t="s">
        <v>369</v>
      </c>
      <c r="B7" s="661" t="s">
        <v>1945</v>
      </c>
      <c r="C7" s="661" t="s">
        <v>1962</v>
      </c>
      <c r="D7" s="661" t="s">
        <v>1963</v>
      </c>
      <c r="E7" s="903">
        <v>2013</v>
      </c>
      <c r="F7" s="662" t="s">
        <v>1964</v>
      </c>
      <c r="G7" s="663" t="s">
        <v>256</v>
      </c>
      <c r="H7" s="664" t="s">
        <v>1968</v>
      </c>
      <c r="I7" s="665" t="s">
        <v>42</v>
      </c>
      <c r="J7" s="918">
        <v>1</v>
      </c>
      <c r="K7" s="919">
        <v>1</v>
      </c>
      <c r="L7" s="921"/>
      <c r="P7" s="914" t="s">
        <v>262</v>
      </c>
      <c r="Q7" s="914"/>
      <c r="R7" s="914" t="s">
        <v>263</v>
      </c>
    </row>
    <row r="8" spans="1:18" ht="25.5">
      <c r="A8" s="661" t="s">
        <v>369</v>
      </c>
      <c r="B8" s="661" t="s">
        <v>1945</v>
      </c>
      <c r="C8" s="661" t="s">
        <v>1962</v>
      </c>
      <c r="D8" s="661" t="s">
        <v>1963</v>
      </c>
      <c r="E8" s="903">
        <v>2013</v>
      </c>
      <c r="F8" s="662" t="s">
        <v>1964</v>
      </c>
      <c r="G8" s="663" t="s">
        <v>258</v>
      </c>
      <c r="H8" s="664" t="s">
        <v>1965</v>
      </c>
      <c r="I8" s="665" t="s">
        <v>42</v>
      </c>
      <c r="J8" s="918">
        <v>1</v>
      </c>
      <c r="K8" s="919">
        <v>1</v>
      </c>
      <c r="L8" s="921"/>
      <c r="P8" s="914" t="s">
        <v>264</v>
      </c>
      <c r="Q8" s="914"/>
      <c r="R8" s="914" t="s">
        <v>248</v>
      </c>
    </row>
    <row r="9" spans="1:18" ht="25.5">
      <c r="A9" s="661" t="s">
        <v>369</v>
      </c>
      <c r="B9" s="661" t="s">
        <v>1945</v>
      </c>
      <c r="C9" s="661" t="s">
        <v>1962</v>
      </c>
      <c r="D9" s="661" t="s">
        <v>1963</v>
      </c>
      <c r="E9" s="903">
        <v>2013</v>
      </c>
      <c r="F9" s="662" t="s">
        <v>1964</v>
      </c>
      <c r="G9" s="663" t="s">
        <v>258</v>
      </c>
      <c r="H9" s="664" t="s">
        <v>1966</v>
      </c>
      <c r="I9" s="665" t="s">
        <v>42</v>
      </c>
      <c r="J9" s="918">
        <v>1</v>
      </c>
      <c r="K9" s="919">
        <v>1</v>
      </c>
      <c r="L9" s="921"/>
      <c r="P9" s="914" t="s">
        <v>265</v>
      </c>
      <c r="Q9" s="914"/>
      <c r="R9" s="914" t="s">
        <v>245</v>
      </c>
    </row>
    <row r="10" spans="1:18" ht="25.5">
      <c r="A10" s="661" t="s">
        <v>369</v>
      </c>
      <c r="B10" s="661" t="s">
        <v>1945</v>
      </c>
      <c r="C10" s="661" t="s">
        <v>1962</v>
      </c>
      <c r="D10" s="661" t="s">
        <v>1963</v>
      </c>
      <c r="E10" s="903">
        <v>2013</v>
      </c>
      <c r="F10" s="662" t="s">
        <v>1964</v>
      </c>
      <c r="G10" s="663" t="s">
        <v>258</v>
      </c>
      <c r="H10" s="664" t="s">
        <v>1967</v>
      </c>
      <c r="I10" s="665" t="s">
        <v>42</v>
      </c>
      <c r="J10" s="918">
        <v>1</v>
      </c>
      <c r="K10" s="919">
        <v>1</v>
      </c>
      <c r="L10" s="921"/>
      <c r="P10" s="914" t="s">
        <v>266</v>
      </c>
      <c r="Q10" s="914"/>
      <c r="R10" s="914" t="s">
        <v>267</v>
      </c>
    </row>
    <row r="11" spans="1:18" ht="25.5">
      <c r="A11" s="661" t="s">
        <v>369</v>
      </c>
      <c r="B11" s="661" t="s">
        <v>1945</v>
      </c>
      <c r="C11" s="661" t="s">
        <v>1962</v>
      </c>
      <c r="D11" s="661" t="s">
        <v>1963</v>
      </c>
      <c r="E11" s="903">
        <v>2013</v>
      </c>
      <c r="F11" s="662" t="s">
        <v>1964</v>
      </c>
      <c r="G11" s="663" t="s">
        <v>258</v>
      </c>
      <c r="H11" s="664" t="s">
        <v>1968</v>
      </c>
      <c r="I11" s="665" t="s">
        <v>42</v>
      </c>
      <c r="J11" s="918">
        <v>1</v>
      </c>
      <c r="K11" s="919">
        <v>1</v>
      </c>
      <c r="L11" s="921"/>
      <c r="P11" s="914" t="s">
        <v>268</v>
      </c>
      <c r="Q11" s="914"/>
      <c r="R11" s="914" t="s">
        <v>246</v>
      </c>
    </row>
    <row r="12" spans="1:18" ht="25.5">
      <c r="A12" s="661" t="s">
        <v>369</v>
      </c>
      <c r="B12" s="661" t="s">
        <v>1945</v>
      </c>
      <c r="C12" s="661" t="s">
        <v>1962</v>
      </c>
      <c r="D12" s="661" t="s">
        <v>1963</v>
      </c>
      <c r="E12" s="903">
        <v>2013</v>
      </c>
      <c r="F12" s="662" t="s">
        <v>1964</v>
      </c>
      <c r="G12" s="663" t="s">
        <v>258</v>
      </c>
      <c r="H12" s="664" t="s">
        <v>246</v>
      </c>
      <c r="I12" s="665" t="s">
        <v>42</v>
      </c>
      <c r="J12" s="918">
        <v>1</v>
      </c>
      <c r="K12" s="919">
        <v>1</v>
      </c>
      <c r="L12" s="921"/>
      <c r="P12" s="914" t="s">
        <v>269</v>
      </c>
      <c r="Q12" s="914"/>
      <c r="R12" s="914"/>
    </row>
    <row r="13" spans="1:18">
      <c r="A13" s="661" t="s">
        <v>369</v>
      </c>
      <c r="B13" s="661" t="s">
        <v>1945</v>
      </c>
      <c r="C13" s="661" t="s">
        <v>1962</v>
      </c>
      <c r="D13" s="661" t="s">
        <v>1963</v>
      </c>
      <c r="E13" s="903">
        <v>2013</v>
      </c>
      <c r="F13" s="662" t="s">
        <v>1964</v>
      </c>
      <c r="G13" s="663" t="s">
        <v>269</v>
      </c>
      <c r="H13" s="664" t="s">
        <v>1966</v>
      </c>
      <c r="I13" s="665" t="s">
        <v>42</v>
      </c>
      <c r="J13" s="918">
        <v>1</v>
      </c>
      <c r="K13" s="919">
        <v>1</v>
      </c>
      <c r="L13" s="921"/>
      <c r="P13" s="914" t="s">
        <v>270</v>
      </c>
      <c r="Q13" s="914"/>
      <c r="R13" s="914"/>
    </row>
    <row r="14" spans="1:18">
      <c r="A14" s="661" t="s">
        <v>369</v>
      </c>
      <c r="B14" s="661" t="s">
        <v>1945</v>
      </c>
      <c r="C14" s="661" t="s">
        <v>1962</v>
      </c>
      <c r="D14" s="661" t="s">
        <v>1963</v>
      </c>
      <c r="E14" s="903">
        <v>2013</v>
      </c>
      <c r="F14" s="662" t="s">
        <v>1964</v>
      </c>
      <c r="G14" s="663" t="s">
        <v>269</v>
      </c>
      <c r="H14" s="664" t="s">
        <v>1968</v>
      </c>
      <c r="I14" s="665" t="s">
        <v>42</v>
      </c>
      <c r="J14" s="918">
        <v>1</v>
      </c>
      <c r="K14" s="919">
        <v>1</v>
      </c>
      <c r="L14" s="921"/>
      <c r="P14" s="914" t="s">
        <v>271</v>
      </c>
      <c r="Q14" s="914"/>
      <c r="R14" s="914"/>
    </row>
    <row r="15" spans="1:18">
      <c r="A15" s="661" t="s">
        <v>369</v>
      </c>
      <c r="B15" s="661" t="s">
        <v>1945</v>
      </c>
      <c r="C15" s="661" t="s">
        <v>1962</v>
      </c>
      <c r="D15" s="661" t="s">
        <v>1963</v>
      </c>
      <c r="E15" s="903">
        <v>2013</v>
      </c>
      <c r="F15" s="662" t="s">
        <v>1964</v>
      </c>
      <c r="G15" s="663" t="s">
        <v>1970</v>
      </c>
      <c r="H15" s="664" t="s">
        <v>1971</v>
      </c>
      <c r="I15" s="665" t="s">
        <v>42</v>
      </c>
      <c r="J15" s="918">
        <v>1</v>
      </c>
      <c r="K15" s="919">
        <v>1</v>
      </c>
      <c r="L15" s="921"/>
      <c r="P15" s="914" t="s">
        <v>272</v>
      </c>
      <c r="Q15" s="914"/>
      <c r="R15" s="914"/>
    </row>
    <row r="16" spans="1:18">
      <c r="A16" s="661" t="s">
        <v>369</v>
      </c>
      <c r="B16" s="661" t="s">
        <v>1945</v>
      </c>
      <c r="C16" s="661" t="s">
        <v>1962</v>
      </c>
      <c r="D16" s="661" t="s">
        <v>1963</v>
      </c>
      <c r="E16" s="903">
        <v>2013</v>
      </c>
      <c r="F16" s="662" t="s">
        <v>1964</v>
      </c>
      <c r="G16" s="663" t="s">
        <v>1970</v>
      </c>
      <c r="H16" s="664" t="s">
        <v>1965</v>
      </c>
      <c r="I16" s="665" t="s">
        <v>42</v>
      </c>
      <c r="J16" s="918">
        <v>1</v>
      </c>
      <c r="K16" s="919">
        <v>1</v>
      </c>
      <c r="L16" s="921"/>
      <c r="P16" s="914" t="s">
        <v>273</v>
      </c>
      <c r="Q16" s="914"/>
      <c r="R16" s="914"/>
    </row>
    <row r="17" spans="1:12">
      <c r="A17" s="661" t="s">
        <v>369</v>
      </c>
      <c r="B17" s="661" t="s">
        <v>1945</v>
      </c>
      <c r="C17" s="661" t="s">
        <v>1962</v>
      </c>
      <c r="D17" s="661" t="s">
        <v>1972</v>
      </c>
      <c r="E17" s="903">
        <v>2013</v>
      </c>
      <c r="F17" s="662" t="s">
        <v>1964</v>
      </c>
      <c r="G17" s="663" t="s">
        <v>256</v>
      </c>
      <c r="H17" s="664" t="s">
        <v>1965</v>
      </c>
      <c r="I17" s="665" t="s">
        <v>42</v>
      </c>
      <c r="J17" s="918">
        <v>1</v>
      </c>
      <c r="K17" s="919">
        <v>1</v>
      </c>
      <c r="L17" s="921"/>
    </row>
    <row r="18" spans="1:12">
      <c r="A18" s="661" t="s">
        <v>369</v>
      </c>
      <c r="B18" s="661" t="s">
        <v>1945</v>
      </c>
      <c r="C18" s="661" t="s">
        <v>1962</v>
      </c>
      <c r="D18" s="661" t="s">
        <v>1972</v>
      </c>
      <c r="E18" s="903">
        <v>2013</v>
      </c>
      <c r="F18" s="662" t="s">
        <v>1964</v>
      </c>
      <c r="G18" s="663" t="s">
        <v>256</v>
      </c>
      <c r="H18" s="664" t="s">
        <v>1966</v>
      </c>
      <c r="I18" s="665" t="s">
        <v>42</v>
      </c>
      <c r="J18" s="918">
        <v>1</v>
      </c>
      <c r="K18" s="919">
        <v>1</v>
      </c>
      <c r="L18" s="921"/>
    </row>
    <row r="19" spans="1:12">
      <c r="A19" s="661" t="s">
        <v>369</v>
      </c>
      <c r="B19" s="661" t="s">
        <v>1945</v>
      </c>
      <c r="C19" s="661" t="s">
        <v>1962</v>
      </c>
      <c r="D19" s="661" t="s">
        <v>1972</v>
      </c>
      <c r="E19" s="903">
        <v>2013</v>
      </c>
      <c r="F19" s="662" t="s">
        <v>1964</v>
      </c>
      <c r="G19" s="663" t="s">
        <v>256</v>
      </c>
      <c r="H19" s="664" t="s">
        <v>1967</v>
      </c>
      <c r="I19" s="665" t="s">
        <v>42</v>
      </c>
      <c r="J19" s="918">
        <v>1</v>
      </c>
      <c r="K19" s="919">
        <v>1</v>
      </c>
      <c r="L19" s="921"/>
    </row>
    <row r="20" spans="1:12">
      <c r="A20" s="661" t="s">
        <v>369</v>
      </c>
      <c r="B20" s="661" t="s">
        <v>1945</v>
      </c>
      <c r="C20" s="661" t="s">
        <v>1962</v>
      </c>
      <c r="D20" s="661" t="s">
        <v>1972</v>
      </c>
      <c r="E20" s="903">
        <v>2013</v>
      </c>
      <c r="F20" s="662" t="s">
        <v>1964</v>
      </c>
      <c r="G20" s="663" t="s">
        <v>256</v>
      </c>
      <c r="H20" s="664" t="s">
        <v>1968</v>
      </c>
      <c r="I20" s="665" t="s">
        <v>42</v>
      </c>
      <c r="J20" s="918">
        <v>1</v>
      </c>
      <c r="K20" s="919">
        <v>1</v>
      </c>
      <c r="L20" s="921"/>
    </row>
    <row r="21" spans="1:12" ht="25.5">
      <c r="A21" s="661" t="s">
        <v>369</v>
      </c>
      <c r="B21" s="661" t="s">
        <v>1945</v>
      </c>
      <c r="C21" s="661" t="s">
        <v>1962</v>
      </c>
      <c r="D21" s="661" t="s">
        <v>1972</v>
      </c>
      <c r="E21" s="903">
        <v>2013</v>
      </c>
      <c r="F21" s="662" t="s">
        <v>1964</v>
      </c>
      <c r="G21" s="663" t="s">
        <v>258</v>
      </c>
      <c r="H21" s="664" t="s">
        <v>1965</v>
      </c>
      <c r="I21" s="665" t="s">
        <v>42</v>
      </c>
      <c r="J21" s="918">
        <v>1</v>
      </c>
      <c r="K21" s="919">
        <v>1</v>
      </c>
      <c r="L21" s="921"/>
    </row>
    <row r="22" spans="1:12" ht="25.5">
      <c r="A22" s="661" t="s">
        <v>369</v>
      </c>
      <c r="B22" s="661" t="s">
        <v>1945</v>
      </c>
      <c r="C22" s="661" t="s">
        <v>1962</v>
      </c>
      <c r="D22" s="661" t="s">
        <v>1972</v>
      </c>
      <c r="E22" s="903">
        <v>2013</v>
      </c>
      <c r="F22" s="662" t="s">
        <v>1964</v>
      </c>
      <c r="G22" s="663" t="s">
        <v>258</v>
      </c>
      <c r="H22" s="664" t="s">
        <v>1966</v>
      </c>
      <c r="I22" s="665" t="s">
        <v>42</v>
      </c>
      <c r="J22" s="918">
        <v>1</v>
      </c>
      <c r="K22" s="919">
        <v>1</v>
      </c>
      <c r="L22" s="921"/>
    </row>
    <row r="23" spans="1:12" ht="25.5">
      <c r="A23" s="661" t="s">
        <v>369</v>
      </c>
      <c r="B23" s="661" t="s">
        <v>1945</v>
      </c>
      <c r="C23" s="661" t="s">
        <v>1962</v>
      </c>
      <c r="D23" s="661" t="s">
        <v>1972</v>
      </c>
      <c r="E23" s="903">
        <v>2013</v>
      </c>
      <c r="F23" s="662" t="s">
        <v>1964</v>
      </c>
      <c r="G23" s="663" t="s">
        <v>258</v>
      </c>
      <c r="H23" s="664" t="s">
        <v>1967</v>
      </c>
      <c r="I23" s="665" t="s">
        <v>42</v>
      </c>
      <c r="J23" s="918">
        <v>1</v>
      </c>
      <c r="K23" s="919">
        <v>1</v>
      </c>
      <c r="L23" s="921"/>
    </row>
    <row r="24" spans="1:12" ht="25.5">
      <c r="A24" s="661" t="s">
        <v>369</v>
      </c>
      <c r="B24" s="661" t="s">
        <v>1945</v>
      </c>
      <c r="C24" s="661" t="s">
        <v>1962</v>
      </c>
      <c r="D24" s="661" t="s">
        <v>1972</v>
      </c>
      <c r="E24" s="903">
        <v>2013</v>
      </c>
      <c r="F24" s="662" t="s">
        <v>1964</v>
      </c>
      <c r="G24" s="663" t="s">
        <v>258</v>
      </c>
      <c r="H24" s="664" t="s">
        <v>1968</v>
      </c>
      <c r="I24" s="665" t="s">
        <v>42</v>
      </c>
      <c r="J24" s="918">
        <v>1</v>
      </c>
      <c r="K24" s="919">
        <v>1</v>
      </c>
      <c r="L24" s="921"/>
    </row>
    <row r="25" spans="1:12" ht="25.5">
      <c r="A25" s="661" t="s">
        <v>369</v>
      </c>
      <c r="B25" s="661" t="s">
        <v>1945</v>
      </c>
      <c r="C25" s="661" t="s">
        <v>1962</v>
      </c>
      <c r="D25" s="661" t="s">
        <v>1972</v>
      </c>
      <c r="E25" s="903">
        <v>2013</v>
      </c>
      <c r="F25" s="662" t="s">
        <v>1964</v>
      </c>
      <c r="G25" s="663" t="s">
        <v>258</v>
      </c>
      <c r="H25" s="664" t="s">
        <v>1969</v>
      </c>
      <c r="I25" s="665" t="s">
        <v>42</v>
      </c>
      <c r="J25" s="918">
        <v>1</v>
      </c>
      <c r="K25" s="919">
        <v>1</v>
      </c>
      <c r="L25" s="921"/>
    </row>
    <row r="26" spans="1:12">
      <c r="A26" s="661" t="s">
        <v>369</v>
      </c>
      <c r="B26" s="661" t="s">
        <v>1945</v>
      </c>
      <c r="C26" s="661" t="s">
        <v>1962</v>
      </c>
      <c r="D26" s="661" t="s">
        <v>1972</v>
      </c>
      <c r="E26" s="903">
        <v>2013</v>
      </c>
      <c r="F26" s="662" t="s">
        <v>1964</v>
      </c>
      <c r="G26" s="663" t="s">
        <v>269</v>
      </c>
      <c r="H26" s="664" t="s">
        <v>1966</v>
      </c>
      <c r="I26" s="665" t="s">
        <v>42</v>
      </c>
      <c r="J26" s="918">
        <v>1</v>
      </c>
      <c r="K26" s="919">
        <v>1</v>
      </c>
      <c r="L26" s="921"/>
    </row>
    <row r="27" spans="1:12">
      <c r="A27" s="661" t="s">
        <v>369</v>
      </c>
      <c r="B27" s="661" t="s">
        <v>1945</v>
      </c>
      <c r="C27" s="661" t="s">
        <v>1962</v>
      </c>
      <c r="D27" s="661" t="s">
        <v>1972</v>
      </c>
      <c r="E27" s="903">
        <v>2013</v>
      </c>
      <c r="F27" s="662" t="s">
        <v>1964</v>
      </c>
      <c r="G27" s="663" t="s">
        <v>269</v>
      </c>
      <c r="H27" s="664" t="s">
        <v>1968</v>
      </c>
      <c r="I27" s="665" t="s">
        <v>42</v>
      </c>
      <c r="J27" s="918">
        <v>1</v>
      </c>
      <c r="K27" s="919">
        <v>1</v>
      </c>
      <c r="L27" s="921"/>
    </row>
    <row r="28" spans="1:12">
      <c r="A28" s="661" t="s">
        <v>369</v>
      </c>
      <c r="B28" s="661" t="s">
        <v>1945</v>
      </c>
      <c r="C28" s="661" t="s">
        <v>1962</v>
      </c>
      <c r="D28" s="661" t="s">
        <v>1972</v>
      </c>
      <c r="E28" s="903">
        <v>2013</v>
      </c>
      <c r="F28" s="662" t="s">
        <v>1964</v>
      </c>
      <c r="G28" s="663" t="s">
        <v>1970</v>
      </c>
      <c r="H28" s="664" t="s">
        <v>1971</v>
      </c>
      <c r="I28" s="665" t="s">
        <v>42</v>
      </c>
      <c r="J28" s="918">
        <v>1</v>
      </c>
      <c r="K28" s="919">
        <v>1</v>
      </c>
      <c r="L28" s="921"/>
    </row>
    <row r="29" spans="1:12">
      <c r="A29" s="661" t="s">
        <v>369</v>
      </c>
      <c r="B29" s="661" t="s">
        <v>1945</v>
      </c>
      <c r="C29" s="661" t="s">
        <v>1962</v>
      </c>
      <c r="D29" s="661" t="s">
        <v>1972</v>
      </c>
      <c r="E29" s="903">
        <v>2013</v>
      </c>
      <c r="F29" s="662" t="s">
        <v>1964</v>
      </c>
      <c r="G29" s="663" t="s">
        <v>1970</v>
      </c>
      <c r="H29" s="664" t="s">
        <v>1965</v>
      </c>
      <c r="I29" s="665" t="s">
        <v>42</v>
      </c>
      <c r="J29" s="918">
        <v>1</v>
      </c>
      <c r="K29" s="919">
        <v>1</v>
      </c>
      <c r="L29" s="921"/>
    </row>
    <row r="30" spans="1:12">
      <c r="A30" s="661" t="s">
        <v>369</v>
      </c>
      <c r="B30" s="661" t="s">
        <v>1945</v>
      </c>
      <c r="C30" s="661" t="s">
        <v>1962</v>
      </c>
      <c r="D30" s="661" t="s">
        <v>1973</v>
      </c>
      <c r="E30" s="903">
        <v>2013</v>
      </c>
      <c r="F30" s="662" t="s">
        <v>655</v>
      </c>
      <c r="G30" s="663" t="s">
        <v>256</v>
      </c>
      <c r="H30" s="664" t="s">
        <v>1966</v>
      </c>
      <c r="I30" s="665" t="s">
        <v>43</v>
      </c>
      <c r="J30" s="918">
        <v>0.51</v>
      </c>
      <c r="K30" s="919">
        <v>1</v>
      </c>
      <c r="L30" s="921"/>
    </row>
    <row r="31" spans="1:12">
      <c r="A31" s="661" t="s">
        <v>369</v>
      </c>
      <c r="B31" s="661" t="s">
        <v>1945</v>
      </c>
      <c r="C31" s="661" t="s">
        <v>1962</v>
      </c>
      <c r="D31" s="661" t="s">
        <v>1973</v>
      </c>
      <c r="E31" s="903">
        <v>2013</v>
      </c>
      <c r="F31" s="662" t="s">
        <v>655</v>
      </c>
      <c r="G31" s="663" t="s">
        <v>256</v>
      </c>
      <c r="H31" s="664" t="s">
        <v>1967</v>
      </c>
      <c r="I31" s="665" t="s">
        <v>43</v>
      </c>
      <c r="J31" s="918">
        <v>0.55000000000000004</v>
      </c>
      <c r="K31" s="919">
        <v>0.97</v>
      </c>
      <c r="L31" s="921"/>
    </row>
    <row r="32" spans="1:12" ht="25.5">
      <c r="A32" s="661" t="s">
        <v>369</v>
      </c>
      <c r="B32" s="661" t="s">
        <v>1945</v>
      </c>
      <c r="C32" s="661" t="s">
        <v>1962</v>
      </c>
      <c r="D32" s="661" t="s">
        <v>1973</v>
      </c>
      <c r="E32" s="903">
        <v>2013</v>
      </c>
      <c r="F32" s="662" t="s">
        <v>655</v>
      </c>
      <c r="G32" s="663" t="s">
        <v>258</v>
      </c>
      <c r="H32" s="664" t="s">
        <v>1965</v>
      </c>
      <c r="I32" s="665" t="s">
        <v>43</v>
      </c>
      <c r="J32" s="918">
        <v>0.23</v>
      </c>
      <c r="K32" s="919">
        <v>0.75</v>
      </c>
      <c r="L32" s="921"/>
    </row>
    <row r="33" spans="1:12" ht="25.5">
      <c r="A33" s="661" t="s">
        <v>369</v>
      </c>
      <c r="B33" s="661" t="s">
        <v>1945</v>
      </c>
      <c r="C33" s="661" t="s">
        <v>1962</v>
      </c>
      <c r="D33" s="661" t="s">
        <v>1973</v>
      </c>
      <c r="E33" s="903">
        <v>2013</v>
      </c>
      <c r="F33" s="662" t="s">
        <v>655</v>
      </c>
      <c r="G33" s="663" t="s">
        <v>258</v>
      </c>
      <c r="H33" s="664" t="s">
        <v>1966</v>
      </c>
      <c r="I33" s="665" t="s">
        <v>43</v>
      </c>
      <c r="J33" s="918">
        <v>0.63</v>
      </c>
      <c r="K33" s="919">
        <v>1</v>
      </c>
      <c r="L33" s="921"/>
    </row>
    <row r="34" spans="1:12" ht="25.5">
      <c r="A34" s="661" t="s">
        <v>369</v>
      </c>
      <c r="B34" s="661" t="s">
        <v>1945</v>
      </c>
      <c r="C34" s="661" t="s">
        <v>1962</v>
      </c>
      <c r="D34" s="661" t="s">
        <v>1973</v>
      </c>
      <c r="E34" s="903">
        <v>2013</v>
      </c>
      <c r="F34" s="662" t="s">
        <v>655</v>
      </c>
      <c r="G34" s="663" t="s">
        <v>258</v>
      </c>
      <c r="H34" s="664" t="s">
        <v>1967</v>
      </c>
      <c r="I34" s="665" t="s">
        <v>43</v>
      </c>
      <c r="J34" s="918">
        <v>0.39</v>
      </c>
      <c r="K34" s="919">
        <v>0.78</v>
      </c>
      <c r="L34" s="921"/>
    </row>
    <row r="35" spans="1:12" ht="25.5">
      <c r="A35" s="661" t="s">
        <v>369</v>
      </c>
      <c r="B35" s="661" t="s">
        <v>1945</v>
      </c>
      <c r="C35" s="661" t="s">
        <v>1962</v>
      </c>
      <c r="D35" s="661" t="s">
        <v>1973</v>
      </c>
      <c r="E35" s="903">
        <v>2013</v>
      </c>
      <c r="F35" s="662" t="s">
        <v>655</v>
      </c>
      <c r="G35" s="663" t="s">
        <v>258</v>
      </c>
      <c r="H35" s="664" t="s">
        <v>1968</v>
      </c>
      <c r="I35" s="665" t="s">
        <v>43</v>
      </c>
      <c r="J35" s="918">
        <v>0.57999999999999996</v>
      </c>
      <c r="K35" s="919">
        <v>0.64</v>
      </c>
      <c r="L35" s="921"/>
    </row>
    <row r="36" spans="1:12" ht="25.5">
      <c r="A36" s="661" t="s">
        <v>369</v>
      </c>
      <c r="B36" s="661" t="s">
        <v>1945</v>
      </c>
      <c r="C36" s="661" t="s">
        <v>1962</v>
      </c>
      <c r="D36" s="661" t="s">
        <v>1973</v>
      </c>
      <c r="E36" s="903">
        <v>2013</v>
      </c>
      <c r="F36" s="662" t="s">
        <v>655</v>
      </c>
      <c r="G36" s="663" t="s">
        <v>258</v>
      </c>
      <c r="H36" s="664" t="s">
        <v>246</v>
      </c>
      <c r="I36" s="665" t="s">
        <v>42</v>
      </c>
      <c r="J36" s="918">
        <v>1</v>
      </c>
      <c r="K36" s="919">
        <v>1</v>
      </c>
      <c r="L36" s="921"/>
    </row>
    <row r="37" spans="1:12">
      <c r="A37" s="661" t="s">
        <v>369</v>
      </c>
      <c r="B37" s="661" t="s">
        <v>1945</v>
      </c>
      <c r="C37" s="661" t="s">
        <v>1962</v>
      </c>
      <c r="D37" s="661" t="s">
        <v>1973</v>
      </c>
      <c r="E37" s="903">
        <v>2013</v>
      </c>
      <c r="F37" s="662" t="s">
        <v>655</v>
      </c>
      <c r="G37" s="663" t="s">
        <v>269</v>
      </c>
      <c r="H37" s="664" t="s">
        <v>1966</v>
      </c>
      <c r="I37" s="665" t="s">
        <v>43</v>
      </c>
      <c r="J37" s="918">
        <v>0.36</v>
      </c>
      <c r="K37" s="919">
        <v>1</v>
      </c>
      <c r="L37" s="921"/>
    </row>
    <row r="38" spans="1:12">
      <c r="A38" s="661" t="s">
        <v>369</v>
      </c>
      <c r="B38" s="661" t="s">
        <v>1945</v>
      </c>
      <c r="C38" s="661" t="s">
        <v>1962</v>
      </c>
      <c r="D38" s="661" t="s">
        <v>1973</v>
      </c>
      <c r="E38" s="903">
        <v>2013</v>
      </c>
      <c r="F38" s="662" t="s">
        <v>655</v>
      </c>
      <c r="G38" s="663" t="s">
        <v>1970</v>
      </c>
      <c r="H38" s="664" t="s">
        <v>1965</v>
      </c>
      <c r="I38" s="665" t="s">
        <v>43</v>
      </c>
      <c r="J38" s="918">
        <v>0.45</v>
      </c>
      <c r="K38" s="919">
        <v>0.64</v>
      </c>
      <c r="L38" s="921"/>
    </row>
    <row r="39" spans="1:12">
      <c r="A39" s="661" t="s">
        <v>369</v>
      </c>
      <c r="B39" s="661" t="s">
        <v>1945</v>
      </c>
      <c r="C39" s="661" t="s">
        <v>1962</v>
      </c>
      <c r="D39" s="661" t="s">
        <v>1973</v>
      </c>
      <c r="E39" s="903">
        <v>2013</v>
      </c>
      <c r="F39" s="662" t="s">
        <v>654</v>
      </c>
      <c r="G39" s="663" t="s">
        <v>256</v>
      </c>
      <c r="H39" s="664" t="s">
        <v>1965</v>
      </c>
      <c r="I39" s="665" t="s">
        <v>43</v>
      </c>
      <c r="J39" s="918">
        <v>0.38</v>
      </c>
      <c r="K39" s="919">
        <v>0.5</v>
      </c>
      <c r="L39" s="921"/>
    </row>
    <row r="40" spans="1:12">
      <c r="A40" s="661" t="s">
        <v>369</v>
      </c>
      <c r="B40" s="661" t="s">
        <v>1945</v>
      </c>
      <c r="C40" s="661" t="s">
        <v>1962</v>
      </c>
      <c r="D40" s="661" t="s">
        <v>1973</v>
      </c>
      <c r="E40" s="903">
        <v>2013</v>
      </c>
      <c r="F40" s="662" t="s">
        <v>654</v>
      </c>
      <c r="G40" s="663" t="s">
        <v>256</v>
      </c>
      <c r="H40" s="664" t="s">
        <v>1968</v>
      </c>
      <c r="I40" s="665" t="s">
        <v>42</v>
      </c>
      <c r="J40" s="918">
        <v>0.5</v>
      </c>
      <c r="K40" s="919">
        <v>0.5</v>
      </c>
      <c r="L40" s="921"/>
    </row>
    <row r="41" spans="1:12">
      <c r="A41" s="661" t="s">
        <v>369</v>
      </c>
      <c r="B41" s="661" t="s">
        <v>1945</v>
      </c>
      <c r="C41" s="661" t="s">
        <v>1962</v>
      </c>
      <c r="D41" s="661" t="s">
        <v>1973</v>
      </c>
      <c r="E41" s="903">
        <v>2013</v>
      </c>
      <c r="F41" s="662" t="s">
        <v>654</v>
      </c>
      <c r="G41" s="663" t="s">
        <v>269</v>
      </c>
      <c r="H41" s="664" t="s">
        <v>1968</v>
      </c>
      <c r="I41" s="665" t="s">
        <v>42</v>
      </c>
      <c r="J41" s="918">
        <v>0.33</v>
      </c>
      <c r="K41" s="919">
        <v>0.33</v>
      </c>
      <c r="L41" s="921"/>
    </row>
    <row r="42" spans="1:12">
      <c r="A42" s="661" t="s">
        <v>369</v>
      </c>
      <c r="B42" s="661" t="s">
        <v>1945</v>
      </c>
      <c r="C42" s="661" t="s">
        <v>1962</v>
      </c>
      <c r="D42" s="661" t="s">
        <v>1973</v>
      </c>
      <c r="E42" s="903">
        <v>2013</v>
      </c>
      <c r="F42" s="662" t="s">
        <v>654</v>
      </c>
      <c r="G42" s="663" t="s">
        <v>1970</v>
      </c>
      <c r="H42" s="664" t="s">
        <v>1971</v>
      </c>
      <c r="I42" s="665" t="s">
        <v>43</v>
      </c>
      <c r="J42" s="918">
        <v>0.19</v>
      </c>
      <c r="K42" s="919">
        <v>0.56999999999999995</v>
      </c>
      <c r="L42" s="921"/>
    </row>
    <row r="43" spans="1:12">
      <c r="A43" s="661" t="s">
        <v>369</v>
      </c>
      <c r="B43" s="661" t="s">
        <v>1945</v>
      </c>
      <c r="C43" s="661" t="s">
        <v>1962</v>
      </c>
      <c r="D43" s="661" t="s">
        <v>1974</v>
      </c>
      <c r="E43" s="903">
        <v>2013</v>
      </c>
      <c r="F43" s="662" t="s">
        <v>1975</v>
      </c>
      <c r="G43" s="663" t="s">
        <v>256</v>
      </c>
      <c r="H43" s="664" t="s">
        <v>1965</v>
      </c>
      <c r="I43" s="665" t="s">
        <v>42</v>
      </c>
      <c r="J43" s="918">
        <v>1</v>
      </c>
      <c r="K43" s="919">
        <v>1</v>
      </c>
      <c r="L43" s="921"/>
    </row>
    <row r="44" spans="1:12">
      <c r="A44" s="661" t="s">
        <v>369</v>
      </c>
      <c r="B44" s="661" t="s">
        <v>1945</v>
      </c>
      <c r="C44" s="661" t="s">
        <v>1962</v>
      </c>
      <c r="D44" s="661" t="s">
        <v>1974</v>
      </c>
      <c r="E44" s="903">
        <v>2013</v>
      </c>
      <c r="F44" s="662" t="s">
        <v>1975</v>
      </c>
      <c r="G44" s="663" t="s">
        <v>256</v>
      </c>
      <c r="H44" s="664" t="s">
        <v>1966</v>
      </c>
      <c r="I44" s="665" t="s">
        <v>42</v>
      </c>
      <c r="J44" s="918">
        <v>1</v>
      </c>
      <c r="K44" s="919">
        <v>1</v>
      </c>
      <c r="L44" s="921"/>
    </row>
    <row r="45" spans="1:12">
      <c r="A45" s="661" t="s">
        <v>369</v>
      </c>
      <c r="B45" s="661" t="s">
        <v>1945</v>
      </c>
      <c r="C45" s="661" t="s">
        <v>1962</v>
      </c>
      <c r="D45" s="661" t="s">
        <v>1974</v>
      </c>
      <c r="E45" s="903">
        <v>2013</v>
      </c>
      <c r="F45" s="662" t="s">
        <v>1975</v>
      </c>
      <c r="G45" s="663" t="s">
        <v>256</v>
      </c>
      <c r="H45" s="664" t="s">
        <v>1967</v>
      </c>
      <c r="I45" s="665" t="s">
        <v>42</v>
      </c>
      <c r="J45" s="918">
        <v>1</v>
      </c>
      <c r="K45" s="919">
        <v>1</v>
      </c>
      <c r="L45" s="921"/>
    </row>
    <row r="46" spans="1:12">
      <c r="A46" s="661" t="s">
        <v>369</v>
      </c>
      <c r="B46" s="661" t="s">
        <v>1945</v>
      </c>
      <c r="C46" s="661" t="s">
        <v>1962</v>
      </c>
      <c r="D46" s="661" t="s">
        <v>1974</v>
      </c>
      <c r="E46" s="903">
        <v>2013</v>
      </c>
      <c r="F46" s="662" t="s">
        <v>1975</v>
      </c>
      <c r="G46" s="663" t="s">
        <v>256</v>
      </c>
      <c r="H46" s="664" t="s">
        <v>1968</v>
      </c>
      <c r="I46" s="665" t="s">
        <v>42</v>
      </c>
      <c r="J46" s="918">
        <v>1</v>
      </c>
      <c r="K46" s="919">
        <v>1</v>
      </c>
      <c r="L46" s="921"/>
    </row>
    <row r="47" spans="1:12" ht="25.5">
      <c r="A47" s="661" t="s">
        <v>369</v>
      </c>
      <c r="B47" s="661" t="s">
        <v>1945</v>
      </c>
      <c r="C47" s="661" t="s">
        <v>1962</v>
      </c>
      <c r="D47" s="661" t="s">
        <v>1974</v>
      </c>
      <c r="E47" s="903">
        <v>2013</v>
      </c>
      <c r="F47" s="662" t="s">
        <v>1975</v>
      </c>
      <c r="G47" s="663" t="s">
        <v>258</v>
      </c>
      <c r="H47" s="664" t="s">
        <v>1965</v>
      </c>
      <c r="I47" s="665" t="s">
        <v>42</v>
      </c>
      <c r="J47" s="918">
        <v>1</v>
      </c>
      <c r="K47" s="919">
        <v>1</v>
      </c>
      <c r="L47" s="921"/>
    </row>
    <row r="48" spans="1:12" ht="25.5">
      <c r="A48" s="661" t="s">
        <v>369</v>
      </c>
      <c r="B48" s="661" t="s">
        <v>1945</v>
      </c>
      <c r="C48" s="661" t="s">
        <v>1962</v>
      </c>
      <c r="D48" s="661" t="s">
        <v>1974</v>
      </c>
      <c r="E48" s="903">
        <v>2013</v>
      </c>
      <c r="F48" s="662" t="s">
        <v>1975</v>
      </c>
      <c r="G48" s="663" t="s">
        <v>258</v>
      </c>
      <c r="H48" s="664" t="s">
        <v>1966</v>
      </c>
      <c r="I48" s="665" t="s">
        <v>42</v>
      </c>
      <c r="J48" s="918">
        <v>1</v>
      </c>
      <c r="K48" s="919">
        <v>1</v>
      </c>
      <c r="L48" s="921"/>
    </row>
    <row r="49" spans="1:12" ht="25.5">
      <c r="A49" s="661" t="s">
        <v>369</v>
      </c>
      <c r="B49" s="661" t="s">
        <v>1945</v>
      </c>
      <c r="C49" s="661" t="s">
        <v>1962</v>
      </c>
      <c r="D49" s="661" t="s">
        <v>1974</v>
      </c>
      <c r="E49" s="903">
        <v>2013</v>
      </c>
      <c r="F49" s="662" t="s">
        <v>1975</v>
      </c>
      <c r="G49" s="663" t="s">
        <v>258</v>
      </c>
      <c r="H49" s="664" t="s">
        <v>1967</v>
      </c>
      <c r="I49" s="665" t="s">
        <v>42</v>
      </c>
      <c r="J49" s="918">
        <v>1</v>
      </c>
      <c r="K49" s="919">
        <v>1</v>
      </c>
      <c r="L49" s="921"/>
    </row>
    <row r="50" spans="1:12" ht="25.5">
      <c r="A50" s="661" t="s">
        <v>369</v>
      </c>
      <c r="B50" s="661" t="s">
        <v>1945</v>
      </c>
      <c r="C50" s="661" t="s">
        <v>1962</v>
      </c>
      <c r="D50" s="661" t="s">
        <v>1974</v>
      </c>
      <c r="E50" s="903">
        <v>2013</v>
      </c>
      <c r="F50" s="662" t="s">
        <v>1975</v>
      </c>
      <c r="G50" s="663" t="s">
        <v>258</v>
      </c>
      <c r="H50" s="664" t="s">
        <v>1968</v>
      </c>
      <c r="I50" s="665" t="s">
        <v>42</v>
      </c>
      <c r="J50" s="918">
        <v>1</v>
      </c>
      <c r="K50" s="919">
        <v>1</v>
      </c>
      <c r="L50" s="921"/>
    </row>
    <row r="51" spans="1:12" ht="25.5">
      <c r="A51" s="661" t="s">
        <v>369</v>
      </c>
      <c r="B51" s="661" t="s">
        <v>1945</v>
      </c>
      <c r="C51" s="661" t="s">
        <v>1962</v>
      </c>
      <c r="D51" s="661" t="s">
        <v>1974</v>
      </c>
      <c r="E51" s="903">
        <v>2013</v>
      </c>
      <c r="F51" s="662" t="s">
        <v>1975</v>
      </c>
      <c r="G51" s="663" t="s">
        <v>258</v>
      </c>
      <c r="H51" s="664" t="s">
        <v>246</v>
      </c>
      <c r="I51" s="665" t="s">
        <v>42</v>
      </c>
      <c r="J51" s="918">
        <v>1</v>
      </c>
      <c r="K51" s="919">
        <v>1</v>
      </c>
      <c r="L51" s="921"/>
    </row>
    <row r="52" spans="1:12">
      <c r="A52" s="661" t="s">
        <v>369</v>
      </c>
      <c r="B52" s="661" t="s">
        <v>1945</v>
      </c>
      <c r="C52" s="661" t="s">
        <v>1962</v>
      </c>
      <c r="D52" s="661" t="s">
        <v>1974</v>
      </c>
      <c r="E52" s="903">
        <v>2013</v>
      </c>
      <c r="F52" s="662" t="s">
        <v>1975</v>
      </c>
      <c r="G52" s="663" t="s">
        <v>269</v>
      </c>
      <c r="H52" s="664" t="s">
        <v>1966</v>
      </c>
      <c r="I52" s="665" t="s">
        <v>42</v>
      </c>
      <c r="J52" s="918">
        <v>1</v>
      </c>
      <c r="K52" s="919">
        <v>1</v>
      </c>
      <c r="L52" s="921"/>
    </row>
    <row r="53" spans="1:12">
      <c r="A53" s="661" t="s">
        <v>369</v>
      </c>
      <c r="B53" s="661" t="s">
        <v>1945</v>
      </c>
      <c r="C53" s="661" t="s">
        <v>1962</v>
      </c>
      <c r="D53" s="661" t="s">
        <v>1974</v>
      </c>
      <c r="E53" s="903">
        <v>2013</v>
      </c>
      <c r="F53" s="662" t="s">
        <v>1975</v>
      </c>
      <c r="G53" s="663" t="s">
        <v>269</v>
      </c>
      <c r="H53" s="664" t="s">
        <v>1968</v>
      </c>
      <c r="I53" s="665" t="s">
        <v>42</v>
      </c>
      <c r="J53" s="918">
        <v>1</v>
      </c>
      <c r="K53" s="919">
        <v>1</v>
      </c>
      <c r="L53" s="921"/>
    </row>
    <row r="54" spans="1:12">
      <c r="A54" s="661" t="s">
        <v>369</v>
      </c>
      <c r="B54" s="661" t="s">
        <v>1945</v>
      </c>
      <c r="C54" s="661" t="s">
        <v>1962</v>
      </c>
      <c r="D54" s="661" t="s">
        <v>1974</v>
      </c>
      <c r="E54" s="903">
        <v>2013</v>
      </c>
      <c r="F54" s="662" t="s">
        <v>1975</v>
      </c>
      <c r="G54" s="663" t="s">
        <v>1970</v>
      </c>
      <c r="H54" s="664" t="s">
        <v>1971</v>
      </c>
      <c r="I54" s="665" t="s">
        <v>42</v>
      </c>
      <c r="J54" s="918">
        <v>1</v>
      </c>
      <c r="K54" s="919">
        <v>1</v>
      </c>
      <c r="L54" s="921"/>
    </row>
    <row r="55" spans="1:12">
      <c r="A55" s="661" t="s">
        <v>369</v>
      </c>
      <c r="B55" s="661" t="s">
        <v>1945</v>
      </c>
      <c r="C55" s="661" t="s">
        <v>1962</v>
      </c>
      <c r="D55" s="661" t="s">
        <v>1974</v>
      </c>
      <c r="E55" s="903">
        <v>2013</v>
      </c>
      <c r="F55" s="662" t="s">
        <v>1975</v>
      </c>
      <c r="G55" s="663" t="s">
        <v>1970</v>
      </c>
      <c r="H55" s="664" t="s">
        <v>1965</v>
      </c>
      <c r="I55" s="665" t="s">
        <v>42</v>
      </c>
      <c r="J55" s="918">
        <v>1</v>
      </c>
      <c r="K55" s="919">
        <v>1</v>
      </c>
      <c r="L55" s="921"/>
    </row>
    <row r="56" spans="1:12">
      <c r="A56" s="661" t="s">
        <v>369</v>
      </c>
      <c r="B56" s="661" t="s">
        <v>1945</v>
      </c>
      <c r="C56" s="661" t="s">
        <v>1962</v>
      </c>
      <c r="D56" s="661" t="s">
        <v>650</v>
      </c>
      <c r="E56" s="903">
        <v>2013</v>
      </c>
      <c r="F56" s="662" t="s">
        <v>655</v>
      </c>
      <c r="G56" s="663" t="s">
        <v>256</v>
      </c>
      <c r="H56" s="664" t="s">
        <v>1966</v>
      </c>
      <c r="I56" s="665" t="s">
        <v>43</v>
      </c>
      <c r="J56" s="918">
        <v>0.51</v>
      </c>
      <c r="K56" s="919">
        <v>1</v>
      </c>
      <c r="L56" s="921"/>
    </row>
    <row r="57" spans="1:12">
      <c r="A57" s="661" t="s">
        <v>369</v>
      </c>
      <c r="B57" s="661" t="s">
        <v>1945</v>
      </c>
      <c r="C57" s="661" t="s">
        <v>1962</v>
      </c>
      <c r="D57" s="661" t="s">
        <v>650</v>
      </c>
      <c r="E57" s="903">
        <v>2013</v>
      </c>
      <c r="F57" s="662" t="s">
        <v>655</v>
      </c>
      <c r="G57" s="663" t="s">
        <v>256</v>
      </c>
      <c r="H57" s="664" t="s">
        <v>1967</v>
      </c>
      <c r="I57" s="665" t="s">
        <v>43</v>
      </c>
      <c r="J57" s="918">
        <v>0.55000000000000004</v>
      </c>
      <c r="K57" s="919">
        <v>0.97</v>
      </c>
      <c r="L57" s="921"/>
    </row>
    <row r="58" spans="1:12" ht="25.5">
      <c r="A58" s="661" t="s">
        <v>369</v>
      </c>
      <c r="B58" s="661" t="s">
        <v>1945</v>
      </c>
      <c r="C58" s="661" t="s">
        <v>1962</v>
      </c>
      <c r="D58" s="661" t="s">
        <v>650</v>
      </c>
      <c r="E58" s="903">
        <v>2013</v>
      </c>
      <c r="F58" s="662" t="s">
        <v>655</v>
      </c>
      <c r="G58" s="663" t="s">
        <v>258</v>
      </c>
      <c r="H58" s="664" t="s">
        <v>1965</v>
      </c>
      <c r="I58" s="665" t="s">
        <v>43</v>
      </c>
      <c r="J58" s="918">
        <v>0.23</v>
      </c>
      <c r="K58" s="919">
        <v>0.75</v>
      </c>
      <c r="L58" s="921"/>
    </row>
    <row r="59" spans="1:12" ht="25.5">
      <c r="A59" s="661" t="s">
        <v>369</v>
      </c>
      <c r="B59" s="661" t="s">
        <v>1945</v>
      </c>
      <c r="C59" s="661" t="s">
        <v>1962</v>
      </c>
      <c r="D59" s="661" t="s">
        <v>650</v>
      </c>
      <c r="E59" s="903">
        <v>2013</v>
      </c>
      <c r="F59" s="662" t="s">
        <v>655</v>
      </c>
      <c r="G59" s="663" t="s">
        <v>258</v>
      </c>
      <c r="H59" s="664" t="s">
        <v>1966</v>
      </c>
      <c r="I59" s="665" t="s">
        <v>43</v>
      </c>
      <c r="J59" s="918">
        <v>0.63</v>
      </c>
      <c r="K59" s="919">
        <v>1</v>
      </c>
      <c r="L59" s="921"/>
    </row>
    <row r="60" spans="1:12" ht="25.5">
      <c r="A60" s="661" t="s">
        <v>369</v>
      </c>
      <c r="B60" s="661" t="s">
        <v>1945</v>
      </c>
      <c r="C60" s="661" t="s">
        <v>1962</v>
      </c>
      <c r="D60" s="661" t="s">
        <v>650</v>
      </c>
      <c r="E60" s="903">
        <v>2013</v>
      </c>
      <c r="F60" s="662" t="s">
        <v>655</v>
      </c>
      <c r="G60" s="663" t="s">
        <v>258</v>
      </c>
      <c r="H60" s="664" t="s">
        <v>1967</v>
      </c>
      <c r="I60" s="665" t="s">
        <v>43</v>
      </c>
      <c r="J60" s="918">
        <v>0.33</v>
      </c>
      <c r="K60" s="919">
        <v>0.67</v>
      </c>
      <c r="L60" s="921"/>
    </row>
    <row r="61" spans="1:12" ht="25.5">
      <c r="A61" s="661" t="s">
        <v>369</v>
      </c>
      <c r="B61" s="661" t="s">
        <v>1945</v>
      </c>
      <c r="C61" s="661" t="s">
        <v>1962</v>
      </c>
      <c r="D61" s="661" t="s">
        <v>650</v>
      </c>
      <c r="E61" s="903">
        <v>2013</v>
      </c>
      <c r="F61" s="662" t="s">
        <v>655</v>
      </c>
      <c r="G61" s="663" t="s">
        <v>258</v>
      </c>
      <c r="H61" s="664" t="s">
        <v>1968</v>
      </c>
      <c r="I61" s="665" t="s">
        <v>43</v>
      </c>
      <c r="J61" s="918">
        <v>0.57999999999999996</v>
      </c>
      <c r="K61" s="919">
        <v>0.64</v>
      </c>
      <c r="L61" s="921"/>
    </row>
    <row r="62" spans="1:12" ht="25.5">
      <c r="A62" s="661" t="s">
        <v>369</v>
      </c>
      <c r="B62" s="661" t="s">
        <v>1945</v>
      </c>
      <c r="C62" s="661" t="s">
        <v>1962</v>
      </c>
      <c r="D62" s="661" t="s">
        <v>650</v>
      </c>
      <c r="E62" s="903">
        <v>2013</v>
      </c>
      <c r="F62" s="662" t="s">
        <v>655</v>
      </c>
      <c r="G62" s="663" t="s">
        <v>258</v>
      </c>
      <c r="H62" s="664" t="s">
        <v>246</v>
      </c>
      <c r="I62" s="665" t="s">
        <v>42</v>
      </c>
      <c r="J62" s="918">
        <v>1</v>
      </c>
      <c r="K62" s="919">
        <v>1</v>
      </c>
      <c r="L62" s="921"/>
    </row>
    <row r="63" spans="1:12">
      <c r="A63" s="661" t="s">
        <v>369</v>
      </c>
      <c r="B63" s="661" t="s">
        <v>1945</v>
      </c>
      <c r="C63" s="661" t="s">
        <v>1962</v>
      </c>
      <c r="D63" s="661" t="s">
        <v>650</v>
      </c>
      <c r="E63" s="903">
        <v>2013</v>
      </c>
      <c r="F63" s="662" t="s">
        <v>655</v>
      </c>
      <c r="G63" s="663" t="s">
        <v>269</v>
      </c>
      <c r="H63" s="664" t="s">
        <v>1966</v>
      </c>
      <c r="I63" s="665" t="s">
        <v>43</v>
      </c>
      <c r="J63" s="918">
        <v>0.36</v>
      </c>
      <c r="K63" s="919">
        <v>1</v>
      </c>
      <c r="L63" s="921"/>
    </row>
    <row r="64" spans="1:12">
      <c r="A64" s="661" t="s">
        <v>369</v>
      </c>
      <c r="B64" s="661" t="s">
        <v>1945</v>
      </c>
      <c r="C64" s="661" t="s">
        <v>1962</v>
      </c>
      <c r="D64" s="661" t="s">
        <v>650</v>
      </c>
      <c r="E64" s="903">
        <v>2013</v>
      </c>
      <c r="F64" s="662" t="s">
        <v>655</v>
      </c>
      <c r="G64" s="663" t="s">
        <v>1970</v>
      </c>
      <c r="H64" s="664" t="s">
        <v>1965</v>
      </c>
      <c r="I64" s="665" t="s">
        <v>43</v>
      </c>
      <c r="J64" s="918">
        <v>0.45</v>
      </c>
      <c r="K64" s="919">
        <v>0.64</v>
      </c>
      <c r="L64" s="921"/>
    </row>
    <row r="65" spans="1:12">
      <c r="A65" s="661" t="s">
        <v>369</v>
      </c>
      <c r="B65" s="661" t="s">
        <v>1945</v>
      </c>
      <c r="C65" s="661" t="s">
        <v>1962</v>
      </c>
      <c r="D65" s="661" t="s">
        <v>650</v>
      </c>
      <c r="E65" s="903">
        <v>2013</v>
      </c>
      <c r="F65" s="662" t="s">
        <v>654</v>
      </c>
      <c r="G65" s="663" t="s">
        <v>256</v>
      </c>
      <c r="H65" s="664" t="s">
        <v>1965</v>
      </c>
      <c r="I65" s="665" t="s">
        <v>43</v>
      </c>
      <c r="J65" s="918">
        <v>0.38</v>
      </c>
      <c r="K65" s="919">
        <v>0.5</v>
      </c>
      <c r="L65" s="921"/>
    </row>
    <row r="66" spans="1:12">
      <c r="A66" s="661" t="s">
        <v>369</v>
      </c>
      <c r="B66" s="661" t="s">
        <v>1945</v>
      </c>
      <c r="C66" s="661" t="s">
        <v>1962</v>
      </c>
      <c r="D66" s="661" t="s">
        <v>650</v>
      </c>
      <c r="E66" s="903">
        <v>2013</v>
      </c>
      <c r="F66" s="662" t="s">
        <v>654</v>
      </c>
      <c r="G66" s="663" t="s">
        <v>256</v>
      </c>
      <c r="H66" s="664" t="s">
        <v>1968</v>
      </c>
      <c r="I66" s="665" t="s">
        <v>42</v>
      </c>
      <c r="J66" s="918">
        <v>0.5</v>
      </c>
      <c r="K66" s="919">
        <v>0.5</v>
      </c>
      <c r="L66" s="921"/>
    </row>
    <row r="67" spans="1:12">
      <c r="A67" s="661" t="s">
        <v>369</v>
      </c>
      <c r="B67" s="661" t="s">
        <v>1945</v>
      </c>
      <c r="C67" s="661" t="s">
        <v>1962</v>
      </c>
      <c r="D67" s="661" t="s">
        <v>650</v>
      </c>
      <c r="E67" s="903">
        <v>2013</v>
      </c>
      <c r="F67" s="662" t="s">
        <v>654</v>
      </c>
      <c r="G67" s="663" t="s">
        <v>269</v>
      </c>
      <c r="H67" s="664" t="s">
        <v>1968</v>
      </c>
      <c r="I67" s="665" t="s">
        <v>42</v>
      </c>
      <c r="J67" s="918">
        <v>0.33</v>
      </c>
      <c r="K67" s="919">
        <v>0.33</v>
      </c>
      <c r="L67" s="921"/>
    </row>
    <row r="68" spans="1:12">
      <c r="A68" s="661" t="s">
        <v>369</v>
      </c>
      <c r="B68" s="661" t="s">
        <v>1945</v>
      </c>
      <c r="C68" s="661" t="s">
        <v>1962</v>
      </c>
      <c r="D68" s="661" t="s">
        <v>650</v>
      </c>
      <c r="E68" s="903">
        <v>2013</v>
      </c>
      <c r="F68" s="662" t="s">
        <v>654</v>
      </c>
      <c r="G68" s="663" t="s">
        <v>1970</v>
      </c>
      <c r="H68" s="664" t="s">
        <v>1971</v>
      </c>
      <c r="I68" s="665" t="s">
        <v>43</v>
      </c>
      <c r="J68" s="918">
        <v>0.17</v>
      </c>
      <c r="K68" s="919">
        <v>0.52</v>
      </c>
      <c r="L68" s="921"/>
    </row>
    <row r="69" spans="1:12">
      <c r="A69" s="661" t="s">
        <v>369</v>
      </c>
      <c r="B69" s="661" t="s">
        <v>1945</v>
      </c>
      <c r="C69" s="661" t="s">
        <v>651</v>
      </c>
      <c r="D69" s="661" t="s">
        <v>1976</v>
      </c>
      <c r="E69" s="903">
        <v>2013</v>
      </c>
      <c r="F69" s="662" t="s">
        <v>658</v>
      </c>
      <c r="G69" s="663" t="s">
        <v>256</v>
      </c>
      <c r="H69" s="664" t="s">
        <v>1965</v>
      </c>
      <c r="I69" s="665" t="s">
        <v>43</v>
      </c>
      <c r="J69" s="918">
        <v>0.3</v>
      </c>
      <c r="K69" s="919">
        <v>0.4</v>
      </c>
      <c r="L69" s="921"/>
    </row>
    <row r="70" spans="1:12">
      <c r="A70" s="661" t="s">
        <v>369</v>
      </c>
      <c r="B70" s="661" t="s">
        <v>1945</v>
      </c>
      <c r="C70" s="661" t="s">
        <v>651</v>
      </c>
      <c r="D70" s="661" t="s">
        <v>1976</v>
      </c>
      <c r="E70" s="903">
        <v>2013</v>
      </c>
      <c r="F70" s="662" t="s">
        <v>658</v>
      </c>
      <c r="G70" s="663" t="s">
        <v>256</v>
      </c>
      <c r="H70" s="664" t="s">
        <v>1966</v>
      </c>
      <c r="I70" s="665" t="s">
        <v>43</v>
      </c>
      <c r="J70" s="918">
        <v>0.51</v>
      </c>
      <c r="K70" s="919">
        <v>1</v>
      </c>
      <c r="L70" s="921"/>
    </row>
    <row r="71" spans="1:12">
      <c r="A71" s="661" t="s">
        <v>369</v>
      </c>
      <c r="B71" s="661" t="s">
        <v>1945</v>
      </c>
      <c r="C71" s="661" t="s">
        <v>651</v>
      </c>
      <c r="D71" s="661" t="s">
        <v>1976</v>
      </c>
      <c r="E71" s="903">
        <v>2013</v>
      </c>
      <c r="F71" s="662" t="s">
        <v>658</v>
      </c>
      <c r="G71" s="663" t="s">
        <v>256</v>
      </c>
      <c r="H71" s="664" t="s">
        <v>1967</v>
      </c>
      <c r="I71" s="665" t="s">
        <v>43</v>
      </c>
      <c r="J71" s="918">
        <v>0.54</v>
      </c>
      <c r="K71" s="919">
        <v>0.97</v>
      </c>
      <c r="L71" s="921"/>
    </row>
    <row r="72" spans="1:12" ht="25.5">
      <c r="A72" s="661" t="s">
        <v>369</v>
      </c>
      <c r="B72" s="661" t="s">
        <v>1945</v>
      </c>
      <c r="C72" s="661" t="s">
        <v>651</v>
      </c>
      <c r="D72" s="661" t="s">
        <v>1976</v>
      </c>
      <c r="E72" s="903">
        <v>2013</v>
      </c>
      <c r="F72" s="662" t="s">
        <v>658</v>
      </c>
      <c r="G72" s="663" t="s">
        <v>258</v>
      </c>
      <c r="H72" s="664" t="s">
        <v>1965</v>
      </c>
      <c r="I72" s="665" t="s">
        <v>43</v>
      </c>
      <c r="J72" s="918">
        <v>0.24</v>
      </c>
      <c r="K72" s="919">
        <v>0.75</v>
      </c>
      <c r="L72" s="921"/>
    </row>
    <row r="73" spans="1:12" ht="25.5">
      <c r="A73" s="661" t="s">
        <v>369</v>
      </c>
      <c r="B73" s="661" t="s">
        <v>1945</v>
      </c>
      <c r="C73" s="661" t="s">
        <v>651</v>
      </c>
      <c r="D73" s="661" t="s">
        <v>1976</v>
      </c>
      <c r="E73" s="903">
        <v>2013</v>
      </c>
      <c r="F73" s="662" t="s">
        <v>658</v>
      </c>
      <c r="G73" s="663" t="s">
        <v>258</v>
      </c>
      <c r="H73" s="664" t="s">
        <v>1966</v>
      </c>
      <c r="I73" s="665" t="s">
        <v>43</v>
      </c>
      <c r="J73" s="918">
        <v>0.63</v>
      </c>
      <c r="K73" s="919">
        <v>1</v>
      </c>
      <c r="L73" s="921"/>
    </row>
    <row r="74" spans="1:12" ht="25.5">
      <c r="A74" s="661" t="s">
        <v>369</v>
      </c>
      <c r="B74" s="661" t="s">
        <v>1945</v>
      </c>
      <c r="C74" s="661" t="s">
        <v>651</v>
      </c>
      <c r="D74" s="661" t="s">
        <v>1976</v>
      </c>
      <c r="E74" s="903">
        <v>2013</v>
      </c>
      <c r="F74" s="662" t="s">
        <v>658</v>
      </c>
      <c r="G74" s="663" t="s">
        <v>258</v>
      </c>
      <c r="H74" s="664" t="s">
        <v>1967</v>
      </c>
      <c r="I74" s="665" t="s">
        <v>43</v>
      </c>
      <c r="J74" s="918">
        <v>0.39</v>
      </c>
      <c r="K74" s="919">
        <v>0.78</v>
      </c>
      <c r="L74" s="921"/>
    </row>
    <row r="75" spans="1:12" ht="25.5">
      <c r="A75" s="661" t="s">
        <v>369</v>
      </c>
      <c r="B75" s="661" t="s">
        <v>1945</v>
      </c>
      <c r="C75" s="661" t="s">
        <v>651</v>
      </c>
      <c r="D75" s="661" t="s">
        <v>1976</v>
      </c>
      <c r="E75" s="903">
        <v>2013</v>
      </c>
      <c r="F75" s="662" t="s">
        <v>658</v>
      </c>
      <c r="G75" s="663" t="s">
        <v>258</v>
      </c>
      <c r="H75" s="664" t="s">
        <v>1968</v>
      </c>
      <c r="I75" s="665" t="s">
        <v>43</v>
      </c>
      <c r="J75" s="918">
        <v>0.56999999999999995</v>
      </c>
      <c r="K75" s="919">
        <v>0.64</v>
      </c>
      <c r="L75" s="921"/>
    </row>
    <row r="76" spans="1:12" ht="25.5">
      <c r="A76" s="661" t="s">
        <v>369</v>
      </c>
      <c r="B76" s="661" t="s">
        <v>1945</v>
      </c>
      <c r="C76" s="661" t="s">
        <v>651</v>
      </c>
      <c r="D76" s="661" t="s">
        <v>1976</v>
      </c>
      <c r="E76" s="903">
        <v>2013</v>
      </c>
      <c r="F76" s="662" t="s">
        <v>658</v>
      </c>
      <c r="G76" s="663" t="s">
        <v>258</v>
      </c>
      <c r="H76" s="664" t="s">
        <v>246</v>
      </c>
      <c r="I76" s="665" t="s">
        <v>42</v>
      </c>
      <c r="J76" s="918">
        <v>0.99</v>
      </c>
      <c r="K76" s="919">
        <v>1</v>
      </c>
      <c r="L76" s="921"/>
    </row>
    <row r="77" spans="1:12">
      <c r="A77" s="661" t="s">
        <v>369</v>
      </c>
      <c r="B77" s="661" t="s">
        <v>1945</v>
      </c>
      <c r="C77" s="661" t="s">
        <v>651</v>
      </c>
      <c r="D77" s="661" t="s">
        <v>1976</v>
      </c>
      <c r="E77" s="903">
        <v>2013</v>
      </c>
      <c r="F77" s="662" t="s">
        <v>658</v>
      </c>
      <c r="G77" s="663" t="s">
        <v>269</v>
      </c>
      <c r="H77" s="664" t="s">
        <v>1966</v>
      </c>
      <c r="I77" s="665" t="s">
        <v>43</v>
      </c>
      <c r="J77" s="918">
        <v>0.36</v>
      </c>
      <c r="K77" s="919">
        <v>1</v>
      </c>
      <c r="L77" s="921"/>
    </row>
    <row r="78" spans="1:12">
      <c r="A78" s="661" t="s">
        <v>369</v>
      </c>
      <c r="B78" s="661" t="s">
        <v>1945</v>
      </c>
      <c r="C78" s="661" t="s">
        <v>651</v>
      </c>
      <c r="D78" s="661" t="s">
        <v>1976</v>
      </c>
      <c r="E78" s="903">
        <v>2013</v>
      </c>
      <c r="F78" s="662" t="s">
        <v>658</v>
      </c>
      <c r="G78" s="663" t="s">
        <v>1970</v>
      </c>
      <c r="H78" s="664" t="s">
        <v>1965</v>
      </c>
      <c r="I78" s="665" t="s">
        <v>43</v>
      </c>
      <c r="J78" s="918">
        <v>0.39</v>
      </c>
      <c r="K78" s="919">
        <v>0.55000000000000004</v>
      </c>
      <c r="L78" s="921"/>
    </row>
    <row r="79" spans="1:12">
      <c r="A79" s="661" t="s">
        <v>369</v>
      </c>
      <c r="B79" s="661" t="s">
        <v>1945</v>
      </c>
      <c r="C79" s="661" t="s">
        <v>651</v>
      </c>
      <c r="D79" s="661" t="s">
        <v>1976</v>
      </c>
      <c r="E79" s="903">
        <v>2013</v>
      </c>
      <c r="F79" s="662" t="s">
        <v>657</v>
      </c>
      <c r="G79" s="663" t="s">
        <v>256</v>
      </c>
      <c r="H79" s="664" t="s">
        <v>1968</v>
      </c>
      <c r="I79" s="665" t="s">
        <v>42</v>
      </c>
      <c r="J79" s="918">
        <v>0.51</v>
      </c>
      <c r="K79" s="919">
        <v>0.5</v>
      </c>
      <c r="L79" s="921"/>
    </row>
    <row r="80" spans="1:12">
      <c r="A80" s="661" t="s">
        <v>369</v>
      </c>
      <c r="B80" s="661" t="s">
        <v>1945</v>
      </c>
      <c r="C80" s="661" t="s">
        <v>651</v>
      </c>
      <c r="D80" s="661" t="s">
        <v>1976</v>
      </c>
      <c r="E80" s="903">
        <v>2013</v>
      </c>
      <c r="F80" s="662" t="s">
        <v>657</v>
      </c>
      <c r="G80" s="663" t="s">
        <v>269</v>
      </c>
      <c r="H80" s="664" t="s">
        <v>1968</v>
      </c>
      <c r="I80" s="665" t="s">
        <v>42</v>
      </c>
      <c r="J80" s="918">
        <v>0.18</v>
      </c>
      <c r="K80" s="919">
        <v>0.17</v>
      </c>
      <c r="L80" s="921"/>
    </row>
    <row r="81" spans="1:12">
      <c r="A81" s="661" t="s">
        <v>369</v>
      </c>
      <c r="B81" s="661" t="s">
        <v>1945</v>
      </c>
      <c r="C81" s="661" t="s">
        <v>651</v>
      </c>
      <c r="D81" s="661" t="s">
        <v>1976</v>
      </c>
      <c r="E81" s="903">
        <v>2013</v>
      </c>
      <c r="F81" s="662" t="s">
        <v>657</v>
      </c>
      <c r="G81" s="663" t="s">
        <v>1970</v>
      </c>
      <c r="H81" s="664" t="s">
        <v>1971</v>
      </c>
      <c r="I81" s="665" t="s">
        <v>43</v>
      </c>
      <c r="J81" s="918">
        <v>0.12</v>
      </c>
      <c r="K81" s="919">
        <v>0.35</v>
      </c>
      <c r="L81" s="921"/>
    </row>
    <row r="82" spans="1:12">
      <c r="A82" s="661" t="s">
        <v>369</v>
      </c>
      <c r="B82" s="661" t="s">
        <v>1945</v>
      </c>
      <c r="C82" s="661" t="s">
        <v>651</v>
      </c>
      <c r="D82" s="661" t="s">
        <v>1977</v>
      </c>
      <c r="E82" s="903">
        <v>2013</v>
      </c>
      <c r="F82" s="662" t="s">
        <v>658</v>
      </c>
      <c r="G82" s="663" t="s">
        <v>256</v>
      </c>
      <c r="H82" s="664" t="s">
        <v>1965</v>
      </c>
      <c r="I82" s="665" t="s">
        <v>43</v>
      </c>
      <c r="J82" s="918">
        <v>0.3</v>
      </c>
      <c r="K82" s="919">
        <v>0.4</v>
      </c>
      <c r="L82" s="921"/>
    </row>
    <row r="83" spans="1:12">
      <c r="A83" s="661" t="s">
        <v>369</v>
      </c>
      <c r="B83" s="661" t="s">
        <v>1945</v>
      </c>
      <c r="C83" s="661" t="s">
        <v>651</v>
      </c>
      <c r="D83" s="661" t="s">
        <v>1977</v>
      </c>
      <c r="E83" s="903">
        <v>2013</v>
      </c>
      <c r="F83" s="662" t="s">
        <v>658</v>
      </c>
      <c r="G83" s="663" t="s">
        <v>256</v>
      </c>
      <c r="H83" s="664" t="s">
        <v>1966</v>
      </c>
      <c r="I83" s="665" t="s">
        <v>43</v>
      </c>
      <c r="J83" s="918">
        <v>0.51</v>
      </c>
      <c r="K83" s="919">
        <v>1</v>
      </c>
      <c r="L83" s="921"/>
    </row>
    <row r="84" spans="1:12">
      <c r="A84" s="661" t="s">
        <v>369</v>
      </c>
      <c r="B84" s="661" t="s">
        <v>1945</v>
      </c>
      <c r="C84" s="661" t="s">
        <v>651</v>
      </c>
      <c r="D84" s="661" t="s">
        <v>1977</v>
      </c>
      <c r="E84" s="903">
        <v>2013</v>
      </c>
      <c r="F84" s="662" t="s">
        <v>658</v>
      </c>
      <c r="G84" s="663" t="s">
        <v>256</v>
      </c>
      <c r="H84" s="664" t="s">
        <v>1967</v>
      </c>
      <c r="I84" s="665" t="s">
        <v>43</v>
      </c>
      <c r="J84" s="918">
        <v>0.54</v>
      </c>
      <c r="K84" s="919">
        <v>0.97</v>
      </c>
      <c r="L84" s="921"/>
    </row>
    <row r="85" spans="1:12" ht="25.5">
      <c r="A85" s="661" t="s">
        <v>369</v>
      </c>
      <c r="B85" s="661" t="s">
        <v>1945</v>
      </c>
      <c r="C85" s="661" t="s">
        <v>651</v>
      </c>
      <c r="D85" s="661" t="s">
        <v>1977</v>
      </c>
      <c r="E85" s="903">
        <v>2013</v>
      </c>
      <c r="F85" s="662" t="s">
        <v>658</v>
      </c>
      <c r="G85" s="663" t="s">
        <v>258</v>
      </c>
      <c r="H85" s="664" t="s">
        <v>1965</v>
      </c>
      <c r="I85" s="665" t="s">
        <v>43</v>
      </c>
      <c r="J85" s="918">
        <v>0.24</v>
      </c>
      <c r="K85" s="919">
        <v>0.75</v>
      </c>
      <c r="L85" s="921"/>
    </row>
    <row r="86" spans="1:12" ht="25.5">
      <c r="A86" s="661" t="s">
        <v>369</v>
      </c>
      <c r="B86" s="661" t="s">
        <v>1945</v>
      </c>
      <c r="C86" s="661" t="s">
        <v>651</v>
      </c>
      <c r="D86" s="661" t="s">
        <v>1977</v>
      </c>
      <c r="E86" s="903">
        <v>2013</v>
      </c>
      <c r="F86" s="662" t="s">
        <v>658</v>
      </c>
      <c r="G86" s="663" t="s">
        <v>258</v>
      </c>
      <c r="H86" s="664" t="s">
        <v>1966</v>
      </c>
      <c r="I86" s="665" t="s">
        <v>43</v>
      </c>
      <c r="J86" s="918">
        <v>0.63</v>
      </c>
      <c r="K86" s="919">
        <v>1</v>
      </c>
      <c r="L86" s="921"/>
    </row>
    <row r="87" spans="1:12" ht="25.5">
      <c r="A87" s="661" t="s">
        <v>369</v>
      </c>
      <c r="B87" s="661" t="s">
        <v>1945</v>
      </c>
      <c r="C87" s="661" t="s">
        <v>651</v>
      </c>
      <c r="D87" s="661" t="s">
        <v>1977</v>
      </c>
      <c r="E87" s="903">
        <v>2013</v>
      </c>
      <c r="F87" s="662" t="s">
        <v>658</v>
      </c>
      <c r="G87" s="663" t="s">
        <v>258</v>
      </c>
      <c r="H87" s="664" t="s">
        <v>1967</v>
      </c>
      <c r="I87" s="665" t="s">
        <v>43</v>
      </c>
      <c r="J87" s="918">
        <v>0.39</v>
      </c>
      <c r="K87" s="919">
        <v>0.78</v>
      </c>
      <c r="L87" s="921"/>
    </row>
    <row r="88" spans="1:12" ht="25.5">
      <c r="A88" s="661" t="s">
        <v>369</v>
      </c>
      <c r="B88" s="661" t="s">
        <v>1945</v>
      </c>
      <c r="C88" s="661" t="s">
        <v>651</v>
      </c>
      <c r="D88" s="661" t="s">
        <v>1977</v>
      </c>
      <c r="E88" s="903">
        <v>2013</v>
      </c>
      <c r="F88" s="662" t="s">
        <v>658</v>
      </c>
      <c r="G88" s="663" t="s">
        <v>258</v>
      </c>
      <c r="H88" s="664" t="s">
        <v>1968</v>
      </c>
      <c r="I88" s="665" t="s">
        <v>43</v>
      </c>
      <c r="J88" s="918">
        <v>0.56999999999999995</v>
      </c>
      <c r="K88" s="919">
        <v>0.64</v>
      </c>
      <c r="L88" s="921"/>
    </row>
    <row r="89" spans="1:12" ht="25.5">
      <c r="A89" s="661" t="s">
        <v>369</v>
      </c>
      <c r="B89" s="661" t="s">
        <v>1945</v>
      </c>
      <c r="C89" s="661" t="s">
        <v>651</v>
      </c>
      <c r="D89" s="661" t="s">
        <v>1977</v>
      </c>
      <c r="E89" s="903">
        <v>2013</v>
      </c>
      <c r="F89" s="662" t="s">
        <v>658</v>
      </c>
      <c r="G89" s="663" t="s">
        <v>258</v>
      </c>
      <c r="H89" s="664" t="s">
        <v>246</v>
      </c>
      <c r="I89" s="665" t="s">
        <v>42</v>
      </c>
      <c r="J89" s="918">
        <v>0.99</v>
      </c>
      <c r="K89" s="919">
        <v>1</v>
      </c>
      <c r="L89" s="921"/>
    </row>
    <row r="90" spans="1:12">
      <c r="A90" s="661" t="s">
        <v>369</v>
      </c>
      <c r="B90" s="661" t="s">
        <v>1945</v>
      </c>
      <c r="C90" s="661" t="s">
        <v>651</v>
      </c>
      <c r="D90" s="661" t="s">
        <v>1977</v>
      </c>
      <c r="E90" s="903">
        <v>2013</v>
      </c>
      <c r="F90" s="662" t="s">
        <v>658</v>
      </c>
      <c r="G90" s="663" t="s">
        <v>269</v>
      </c>
      <c r="H90" s="664" t="s">
        <v>1966</v>
      </c>
      <c r="I90" s="665" t="s">
        <v>43</v>
      </c>
      <c r="J90" s="918">
        <v>0.36</v>
      </c>
      <c r="K90" s="919">
        <v>1</v>
      </c>
      <c r="L90" s="921"/>
    </row>
    <row r="91" spans="1:12">
      <c r="A91" s="661" t="s">
        <v>369</v>
      </c>
      <c r="B91" s="661" t="s">
        <v>1945</v>
      </c>
      <c r="C91" s="661" t="s">
        <v>651</v>
      </c>
      <c r="D91" s="661" t="s">
        <v>1977</v>
      </c>
      <c r="E91" s="903">
        <v>2013</v>
      </c>
      <c r="F91" s="662" t="s">
        <v>658</v>
      </c>
      <c r="G91" s="663" t="s">
        <v>1970</v>
      </c>
      <c r="H91" s="664" t="s">
        <v>1965</v>
      </c>
      <c r="I91" s="665" t="s">
        <v>43</v>
      </c>
      <c r="J91" s="918">
        <v>0.39</v>
      </c>
      <c r="K91" s="919">
        <v>0.55000000000000004</v>
      </c>
      <c r="L91" s="921"/>
    </row>
    <row r="92" spans="1:12">
      <c r="A92" s="661" t="s">
        <v>369</v>
      </c>
      <c r="B92" s="661" t="s">
        <v>1945</v>
      </c>
      <c r="C92" s="661" t="s">
        <v>651</v>
      </c>
      <c r="D92" s="661" t="s">
        <v>1977</v>
      </c>
      <c r="E92" s="903">
        <v>2013</v>
      </c>
      <c r="F92" s="662" t="s">
        <v>657</v>
      </c>
      <c r="G92" s="663" t="s">
        <v>256</v>
      </c>
      <c r="H92" s="664" t="s">
        <v>1968</v>
      </c>
      <c r="I92" s="665" t="s">
        <v>42</v>
      </c>
      <c r="J92" s="918">
        <v>0.51</v>
      </c>
      <c r="K92" s="919">
        <v>0.5</v>
      </c>
      <c r="L92" s="921"/>
    </row>
    <row r="93" spans="1:12">
      <c r="A93" s="661" t="s">
        <v>369</v>
      </c>
      <c r="B93" s="661" t="s">
        <v>1945</v>
      </c>
      <c r="C93" s="661" t="s">
        <v>651</v>
      </c>
      <c r="D93" s="661" t="s">
        <v>1977</v>
      </c>
      <c r="E93" s="903">
        <v>2013</v>
      </c>
      <c r="F93" s="662" t="s">
        <v>657</v>
      </c>
      <c r="G93" s="663" t="s">
        <v>269</v>
      </c>
      <c r="H93" s="664" t="s">
        <v>1968</v>
      </c>
      <c r="I93" s="665" t="s">
        <v>42</v>
      </c>
      <c r="J93" s="918">
        <v>0.18</v>
      </c>
      <c r="K93" s="919">
        <v>0.17</v>
      </c>
      <c r="L93" s="921"/>
    </row>
    <row r="94" spans="1:12">
      <c r="A94" s="661" t="s">
        <v>369</v>
      </c>
      <c r="B94" s="661" t="s">
        <v>1945</v>
      </c>
      <c r="C94" s="661" t="s">
        <v>651</v>
      </c>
      <c r="D94" s="661" t="s">
        <v>1977</v>
      </c>
      <c r="E94" s="903">
        <v>2013</v>
      </c>
      <c r="F94" s="662" t="s">
        <v>657</v>
      </c>
      <c r="G94" s="663" t="s">
        <v>1970</v>
      </c>
      <c r="H94" s="664" t="s">
        <v>1971</v>
      </c>
      <c r="I94" s="665" t="s">
        <v>43</v>
      </c>
      <c r="J94" s="918">
        <v>0.12</v>
      </c>
      <c r="K94" s="919">
        <v>0.35</v>
      </c>
      <c r="L94" s="921"/>
    </row>
    <row r="95" spans="1:12">
      <c r="A95" s="661" t="s">
        <v>369</v>
      </c>
      <c r="B95" s="661" t="s">
        <v>1945</v>
      </c>
      <c r="C95" s="661" t="s">
        <v>651</v>
      </c>
      <c r="D95" s="661" t="s">
        <v>1978</v>
      </c>
      <c r="E95" s="903">
        <v>2013</v>
      </c>
      <c r="F95" s="662" t="s">
        <v>658</v>
      </c>
      <c r="G95" s="663" t="s">
        <v>256</v>
      </c>
      <c r="H95" s="664" t="s">
        <v>1965</v>
      </c>
      <c r="I95" s="665" t="s">
        <v>43</v>
      </c>
      <c r="J95" s="918">
        <v>0.3</v>
      </c>
      <c r="K95" s="919">
        <v>0.4</v>
      </c>
      <c r="L95" s="921"/>
    </row>
    <row r="96" spans="1:12">
      <c r="A96" s="661" t="s">
        <v>369</v>
      </c>
      <c r="B96" s="661" t="s">
        <v>1945</v>
      </c>
      <c r="C96" s="661" t="s">
        <v>651</v>
      </c>
      <c r="D96" s="661" t="s">
        <v>1978</v>
      </c>
      <c r="E96" s="903">
        <v>2013</v>
      </c>
      <c r="F96" s="662" t="s">
        <v>658</v>
      </c>
      <c r="G96" s="663" t="s">
        <v>256</v>
      </c>
      <c r="H96" s="664" t="s">
        <v>1966</v>
      </c>
      <c r="I96" s="665" t="s">
        <v>43</v>
      </c>
      <c r="J96" s="918">
        <v>0.51</v>
      </c>
      <c r="K96" s="919">
        <v>1</v>
      </c>
      <c r="L96" s="921"/>
    </row>
    <row r="97" spans="1:12">
      <c r="A97" s="661" t="s">
        <v>369</v>
      </c>
      <c r="B97" s="661" t="s">
        <v>1945</v>
      </c>
      <c r="C97" s="661" t="s">
        <v>651</v>
      </c>
      <c r="D97" s="661" t="s">
        <v>1978</v>
      </c>
      <c r="E97" s="903">
        <v>2013</v>
      </c>
      <c r="F97" s="662" t="s">
        <v>658</v>
      </c>
      <c r="G97" s="663" t="s">
        <v>256</v>
      </c>
      <c r="H97" s="664" t="s">
        <v>1967</v>
      </c>
      <c r="I97" s="665" t="s">
        <v>43</v>
      </c>
      <c r="J97" s="918">
        <v>0.54</v>
      </c>
      <c r="K97" s="919">
        <v>0.97</v>
      </c>
      <c r="L97" s="921"/>
    </row>
    <row r="98" spans="1:12" ht="25.5">
      <c r="A98" s="661" t="s">
        <v>369</v>
      </c>
      <c r="B98" s="661" t="s">
        <v>1945</v>
      </c>
      <c r="C98" s="661" t="s">
        <v>651</v>
      </c>
      <c r="D98" s="661" t="s">
        <v>1978</v>
      </c>
      <c r="E98" s="903">
        <v>2013</v>
      </c>
      <c r="F98" s="662" t="s">
        <v>658</v>
      </c>
      <c r="G98" s="663" t="s">
        <v>258</v>
      </c>
      <c r="H98" s="664" t="s">
        <v>1965</v>
      </c>
      <c r="I98" s="665" t="s">
        <v>43</v>
      </c>
      <c r="J98" s="918">
        <v>0.24</v>
      </c>
      <c r="K98" s="919">
        <v>0.75</v>
      </c>
      <c r="L98" s="921"/>
    </row>
    <row r="99" spans="1:12" ht="25.5">
      <c r="A99" s="661" t="s">
        <v>369</v>
      </c>
      <c r="B99" s="661" t="s">
        <v>1945</v>
      </c>
      <c r="C99" s="661" t="s">
        <v>651</v>
      </c>
      <c r="D99" s="661" t="s">
        <v>1978</v>
      </c>
      <c r="E99" s="903">
        <v>2013</v>
      </c>
      <c r="F99" s="662" t="s">
        <v>658</v>
      </c>
      <c r="G99" s="663" t="s">
        <v>258</v>
      </c>
      <c r="H99" s="664" t="s">
        <v>1966</v>
      </c>
      <c r="I99" s="665" t="s">
        <v>43</v>
      </c>
      <c r="J99" s="918">
        <v>0.63</v>
      </c>
      <c r="K99" s="919">
        <v>1</v>
      </c>
      <c r="L99" s="921"/>
    </row>
    <row r="100" spans="1:12" ht="25.5">
      <c r="A100" s="661" t="s">
        <v>369</v>
      </c>
      <c r="B100" s="661" t="s">
        <v>1945</v>
      </c>
      <c r="C100" s="661" t="s">
        <v>651</v>
      </c>
      <c r="D100" s="661" t="s">
        <v>1978</v>
      </c>
      <c r="E100" s="903">
        <v>2013</v>
      </c>
      <c r="F100" s="662" t="s">
        <v>658</v>
      </c>
      <c r="G100" s="663" t="s">
        <v>258</v>
      </c>
      <c r="H100" s="664" t="s">
        <v>1967</v>
      </c>
      <c r="I100" s="665" t="s">
        <v>43</v>
      </c>
      <c r="J100" s="918">
        <v>0.39</v>
      </c>
      <c r="K100" s="919">
        <v>0.78</v>
      </c>
      <c r="L100" s="921"/>
    </row>
    <row r="101" spans="1:12" ht="25.5">
      <c r="A101" s="661" t="s">
        <v>369</v>
      </c>
      <c r="B101" s="661" t="s">
        <v>1945</v>
      </c>
      <c r="C101" s="661" t="s">
        <v>651</v>
      </c>
      <c r="D101" s="661" t="s">
        <v>1978</v>
      </c>
      <c r="E101" s="903">
        <v>2013</v>
      </c>
      <c r="F101" s="662" t="s">
        <v>658</v>
      </c>
      <c r="G101" s="663" t="s">
        <v>258</v>
      </c>
      <c r="H101" s="664" t="s">
        <v>1968</v>
      </c>
      <c r="I101" s="665" t="s">
        <v>43</v>
      </c>
      <c r="J101" s="918">
        <v>0.56999999999999995</v>
      </c>
      <c r="K101" s="919">
        <v>0.64</v>
      </c>
      <c r="L101" s="921"/>
    </row>
    <row r="102" spans="1:12" ht="25.5">
      <c r="A102" s="661" t="s">
        <v>369</v>
      </c>
      <c r="B102" s="661" t="s">
        <v>1945</v>
      </c>
      <c r="C102" s="661" t="s">
        <v>651</v>
      </c>
      <c r="D102" s="661" t="s">
        <v>1978</v>
      </c>
      <c r="E102" s="903">
        <v>2013</v>
      </c>
      <c r="F102" s="662" t="s">
        <v>658</v>
      </c>
      <c r="G102" s="663" t="s">
        <v>258</v>
      </c>
      <c r="H102" s="664" t="s">
        <v>246</v>
      </c>
      <c r="I102" s="665" t="s">
        <v>42</v>
      </c>
      <c r="J102" s="918">
        <v>0.99</v>
      </c>
      <c r="K102" s="919">
        <v>1</v>
      </c>
      <c r="L102" s="921"/>
    </row>
    <row r="103" spans="1:12">
      <c r="A103" s="661" t="s">
        <v>369</v>
      </c>
      <c r="B103" s="661" t="s">
        <v>1945</v>
      </c>
      <c r="C103" s="661" t="s">
        <v>651</v>
      </c>
      <c r="D103" s="661" t="s">
        <v>1978</v>
      </c>
      <c r="E103" s="903">
        <v>2013</v>
      </c>
      <c r="F103" s="662" t="s">
        <v>658</v>
      </c>
      <c r="G103" s="663" t="s">
        <v>269</v>
      </c>
      <c r="H103" s="664" t="s">
        <v>1966</v>
      </c>
      <c r="I103" s="665" t="s">
        <v>43</v>
      </c>
      <c r="J103" s="918">
        <v>0.36</v>
      </c>
      <c r="K103" s="919">
        <v>1</v>
      </c>
      <c r="L103" s="921"/>
    </row>
    <row r="104" spans="1:12">
      <c r="A104" s="661" t="s">
        <v>369</v>
      </c>
      <c r="B104" s="661" t="s">
        <v>1945</v>
      </c>
      <c r="C104" s="661" t="s">
        <v>651</v>
      </c>
      <c r="D104" s="661" t="s">
        <v>1978</v>
      </c>
      <c r="E104" s="903">
        <v>2013</v>
      </c>
      <c r="F104" s="662" t="s">
        <v>658</v>
      </c>
      <c r="G104" s="663" t="s">
        <v>1970</v>
      </c>
      <c r="H104" s="664" t="s">
        <v>1965</v>
      </c>
      <c r="I104" s="665" t="s">
        <v>43</v>
      </c>
      <c r="J104" s="918">
        <v>0.39</v>
      </c>
      <c r="K104" s="919">
        <v>0.55000000000000004</v>
      </c>
      <c r="L104" s="921"/>
    </row>
    <row r="105" spans="1:12">
      <c r="A105" s="661" t="s">
        <v>369</v>
      </c>
      <c r="B105" s="661" t="s">
        <v>1945</v>
      </c>
      <c r="C105" s="661" t="s">
        <v>651</v>
      </c>
      <c r="D105" s="661" t="s">
        <v>1978</v>
      </c>
      <c r="E105" s="903">
        <v>2013</v>
      </c>
      <c r="F105" s="662" t="s">
        <v>657</v>
      </c>
      <c r="G105" s="663" t="s">
        <v>256</v>
      </c>
      <c r="H105" s="664" t="s">
        <v>1968</v>
      </c>
      <c r="I105" s="665" t="s">
        <v>42</v>
      </c>
      <c r="J105" s="918">
        <v>0.51</v>
      </c>
      <c r="K105" s="919">
        <v>0.5</v>
      </c>
      <c r="L105" s="921"/>
    </row>
    <row r="106" spans="1:12">
      <c r="A106" s="661" t="s">
        <v>369</v>
      </c>
      <c r="B106" s="661" t="s">
        <v>1945</v>
      </c>
      <c r="C106" s="661" t="s">
        <v>651</v>
      </c>
      <c r="D106" s="661" t="s">
        <v>1978</v>
      </c>
      <c r="E106" s="903">
        <v>2013</v>
      </c>
      <c r="F106" s="662" t="s">
        <v>657</v>
      </c>
      <c r="G106" s="663" t="s">
        <v>269</v>
      </c>
      <c r="H106" s="664" t="s">
        <v>1968</v>
      </c>
      <c r="I106" s="665" t="s">
        <v>42</v>
      </c>
      <c r="J106" s="918">
        <v>0.18</v>
      </c>
      <c r="K106" s="919">
        <v>0.17</v>
      </c>
      <c r="L106" s="921"/>
    </row>
    <row r="107" spans="1:12">
      <c r="A107" s="661" t="s">
        <v>369</v>
      </c>
      <c r="B107" s="661" t="s">
        <v>1945</v>
      </c>
      <c r="C107" s="661" t="s">
        <v>651</v>
      </c>
      <c r="D107" s="661" t="s">
        <v>1978</v>
      </c>
      <c r="E107" s="903">
        <v>2013</v>
      </c>
      <c r="F107" s="662" t="s">
        <v>657</v>
      </c>
      <c r="G107" s="663" t="s">
        <v>1970</v>
      </c>
      <c r="H107" s="664" t="s">
        <v>1971</v>
      </c>
      <c r="I107" s="665" t="s">
        <v>43</v>
      </c>
      <c r="J107" s="918">
        <v>0.12</v>
      </c>
      <c r="K107" s="919">
        <v>0.35</v>
      </c>
      <c r="L107" s="921"/>
    </row>
    <row r="108" spans="1:12">
      <c r="A108" s="661" t="s">
        <v>369</v>
      </c>
      <c r="B108" s="661" t="s">
        <v>1945</v>
      </c>
      <c r="C108" s="661" t="s">
        <v>1979</v>
      </c>
      <c r="D108" s="661" t="s">
        <v>1980</v>
      </c>
      <c r="E108" s="903">
        <v>2013</v>
      </c>
      <c r="F108" s="662" t="s">
        <v>1964</v>
      </c>
      <c r="G108" s="663" t="s">
        <v>256</v>
      </c>
      <c r="H108" s="664" t="s">
        <v>1965</v>
      </c>
      <c r="I108" s="665" t="s">
        <v>42</v>
      </c>
      <c r="J108" s="918">
        <v>1</v>
      </c>
      <c r="K108" s="919">
        <v>1</v>
      </c>
      <c r="L108" s="921"/>
    </row>
    <row r="109" spans="1:12">
      <c r="A109" s="661" t="s">
        <v>369</v>
      </c>
      <c r="B109" s="661" t="s">
        <v>1945</v>
      </c>
      <c r="C109" s="661" t="s">
        <v>1979</v>
      </c>
      <c r="D109" s="661" t="s">
        <v>1980</v>
      </c>
      <c r="E109" s="903">
        <v>2013</v>
      </c>
      <c r="F109" s="662" t="s">
        <v>1964</v>
      </c>
      <c r="G109" s="663" t="s">
        <v>256</v>
      </c>
      <c r="H109" s="664" t="s">
        <v>1966</v>
      </c>
      <c r="I109" s="665" t="s">
        <v>42</v>
      </c>
      <c r="J109" s="918">
        <v>1</v>
      </c>
      <c r="K109" s="919">
        <v>1</v>
      </c>
      <c r="L109" s="921"/>
    </row>
    <row r="110" spans="1:12">
      <c r="A110" s="661" t="s">
        <v>369</v>
      </c>
      <c r="B110" s="661" t="s">
        <v>1945</v>
      </c>
      <c r="C110" s="661" t="s">
        <v>1979</v>
      </c>
      <c r="D110" s="661" t="s">
        <v>1980</v>
      </c>
      <c r="E110" s="903">
        <v>2013</v>
      </c>
      <c r="F110" s="662" t="s">
        <v>1964</v>
      </c>
      <c r="G110" s="663" t="s">
        <v>256</v>
      </c>
      <c r="H110" s="664" t="s">
        <v>1967</v>
      </c>
      <c r="I110" s="665" t="s">
        <v>42</v>
      </c>
      <c r="J110" s="918">
        <v>1</v>
      </c>
      <c r="K110" s="919">
        <v>1</v>
      </c>
      <c r="L110" s="921"/>
    </row>
    <row r="111" spans="1:12">
      <c r="A111" s="661" t="s">
        <v>369</v>
      </c>
      <c r="B111" s="661" t="s">
        <v>1945</v>
      </c>
      <c r="C111" s="661" t="s">
        <v>1979</v>
      </c>
      <c r="D111" s="661" t="s">
        <v>1980</v>
      </c>
      <c r="E111" s="903">
        <v>2013</v>
      </c>
      <c r="F111" s="662" t="s">
        <v>1964</v>
      </c>
      <c r="G111" s="663" t="s">
        <v>256</v>
      </c>
      <c r="H111" s="664" t="s">
        <v>1968</v>
      </c>
      <c r="I111" s="665" t="s">
        <v>42</v>
      </c>
      <c r="J111" s="918">
        <v>1</v>
      </c>
      <c r="K111" s="919">
        <v>1</v>
      </c>
      <c r="L111" s="921"/>
    </row>
    <row r="112" spans="1:12" ht="25.5">
      <c r="A112" s="661" t="s">
        <v>369</v>
      </c>
      <c r="B112" s="661" t="s">
        <v>1945</v>
      </c>
      <c r="C112" s="661" t="s">
        <v>1979</v>
      </c>
      <c r="D112" s="661" t="s">
        <v>1980</v>
      </c>
      <c r="E112" s="903">
        <v>2013</v>
      </c>
      <c r="F112" s="662" t="s">
        <v>1964</v>
      </c>
      <c r="G112" s="663" t="s">
        <v>258</v>
      </c>
      <c r="H112" s="664" t="s">
        <v>1965</v>
      </c>
      <c r="I112" s="665" t="s">
        <v>42</v>
      </c>
      <c r="J112" s="918">
        <v>1</v>
      </c>
      <c r="K112" s="919">
        <v>1</v>
      </c>
      <c r="L112" s="921"/>
    </row>
    <row r="113" spans="1:12" ht="25.5">
      <c r="A113" s="661" t="s">
        <v>369</v>
      </c>
      <c r="B113" s="661" t="s">
        <v>1945</v>
      </c>
      <c r="C113" s="661" t="s">
        <v>1979</v>
      </c>
      <c r="D113" s="661" t="s">
        <v>1980</v>
      </c>
      <c r="E113" s="903">
        <v>2013</v>
      </c>
      <c r="F113" s="662" t="s">
        <v>1964</v>
      </c>
      <c r="G113" s="663" t="s">
        <v>258</v>
      </c>
      <c r="H113" s="664" t="s">
        <v>1966</v>
      </c>
      <c r="I113" s="665" t="s">
        <v>42</v>
      </c>
      <c r="J113" s="918">
        <v>1</v>
      </c>
      <c r="K113" s="919">
        <v>1</v>
      </c>
      <c r="L113" s="921"/>
    </row>
    <row r="114" spans="1:12" ht="25.5">
      <c r="A114" s="661" t="s">
        <v>369</v>
      </c>
      <c r="B114" s="661" t="s">
        <v>1945</v>
      </c>
      <c r="C114" s="661" t="s">
        <v>1979</v>
      </c>
      <c r="D114" s="661" t="s">
        <v>1980</v>
      </c>
      <c r="E114" s="903">
        <v>2013</v>
      </c>
      <c r="F114" s="662" t="s">
        <v>1964</v>
      </c>
      <c r="G114" s="663" t="s">
        <v>258</v>
      </c>
      <c r="H114" s="664" t="s">
        <v>1967</v>
      </c>
      <c r="I114" s="665" t="s">
        <v>42</v>
      </c>
      <c r="J114" s="918">
        <v>1</v>
      </c>
      <c r="K114" s="919">
        <v>1</v>
      </c>
      <c r="L114" s="921"/>
    </row>
    <row r="115" spans="1:12" ht="25.5">
      <c r="A115" s="661" t="s">
        <v>369</v>
      </c>
      <c r="B115" s="661" t="s">
        <v>1945</v>
      </c>
      <c r="C115" s="661" t="s">
        <v>1979</v>
      </c>
      <c r="D115" s="661" t="s">
        <v>1980</v>
      </c>
      <c r="E115" s="903">
        <v>2013</v>
      </c>
      <c r="F115" s="662" t="s">
        <v>1964</v>
      </c>
      <c r="G115" s="663" t="s">
        <v>258</v>
      </c>
      <c r="H115" s="664" t="s">
        <v>1968</v>
      </c>
      <c r="I115" s="665" t="s">
        <v>42</v>
      </c>
      <c r="J115" s="918">
        <v>1</v>
      </c>
      <c r="K115" s="919">
        <v>1</v>
      </c>
      <c r="L115" s="921"/>
    </row>
    <row r="116" spans="1:12" ht="25.5">
      <c r="A116" s="661" t="s">
        <v>369</v>
      </c>
      <c r="B116" s="661" t="s">
        <v>1945</v>
      </c>
      <c r="C116" s="661" t="s">
        <v>1979</v>
      </c>
      <c r="D116" s="661" t="s">
        <v>1980</v>
      </c>
      <c r="E116" s="903">
        <v>2013</v>
      </c>
      <c r="F116" s="662" t="s">
        <v>1964</v>
      </c>
      <c r="G116" s="663" t="s">
        <v>258</v>
      </c>
      <c r="H116" s="664" t="s">
        <v>246</v>
      </c>
      <c r="I116" s="665" t="s">
        <v>42</v>
      </c>
      <c r="J116" s="918">
        <v>1</v>
      </c>
      <c r="K116" s="919">
        <v>1</v>
      </c>
      <c r="L116" s="921"/>
    </row>
    <row r="117" spans="1:12">
      <c r="A117" s="661" t="s">
        <v>369</v>
      </c>
      <c r="B117" s="661" t="s">
        <v>1945</v>
      </c>
      <c r="C117" s="661" t="s">
        <v>1979</v>
      </c>
      <c r="D117" s="661" t="s">
        <v>1980</v>
      </c>
      <c r="E117" s="903">
        <v>2013</v>
      </c>
      <c r="F117" s="662" t="s">
        <v>1964</v>
      </c>
      <c r="G117" s="663" t="s">
        <v>269</v>
      </c>
      <c r="H117" s="664" t="s">
        <v>1966</v>
      </c>
      <c r="I117" s="665" t="s">
        <v>42</v>
      </c>
      <c r="J117" s="918">
        <v>1</v>
      </c>
      <c r="K117" s="919">
        <v>1</v>
      </c>
      <c r="L117" s="921"/>
    </row>
    <row r="118" spans="1:12">
      <c r="A118" s="661" t="s">
        <v>369</v>
      </c>
      <c r="B118" s="661" t="s">
        <v>1945</v>
      </c>
      <c r="C118" s="661" t="s">
        <v>1979</v>
      </c>
      <c r="D118" s="661" t="s">
        <v>1980</v>
      </c>
      <c r="E118" s="903">
        <v>2013</v>
      </c>
      <c r="F118" s="662" t="s">
        <v>1964</v>
      </c>
      <c r="G118" s="663" t="s">
        <v>269</v>
      </c>
      <c r="H118" s="664" t="s">
        <v>1968</v>
      </c>
      <c r="I118" s="665" t="s">
        <v>42</v>
      </c>
      <c r="J118" s="918">
        <v>1</v>
      </c>
      <c r="K118" s="919">
        <v>1</v>
      </c>
      <c r="L118" s="921"/>
    </row>
    <row r="119" spans="1:12">
      <c r="A119" s="661" t="s">
        <v>369</v>
      </c>
      <c r="B119" s="661" t="s">
        <v>1945</v>
      </c>
      <c r="C119" s="661" t="s">
        <v>1979</v>
      </c>
      <c r="D119" s="661" t="s">
        <v>1980</v>
      </c>
      <c r="E119" s="903">
        <v>2013</v>
      </c>
      <c r="F119" s="662" t="s">
        <v>1964</v>
      </c>
      <c r="G119" s="663" t="s">
        <v>1970</v>
      </c>
      <c r="H119" s="664" t="s">
        <v>1971</v>
      </c>
      <c r="I119" s="665" t="s">
        <v>42</v>
      </c>
      <c r="J119" s="918">
        <v>1</v>
      </c>
      <c r="K119" s="919">
        <v>1</v>
      </c>
      <c r="L119" s="921"/>
    </row>
    <row r="120" spans="1:12">
      <c r="A120" s="661" t="s">
        <v>369</v>
      </c>
      <c r="B120" s="661" t="s">
        <v>1945</v>
      </c>
      <c r="C120" s="661" t="s">
        <v>1979</v>
      </c>
      <c r="D120" s="661" t="s">
        <v>1980</v>
      </c>
      <c r="E120" s="903">
        <v>2013</v>
      </c>
      <c r="F120" s="662" t="s">
        <v>1964</v>
      </c>
      <c r="G120" s="663" t="s">
        <v>1970</v>
      </c>
      <c r="H120" s="664" t="s">
        <v>1965</v>
      </c>
      <c r="I120" s="665" t="s">
        <v>42</v>
      </c>
      <c r="J120" s="918">
        <v>1</v>
      </c>
      <c r="K120" s="919">
        <v>1</v>
      </c>
      <c r="L120" s="921"/>
    </row>
    <row r="121" spans="1:12">
      <c r="A121" s="661" t="s">
        <v>369</v>
      </c>
      <c r="B121" s="661" t="s">
        <v>1945</v>
      </c>
      <c r="C121" s="661" t="s">
        <v>1979</v>
      </c>
      <c r="D121" s="661" t="s">
        <v>1981</v>
      </c>
      <c r="E121" s="903">
        <v>2013</v>
      </c>
      <c r="F121" s="662" t="s">
        <v>655</v>
      </c>
      <c r="G121" s="663" t="s">
        <v>256</v>
      </c>
      <c r="H121" s="664" t="s">
        <v>1966</v>
      </c>
      <c r="I121" s="665" t="s">
        <v>43</v>
      </c>
      <c r="J121" s="918">
        <v>0.51</v>
      </c>
      <c r="K121" s="919">
        <v>1</v>
      </c>
      <c r="L121" s="921"/>
    </row>
    <row r="122" spans="1:12">
      <c r="A122" s="661" t="s">
        <v>369</v>
      </c>
      <c r="B122" s="661" t="s">
        <v>1945</v>
      </c>
      <c r="C122" s="661" t="s">
        <v>1979</v>
      </c>
      <c r="D122" s="661" t="s">
        <v>1981</v>
      </c>
      <c r="E122" s="903">
        <v>2013</v>
      </c>
      <c r="F122" s="662" t="s">
        <v>655</v>
      </c>
      <c r="G122" s="663" t="s">
        <v>256</v>
      </c>
      <c r="H122" s="664" t="s">
        <v>1967</v>
      </c>
      <c r="I122" s="665" t="s">
        <v>43</v>
      </c>
      <c r="J122" s="918">
        <v>0.55000000000000004</v>
      </c>
      <c r="K122" s="919">
        <v>0.97</v>
      </c>
      <c r="L122" s="921"/>
    </row>
    <row r="123" spans="1:12" ht="25.5">
      <c r="A123" s="661" t="s">
        <v>369</v>
      </c>
      <c r="B123" s="661" t="s">
        <v>1945</v>
      </c>
      <c r="C123" s="661" t="s">
        <v>1979</v>
      </c>
      <c r="D123" s="661" t="s">
        <v>1981</v>
      </c>
      <c r="E123" s="903">
        <v>2013</v>
      </c>
      <c r="F123" s="662" t="s">
        <v>655</v>
      </c>
      <c r="G123" s="663" t="s">
        <v>258</v>
      </c>
      <c r="H123" s="664" t="s">
        <v>1965</v>
      </c>
      <c r="I123" s="665" t="s">
        <v>43</v>
      </c>
      <c r="J123" s="918">
        <v>0.23</v>
      </c>
      <c r="K123" s="919">
        <v>0.75</v>
      </c>
      <c r="L123" s="921"/>
    </row>
    <row r="124" spans="1:12" ht="25.5">
      <c r="A124" s="661" t="s">
        <v>369</v>
      </c>
      <c r="B124" s="661" t="s">
        <v>1945</v>
      </c>
      <c r="C124" s="661" t="s">
        <v>1979</v>
      </c>
      <c r="D124" s="661" t="s">
        <v>1981</v>
      </c>
      <c r="E124" s="903">
        <v>2013</v>
      </c>
      <c r="F124" s="662" t="s">
        <v>655</v>
      </c>
      <c r="G124" s="663" t="s">
        <v>258</v>
      </c>
      <c r="H124" s="664" t="s">
        <v>1966</v>
      </c>
      <c r="I124" s="665" t="s">
        <v>43</v>
      </c>
      <c r="J124" s="918">
        <v>0.63</v>
      </c>
      <c r="K124" s="919">
        <v>1</v>
      </c>
      <c r="L124" s="921"/>
    </row>
    <row r="125" spans="1:12" ht="25.5">
      <c r="A125" s="661" t="s">
        <v>369</v>
      </c>
      <c r="B125" s="661" t="s">
        <v>1945</v>
      </c>
      <c r="C125" s="661" t="s">
        <v>1979</v>
      </c>
      <c r="D125" s="661" t="s">
        <v>1981</v>
      </c>
      <c r="E125" s="903">
        <v>2013</v>
      </c>
      <c r="F125" s="662" t="s">
        <v>655</v>
      </c>
      <c r="G125" s="663" t="s">
        <v>258</v>
      </c>
      <c r="H125" s="664" t="s">
        <v>1967</v>
      </c>
      <c r="I125" s="665" t="s">
        <v>43</v>
      </c>
      <c r="J125" s="918">
        <v>0.39</v>
      </c>
      <c r="K125" s="919">
        <v>0.78</v>
      </c>
      <c r="L125" s="921"/>
    </row>
    <row r="126" spans="1:12" ht="25.5">
      <c r="A126" s="661" t="s">
        <v>369</v>
      </c>
      <c r="B126" s="661" t="s">
        <v>1945</v>
      </c>
      <c r="C126" s="661" t="s">
        <v>1979</v>
      </c>
      <c r="D126" s="661" t="s">
        <v>1981</v>
      </c>
      <c r="E126" s="903">
        <v>2013</v>
      </c>
      <c r="F126" s="662" t="s">
        <v>655</v>
      </c>
      <c r="G126" s="663" t="s">
        <v>258</v>
      </c>
      <c r="H126" s="664" t="s">
        <v>1968</v>
      </c>
      <c r="I126" s="665" t="s">
        <v>43</v>
      </c>
      <c r="J126" s="918">
        <v>0.57999999999999996</v>
      </c>
      <c r="K126" s="919">
        <v>0.64</v>
      </c>
      <c r="L126" s="921"/>
    </row>
    <row r="127" spans="1:12" ht="25.5">
      <c r="A127" s="661" t="s">
        <v>369</v>
      </c>
      <c r="B127" s="661" t="s">
        <v>1945</v>
      </c>
      <c r="C127" s="661" t="s">
        <v>1979</v>
      </c>
      <c r="D127" s="661" t="s">
        <v>1981</v>
      </c>
      <c r="E127" s="903">
        <v>2013</v>
      </c>
      <c r="F127" s="662" t="s">
        <v>655</v>
      </c>
      <c r="G127" s="663" t="s">
        <v>258</v>
      </c>
      <c r="H127" s="664" t="s">
        <v>246</v>
      </c>
      <c r="I127" s="665" t="s">
        <v>42</v>
      </c>
      <c r="J127" s="918">
        <v>1</v>
      </c>
      <c r="K127" s="919">
        <v>1</v>
      </c>
      <c r="L127" s="921"/>
    </row>
    <row r="128" spans="1:12">
      <c r="A128" s="661" t="s">
        <v>369</v>
      </c>
      <c r="B128" s="661" t="s">
        <v>1945</v>
      </c>
      <c r="C128" s="661" t="s">
        <v>1979</v>
      </c>
      <c r="D128" s="661" t="s">
        <v>1981</v>
      </c>
      <c r="E128" s="903">
        <v>2013</v>
      </c>
      <c r="F128" s="662" t="s">
        <v>655</v>
      </c>
      <c r="G128" s="663" t="s">
        <v>269</v>
      </c>
      <c r="H128" s="664" t="s">
        <v>1966</v>
      </c>
      <c r="I128" s="665" t="s">
        <v>43</v>
      </c>
      <c r="J128" s="918">
        <v>0.36</v>
      </c>
      <c r="K128" s="919">
        <v>1</v>
      </c>
      <c r="L128" s="921"/>
    </row>
    <row r="129" spans="1:12">
      <c r="A129" s="661" t="s">
        <v>369</v>
      </c>
      <c r="B129" s="661" t="s">
        <v>1945</v>
      </c>
      <c r="C129" s="661" t="s">
        <v>1979</v>
      </c>
      <c r="D129" s="661" t="s">
        <v>1981</v>
      </c>
      <c r="E129" s="903">
        <v>2013</v>
      </c>
      <c r="F129" s="662" t="s">
        <v>655</v>
      </c>
      <c r="G129" s="663" t="s">
        <v>1970</v>
      </c>
      <c r="H129" s="664" t="s">
        <v>1965</v>
      </c>
      <c r="I129" s="665" t="s">
        <v>43</v>
      </c>
      <c r="J129" s="918">
        <v>0.45</v>
      </c>
      <c r="K129" s="919">
        <v>0.64</v>
      </c>
      <c r="L129" s="921"/>
    </row>
    <row r="130" spans="1:12">
      <c r="A130" s="661" t="s">
        <v>369</v>
      </c>
      <c r="B130" s="661" t="s">
        <v>1945</v>
      </c>
      <c r="C130" s="661" t="s">
        <v>1979</v>
      </c>
      <c r="D130" s="661" t="s">
        <v>1981</v>
      </c>
      <c r="E130" s="903">
        <v>2013</v>
      </c>
      <c r="F130" s="662" t="s">
        <v>654</v>
      </c>
      <c r="G130" s="663" t="s">
        <v>256</v>
      </c>
      <c r="H130" s="664" t="s">
        <v>1965</v>
      </c>
      <c r="I130" s="665" t="s">
        <v>43</v>
      </c>
      <c r="J130" s="918">
        <v>0.38</v>
      </c>
      <c r="K130" s="919">
        <v>0.5</v>
      </c>
      <c r="L130" s="921"/>
    </row>
    <row r="131" spans="1:12">
      <c r="A131" s="661" t="s">
        <v>369</v>
      </c>
      <c r="B131" s="661" t="s">
        <v>1945</v>
      </c>
      <c r="C131" s="661" t="s">
        <v>1979</v>
      </c>
      <c r="D131" s="661" t="s">
        <v>1981</v>
      </c>
      <c r="E131" s="903">
        <v>2013</v>
      </c>
      <c r="F131" s="662" t="s">
        <v>654</v>
      </c>
      <c r="G131" s="663" t="s">
        <v>256</v>
      </c>
      <c r="H131" s="664" t="s">
        <v>1968</v>
      </c>
      <c r="I131" s="665" t="s">
        <v>42</v>
      </c>
      <c r="J131" s="918">
        <v>0.5</v>
      </c>
      <c r="K131" s="919">
        <v>0.5</v>
      </c>
      <c r="L131" s="921"/>
    </row>
    <row r="132" spans="1:12">
      <c r="A132" s="661" t="s">
        <v>369</v>
      </c>
      <c r="B132" s="661" t="s">
        <v>1945</v>
      </c>
      <c r="C132" s="661" t="s">
        <v>1979</v>
      </c>
      <c r="D132" s="661" t="s">
        <v>1981</v>
      </c>
      <c r="E132" s="903">
        <v>2013</v>
      </c>
      <c r="F132" s="662" t="s">
        <v>654</v>
      </c>
      <c r="G132" s="663" t="s">
        <v>269</v>
      </c>
      <c r="H132" s="664" t="s">
        <v>1968</v>
      </c>
      <c r="I132" s="665" t="s">
        <v>42</v>
      </c>
      <c r="J132" s="918">
        <v>0.5</v>
      </c>
      <c r="K132" s="919">
        <v>0.5</v>
      </c>
      <c r="L132" s="921"/>
    </row>
    <row r="133" spans="1:12">
      <c r="A133" s="661" t="s">
        <v>369</v>
      </c>
      <c r="B133" s="661" t="s">
        <v>1945</v>
      </c>
      <c r="C133" s="661" t="s">
        <v>1979</v>
      </c>
      <c r="D133" s="661" t="s">
        <v>1981</v>
      </c>
      <c r="E133" s="903">
        <v>2013</v>
      </c>
      <c r="F133" s="662" t="s">
        <v>654</v>
      </c>
      <c r="G133" s="663" t="s">
        <v>1970</v>
      </c>
      <c r="H133" s="664" t="s">
        <v>1971</v>
      </c>
      <c r="I133" s="665" t="s">
        <v>43</v>
      </c>
      <c r="J133" s="918">
        <v>0.2</v>
      </c>
      <c r="K133" s="919">
        <v>0.59</v>
      </c>
      <c r="L133" s="921"/>
    </row>
    <row r="134" spans="1:12">
      <c r="A134" s="661" t="s">
        <v>369</v>
      </c>
      <c r="B134" s="661" t="s">
        <v>1945</v>
      </c>
      <c r="C134" s="661" t="s">
        <v>1979</v>
      </c>
      <c r="D134" s="661" t="s">
        <v>1982</v>
      </c>
      <c r="E134" s="903">
        <v>2013</v>
      </c>
      <c r="F134" s="662" t="s">
        <v>655</v>
      </c>
      <c r="G134" s="663" t="s">
        <v>256</v>
      </c>
      <c r="H134" s="664" t="s">
        <v>1966</v>
      </c>
      <c r="I134" s="665" t="s">
        <v>43</v>
      </c>
      <c r="J134" s="918">
        <v>0.51</v>
      </c>
      <c r="K134" s="919">
        <v>1</v>
      </c>
      <c r="L134" s="921"/>
    </row>
    <row r="135" spans="1:12">
      <c r="A135" s="661" t="s">
        <v>369</v>
      </c>
      <c r="B135" s="661" t="s">
        <v>1945</v>
      </c>
      <c r="C135" s="661" t="s">
        <v>1979</v>
      </c>
      <c r="D135" s="661" t="s">
        <v>1982</v>
      </c>
      <c r="E135" s="903">
        <v>2013</v>
      </c>
      <c r="F135" s="662" t="s">
        <v>655</v>
      </c>
      <c r="G135" s="663" t="s">
        <v>256</v>
      </c>
      <c r="H135" s="664" t="s">
        <v>1967</v>
      </c>
      <c r="I135" s="665" t="s">
        <v>43</v>
      </c>
      <c r="J135" s="918">
        <v>0.55000000000000004</v>
      </c>
      <c r="K135" s="919">
        <v>0.97</v>
      </c>
      <c r="L135" s="921"/>
    </row>
    <row r="136" spans="1:12" ht="25.5">
      <c r="A136" s="661" t="s">
        <v>369</v>
      </c>
      <c r="B136" s="661" t="s">
        <v>1945</v>
      </c>
      <c r="C136" s="661" t="s">
        <v>1979</v>
      </c>
      <c r="D136" s="661" t="s">
        <v>1982</v>
      </c>
      <c r="E136" s="903">
        <v>2013</v>
      </c>
      <c r="F136" s="662" t="s">
        <v>655</v>
      </c>
      <c r="G136" s="663" t="s">
        <v>258</v>
      </c>
      <c r="H136" s="664" t="s">
        <v>1965</v>
      </c>
      <c r="I136" s="665" t="s">
        <v>43</v>
      </c>
      <c r="J136" s="918">
        <v>0.23</v>
      </c>
      <c r="K136" s="919">
        <v>0.75</v>
      </c>
      <c r="L136" s="921"/>
    </row>
    <row r="137" spans="1:12" ht="25.5">
      <c r="A137" s="661" t="s">
        <v>369</v>
      </c>
      <c r="B137" s="661" t="s">
        <v>1945</v>
      </c>
      <c r="C137" s="661" t="s">
        <v>1979</v>
      </c>
      <c r="D137" s="661" t="s">
        <v>1982</v>
      </c>
      <c r="E137" s="903">
        <v>2013</v>
      </c>
      <c r="F137" s="662" t="s">
        <v>655</v>
      </c>
      <c r="G137" s="663" t="s">
        <v>258</v>
      </c>
      <c r="H137" s="664" t="s">
        <v>1966</v>
      </c>
      <c r="I137" s="665" t="s">
        <v>43</v>
      </c>
      <c r="J137" s="918">
        <v>0.63</v>
      </c>
      <c r="K137" s="919">
        <v>1</v>
      </c>
      <c r="L137" s="921"/>
    </row>
    <row r="138" spans="1:12" ht="25.5">
      <c r="A138" s="661" t="s">
        <v>369</v>
      </c>
      <c r="B138" s="661" t="s">
        <v>1945</v>
      </c>
      <c r="C138" s="661" t="s">
        <v>1979</v>
      </c>
      <c r="D138" s="661" t="s">
        <v>1982</v>
      </c>
      <c r="E138" s="903">
        <v>2013</v>
      </c>
      <c r="F138" s="662" t="s">
        <v>655</v>
      </c>
      <c r="G138" s="663" t="s">
        <v>258</v>
      </c>
      <c r="H138" s="664" t="s">
        <v>1967</v>
      </c>
      <c r="I138" s="665" t="s">
        <v>43</v>
      </c>
      <c r="J138" s="918">
        <v>0.39</v>
      </c>
      <c r="K138" s="919">
        <v>0.78</v>
      </c>
      <c r="L138" s="921"/>
    </row>
    <row r="139" spans="1:12" ht="25.5">
      <c r="A139" s="661" t="s">
        <v>369</v>
      </c>
      <c r="B139" s="661" t="s">
        <v>1945</v>
      </c>
      <c r="C139" s="661" t="s">
        <v>1979</v>
      </c>
      <c r="D139" s="661" t="s">
        <v>1982</v>
      </c>
      <c r="E139" s="903">
        <v>2013</v>
      </c>
      <c r="F139" s="662" t="s">
        <v>655</v>
      </c>
      <c r="G139" s="663" t="s">
        <v>258</v>
      </c>
      <c r="H139" s="664" t="s">
        <v>1968</v>
      </c>
      <c r="I139" s="665" t="s">
        <v>43</v>
      </c>
      <c r="J139" s="918">
        <v>0.57999999999999996</v>
      </c>
      <c r="K139" s="919">
        <v>0.64</v>
      </c>
      <c r="L139" s="921"/>
    </row>
    <row r="140" spans="1:12" ht="25.5">
      <c r="A140" s="661" t="s">
        <v>369</v>
      </c>
      <c r="B140" s="661" t="s">
        <v>1945</v>
      </c>
      <c r="C140" s="661" t="s">
        <v>1979</v>
      </c>
      <c r="D140" s="661" t="s">
        <v>1982</v>
      </c>
      <c r="E140" s="903">
        <v>2013</v>
      </c>
      <c r="F140" s="662" t="s">
        <v>655</v>
      </c>
      <c r="G140" s="663" t="s">
        <v>258</v>
      </c>
      <c r="H140" s="664" t="s">
        <v>246</v>
      </c>
      <c r="I140" s="665" t="s">
        <v>42</v>
      </c>
      <c r="J140" s="918">
        <v>1</v>
      </c>
      <c r="K140" s="919">
        <v>1</v>
      </c>
      <c r="L140" s="921"/>
    </row>
    <row r="141" spans="1:12">
      <c r="A141" s="661" t="s">
        <v>369</v>
      </c>
      <c r="B141" s="661" t="s">
        <v>1945</v>
      </c>
      <c r="C141" s="661" t="s">
        <v>1979</v>
      </c>
      <c r="D141" s="661" t="s">
        <v>1982</v>
      </c>
      <c r="E141" s="903">
        <v>2013</v>
      </c>
      <c r="F141" s="662" t="s">
        <v>655</v>
      </c>
      <c r="G141" s="663" t="s">
        <v>269</v>
      </c>
      <c r="H141" s="664" t="s">
        <v>1966</v>
      </c>
      <c r="I141" s="665" t="s">
        <v>43</v>
      </c>
      <c r="J141" s="918">
        <v>0.36</v>
      </c>
      <c r="K141" s="919">
        <v>1</v>
      </c>
      <c r="L141" s="921"/>
    </row>
    <row r="142" spans="1:12">
      <c r="A142" s="661" t="s">
        <v>369</v>
      </c>
      <c r="B142" s="661" t="s">
        <v>1945</v>
      </c>
      <c r="C142" s="661" t="s">
        <v>1979</v>
      </c>
      <c r="D142" s="661" t="s">
        <v>1982</v>
      </c>
      <c r="E142" s="903">
        <v>2013</v>
      </c>
      <c r="F142" s="662" t="s">
        <v>655</v>
      </c>
      <c r="G142" s="663" t="s">
        <v>1970</v>
      </c>
      <c r="H142" s="664" t="s">
        <v>1965</v>
      </c>
      <c r="I142" s="665" t="s">
        <v>43</v>
      </c>
      <c r="J142" s="918">
        <v>0.45</v>
      </c>
      <c r="K142" s="919">
        <v>0.64</v>
      </c>
      <c r="L142" s="921"/>
    </row>
    <row r="143" spans="1:12">
      <c r="A143" s="661" t="s">
        <v>369</v>
      </c>
      <c r="B143" s="661" t="s">
        <v>1945</v>
      </c>
      <c r="C143" s="661" t="s">
        <v>1979</v>
      </c>
      <c r="D143" s="661" t="s">
        <v>1982</v>
      </c>
      <c r="E143" s="903">
        <v>2013</v>
      </c>
      <c r="F143" s="662" t="s">
        <v>654</v>
      </c>
      <c r="G143" s="663" t="s">
        <v>256</v>
      </c>
      <c r="H143" s="664" t="s">
        <v>1965</v>
      </c>
      <c r="I143" s="665" t="s">
        <v>43</v>
      </c>
      <c r="J143" s="918">
        <v>0.38</v>
      </c>
      <c r="K143" s="919">
        <v>0.5</v>
      </c>
      <c r="L143" s="921"/>
    </row>
    <row r="144" spans="1:12">
      <c r="A144" s="661" t="s">
        <v>369</v>
      </c>
      <c r="B144" s="661" t="s">
        <v>1945</v>
      </c>
      <c r="C144" s="661" t="s">
        <v>1979</v>
      </c>
      <c r="D144" s="661" t="s">
        <v>1982</v>
      </c>
      <c r="E144" s="903">
        <v>2013</v>
      </c>
      <c r="F144" s="662" t="s">
        <v>654</v>
      </c>
      <c r="G144" s="663" t="s">
        <v>256</v>
      </c>
      <c r="H144" s="664" t="s">
        <v>1968</v>
      </c>
      <c r="I144" s="665" t="s">
        <v>42</v>
      </c>
      <c r="J144" s="918">
        <v>0.5</v>
      </c>
      <c r="K144" s="919">
        <v>0.5</v>
      </c>
      <c r="L144" s="921"/>
    </row>
    <row r="145" spans="1:12">
      <c r="A145" s="661" t="s">
        <v>369</v>
      </c>
      <c r="B145" s="661" t="s">
        <v>1945</v>
      </c>
      <c r="C145" s="661" t="s">
        <v>1979</v>
      </c>
      <c r="D145" s="661" t="s">
        <v>1982</v>
      </c>
      <c r="E145" s="903">
        <v>2013</v>
      </c>
      <c r="F145" s="662" t="s">
        <v>654</v>
      </c>
      <c r="G145" s="663" t="s">
        <v>269</v>
      </c>
      <c r="H145" s="664" t="s">
        <v>1968</v>
      </c>
      <c r="I145" s="665" t="s">
        <v>42</v>
      </c>
      <c r="J145" s="918">
        <v>0.5</v>
      </c>
      <c r="K145" s="919">
        <v>0.5</v>
      </c>
      <c r="L145" s="921"/>
    </row>
    <row r="146" spans="1:12">
      <c r="A146" s="661" t="s">
        <v>369</v>
      </c>
      <c r="B146" s="661" t="s">
        <v>1945</v>
      </c>
      <c r="C146" s="661" t="s">
        <v>1979</v>
      </c>
      <c r="D146" s="661" t="s">
        <v>1982</v>
      </c>
      <c r="E146" s="903">
        <v>2013</v>
      </c>
      <c r="F146" s="662" t="s">
        <v>654</v>
      </c>
      <c r="G146" s="663" t="s">
        <v>1970</v>
      </c>
      <c r="H146" s="664" t="s">
        <v>1971</v>
      </c>
      <c r="I146" s="665" t="s">
        <v>43</v>
      </c>
      <c r="J146" s="918">
        <v>0.2</v>
      </c>
      <c r="K146" s="919">
        <v>0.59</v>
      </c>
      <c r="L146" s="921"/>
    </row>
    <row r="147" spans="1:12">
      <c r="A147" s="661" t="s">
        <v>369</v>
      </c>
      <c r="B147" s="661" t="s">
        <v>1945</v>
      </c>
      <c r="C147" s="661" t="s">
        <v>1979</v>
      </c>
      <c r="D147" s="661" t="s">
        <v>1983</v>
      </c>
      <c r="E147" s="903">
        <v>2013</v>
      </c>
      <c r="F147" s="662" t="s">
        <v>655</v>
      </c>
      <c r="G147" s="663" t="s">
        <v>256</v>
      </c>
      <c r="H147" s="664" t="s">
        <v>1966</v>
      </c>
      <c r="I147" s="665" t="s">
        <v>43</v>
      </c>
      <c r="J147" s="918">
        <v>0.4</v>
      </c>
      <c r="K147" s="919">
        <v>0.79</v>
      </c>
      <c r="L147" s="921"/>
    </row>
    <row r="148" spans="1:12">
      <c r="A148" s="661" t="s">
        <v>369</v>
      </c>
      <c r="B148" s="661" t="s">
        <v>1945</v>
      </c>
      <c r="C148" s="661" t="s">
        <v>1979</v>
      </c>
      <c r="D148" s="661" t="s">
        <v>1983</v>
      </c>
      <c r="E148" s="903">
        <v>2013</v>
      </c>
      <c r="F148" s="662" t="s">
        <v>655</v>
      </c>
      <c r="G148" s="663" t="s">
        <v>256</v>
      </c>
      <c r="H148" s="664" t="s">
        <v>1967</v>
      </c>
      <c r="I148" s="665" t="s">
        <v>43</v>
      </c>
      <c r="J148" s="918">
        <v>0.45</v>
      </c>
      <c r="K148" s="919">
        <v>0.79</v>
      </c>
      <c r="L148" s="921"/>
    </row>
    <row r="149" spans="1:12" ht="25.5">
      <c r="A149" s="661" t="s">
        <v>369</v>
      </c>
      <c r="B149" s="661" t="s">
        <v>1945</v>
      </c>
      <c r="C149" s="661" t="s">
        <v>1979</v>
      </c>
      <c r="D149" s="661" t="s">
        <v>1983</v>
      </c>
      <c r="E149" s="903">
        <v>2013</v>
      </c>
      <c r="F149" s="662" t="s">
        <v>655</v>
      </c>
      <c r="G149" s="663" t="s">
        <v>258</v>
      </c>
      <c r="H149" s="664" t="s">
        <v>1965</v>
      </c>
      <c r="I149" s="665" t="s">
        <v>43</v>
      </c>
      <c r="J149" s="918">
        <v>0.23</v>
      </c>
      <c r="K149" s="919">
        <v>0.75</v>
      </c>
      <c r="L149" s="921"/>
    </row>
    <row r="150" spans="1:12" ht="25.5">
      <c r="A150" s="661" t="s">
        <v>369</v>
      </c>
      <c r="B150" s="661" t="s">
        <v>1945</v>
      </c>
      <c r="C150" s="661" t="s">
        <v>1979</v>
      </c>
      <c r="D150" s="661" t="s">
        <v>1983</v>
      </c>
      <c r="E150" s="903">
        <v>2013</v>
      </c>
      <c r="F150" s="662" t="s">
        <v>655</v>
      </c>
      <c r="G150" s="663" t="s">
        <v>258</v>
      </c>
      <c r="H150" s="664" t="s">
        <v>1966</v>
      </c>
      <c r="I150" s="665" t="s">
        <v>43</v>
      </c>
      <c r="J150" s="918">
        <v>0.6</v>
      </c>
      <c r="K150" s="919">
        <v>0.95</v>
      </c>
      <c r="L150" s="921"/>
    </row>
    <row r="151" spans="1:12" ht="25.5">
      <c r="A151" s="661" t="s">
        <v>369</v>
      </c>
      <c r="B151" s="661" t="s">
        <v>1945</v>
      </c>
      <c r="C151" s="661" t="s">
        <v>1979</v>
      </c>
      <c r="D151" s="661" t="s">
        <v>1983</v>
      </c>
      <c r="E151" s="903">
        <v>2013</v>
      </c>
      <c r="F151" s="662" t="s">
        <v>655</v>
      </c>
      <c r="G151" s="663" t="s">
        <v>258</v>
      </c>
      <c r="H151" s="664" t="s">
        <v>1967</v>
      </c>
      <c r="I151" s="665" t="s">
        <v>43</v>
      </c>
      <c r="J151" s="918">
        <v>0.39</v>
      </c>
      <c r="K151" s="919">
        <v>0.78</v>
      </c>
      <c r="L151" s="921"/>
    </row>
    <row r="152" spans="1:12" ht="25.5">
      <c r="A152" s="661" t="s">
        <v>369</v>
      </c>
      <c r="B152" s="661" t="s">
        <v>1945</v>
      </c>
      <c r="C152" s="661" t="s">
        <v>1979</v>
      </c>
      <c r="D152" s="661" t="s">
        <v>1983</v>
      </c>
      <c r="E152" s="903">
        <v>2013</v>
      </c>
      <c r="F152" s="662" t="s">
        <v>655</v>
      </c>
      <c r="G152" s="663" t="s">
        <v>258</v>
      </c>
      <c r="H152" s="664" t="s">
        <v>1968</v>
      </c>
      <c r="I152" s="665" t="s">
        <v>43</v>
      </c>
      <c r="J152" s="918">
        <v>0.57999999999999996</v>
      </c>
      <c r="K152" s="919">
        <v>0.64</v>
      </c>
      <c r="L152" s="921"/>
    </row>
    <row r="153" spans="1:12" ht="25.5">
      <c r="A153" s="661" t="s">
        <v>369</v>
      </c>
      <c r="B153" s="661" t="s">
        <v>1945</v>
      </c>
      <c r="C153" s="661" t="s">
        <v>1979</v>
      </c>
      <c r="D153" s="661" t="s">
        <v>1983</v>
      </c>
      <c r="E153" s="903">
        <v>2013</v>
      </c>
      <c r="F153" s="662" t="s">
        <v>655</v>
      </c>
      <c r="G153" s="663" t="s">
        <v>258</v>
      </c>
      <c r="H153" s="664" t="s">
        <v>246</v>
      </c>
      <c r="I153" s="665" t="s">
        <v>42</v>
      </c>
      <c r="J153" s="918">
        <v>1</v>
      </c>
      <c r="K153" s="919">
        <v>1</v>
      </c>
      <c r="L153" s="921"/>
    </row>
    <row r="154" spans="1:12">
      <c r="A154" s="661" t="s">
        <v>369</v>
      </c>
      <c r="B154" s="661" t="s">
        <v>1945</v>
      </c>
      <c r="C154" s="661" t="s">
        <v>1979</v>
      </c>
      <c r="D154" s="661" t="s">
        <v>1983</v>
      </c>
      <c r="E154" s="903">
        <v>2013</v>
      </c>
      <c r="F154" s="662" t="s">
        <v>655</v>
      </c>
      <c r="G154" s="663" t="s">
        <v>269</v>
      </c>
      <c r="H154" s="664" t="s">
        <v>1966</v>
      </c>
      <c r="I154" s="665" t="s">
        <v>43</v>
      </c>
      <c r="J154" s="918">
        <v>0.27</v>
      </c>
      <c r="K154" s="919">
        <v>0.75</v>
      </c>
      <c r="L154" s="921"/>
    </row>
    <row r="155" spans="1:12">
      <c r="A155" s="661" t="s">
        <v>369</v>
      </c>
      <c r="B155" s="661" t="s">
        <v>1945</v>
      </c>
      <c r="C155" s="661" t="s">
        <v>1979</v>
      </c>
      <c r="D155" s="661" t="s">
        <v>1983</v>
      </c>
      <c r="E155" s="903">
        <v>2013</v>
      </c>
      <c r="F155" s="662" t="s">
        <v>655</v>
      </c>
      <c r="G155" s="663" t="s">
        <v>1970</v>
      </c>
      <c r="H155" s="664" t="s">
        <v>1965</v>
      </c>
      <c r="I155" s="665" t="s">
        <v>43</v>
      </c>
      <c r="J155" s="918">
        <v>0.4</v>
      </c>
      <c r="K155" s="919">
        <v>0.56999999999999995</v>
      </c>
      <c r="L155" s="921"/>
    </row>
    <row r="156" spans="1:12">
      <c r="A156" s="661" t="s">
        <v>369</v>
      </c>
      <c r="B156" s="661" t="s">
        <v>1945</v>
      </c>
      <c r="C156" s="661" t="s">
        <v>1979</v>
      </c>
      <c r="D156" s="661" t="s">
        <v>1983</v>
      </c>
      <c r="E156" s="903">
        <v>2013</v>
      </c>
      <c r="F156" s="662" t="s">
        <v>654</v>
      </c>
      <c r="G156" s="663" t="s">
        <v>256</v>
      </c>
      <c r="H156" s="664" t="s">
        <v>1965</v>
      </c>
      <c r="I156" s="665" t="s">
        <v>43</v>
      </c>
      <c r="J156" s="918">
        <v>0.31</v>
      </c>
      <c r="K156" s="919">
        <v>0.4</v>
      </c>
      <c r="L156" s="921"/>
    </row>
    <row r="157" spans="1:12">
      <c r="A157" s="661" t="s">
        <v>369</v>
      </c>
      <c r="B157" s="661" t="s">
        <v>1945</v>
      </c>
      <c r="C157" s="661" t="s">
        <v>1979</v>
      </c>
      <c r="D157" s="661" t="s">
        <v>1983</v>
      </c>
      <c r="E157" s="903">
        <v>2013</v>
      </c>
      <c r="F157" s="662" t="s">
        <v>654</v>
      </c>
      <c r="G157" s="663" t="s">
        <v>256</v>
      </c>
      <c r="H157" s="664" t="s">
        <v>1968</v>
      </c>
      <c r="I157" s="665" t="s">
        <v>42</v>
      </c>
      <c r="J157" s="918">
        <v>0.38</v>
      </c>
      <c r="K157" s="919">
        <v>0.38</v>
      </c>
      <c r="L157" s="921"/>
    </row>
    <row r="158" spans="1:12">
      <c r="A158" s="661" t="s">
        <v>369</v>
      </c>
      <c r="B158" s="661" t="s">
        <v>1945</v>
      </c>
      <c r="C158" s="661" t="s">
        <v>1979</v>
      </c>
      <c r="D158" s="661" t="s">
        <v>1983</v>
      </c>
      <c r="E158" s="903">
        <v>2013</v>
      </c>
      <c r="F158" s="662" t="s">
        <v>654</v>
      </c>
      <c r="G158" s="663" t="s">
        <v>269</v>
      </c>
      <c r="H158" s="664" t="s">
        <v>1968</v>
      </c>
      <c r="I158" s="665" t="s">
        <v>42</v>
      </c>
      <c r="J158" s="918">
        <v>0.33</v>
      </c>
      <c r="K158" s="919">
        <v>0.33</v>
      </c>
      <c r="L158" s="921"/>
    </row>
    <row r="159" spans="1:12">
      <c r="A159" s="661" t="s">
        <v>369</v>
      </c>
      <c r="B159" s="661" t="s">
        <v>1945</v>
      </c>
      <c r="C159" s="661" t="s">
        <v>1979</v>
      </c>
      <c r="D159" s="661" t="s">
        <v>1983</v>
      </c>
      <c r="E159" s="903">
        <v>2013</v>
      </c>
      <c r="F159" s="662" t="s">
        <v>654</v>
      </c>
      <c r="G159" s="663" t="s">
        <v>1970</v>
      </c>
      <c r="H159" s="664" t="s">
        <v>1971</v>
      </c>
      <c r="I159" s="665" t="s">
        <v>43</v>
      </c>
      <c r="J159" s="918">
        <v>0.12</v>
      </c>
      <c r="K159" s="919">
        <v>0.36</v>
      </c>
      <c r="L159" s="921"/>
    </row>
    <row r="160" spans="1:12">
      <c r="A160" s="661" t="s">
        <v>369</v>
      </c>
      <c r="B160" s="661" t="s">
        <v>1945</v>
      </c>
      <c r="C160" s="661" t="s">
        <v>1979</v>
      </c>
      <c r="D160" s="661" t="s">
        <v>1984</v>
      </c>
      <c r="E160" s="903">
        <v>2013</v>
      </c>
      <c r="F160" s="662" t="s">
        <v>655</v>
      </c>
      <c r="G160" s="663" t="s">
        <v>256</v>
      </c>
      <c r="H160" s="664" t="s">
        <v>1966</v>
      </c>
      <c r="I160" s="665" t="s">
        <v>43</v>
      </c>
      <c r="J160" s="918">
        <v>0.28000000000000003</v>
      </c>
      <c r="K160" s="919">
        <v>0.54</v>
      </c>
      <c r="L160" s="921"/>
    </row>
    <row r="161" spans="1:12">
      <c r="A161" s="661" t="s">
        <v>369</v>
      </c>
      <c r="B161" s="661" t="s">
        <v>1945</v>
      </c>
      <c r="C161" s="661" t="s">
        <v>1979</v>
      </c>
      <c r="D161" s="661" t="s">
        <v>1984</v>
      </c>
      <c r="E161" s="903">
        <v>2013</v>
      </c>
      <c r="F161" s="662" t="s">
        <v>655</v>
      </c>
      <c r="G161" s="663" t="s">
        <v>256</v>
      </c>
      <c r="H161" s="664" t="s">
        <v>1967</v>
      </c>
      <c r="I161" s="665" t="s">
        <v>43</v>
      </c>
      <c r="J161" s="918">
        <v>0.37</v>
      </c>
      <c r="K161" s="919">
        <v>0.66</v>
      </c>
      <c r="L161" s="921"/>
    </row>
    <row r="162" spans="1:12" ht="25.5">
      <c r="A162" s="661" t="s">
        <v>369</v>
      </c>
      <c r="B162" s="661" t="s">
        <v>1945</v>
      </c>
      <c r="C162" s="661" t="s">
        <v>1979</v>
      </c>
      <c r="D162" s="661" t="s">
        <v>1984</v>
      </c>
      <c r="E162" s="903">
        <v>2013</v>
      </c>
      <c r="F162" s="662" t="s">
        <v>655</v>
      </c>
      <c r="G162" s="663" t="s">
        <v>258</v>
      </c>
      <c r="H162" s="664" t="s">
        <v>1965</v>
      </c>
      <c r="I162" s="665" t="s">
        <v>43</v>
      </c>
      <c r="J162" s="918">
        <v>0.23</v>
      </c>
      <c r="K162" s="919">
        <v>0.75</v>
      </c>
      <c r="L162" s="921"/>
    </row>
    <row r="163" spans="1:12" ht="25.5">
      <c r="A163" s="661" t="s">
        <v>369</v>
      </c>
      <c r="B163" s="661" t="s">
        <v>1945</v>
      </c>
      <c r="C163" s="661" t="s">
        <v>1979</v>
      </c>
      <c r="D163" s="661" t="s">
        <v>1984</v>
      </c>
      <c r="E163" s="903">
        <v>2013</v>
      </c>
      <c r="F163" s="662" t="s">
        <v>655</v>
      </c>
      <c r="G163" s="663" t="s">
        <v>258</v>
      </c>
      <c r="H163" s="664" t="s">
        <v>1966</v>
      </c>
      <c r="I163" s="665" t="s">
        <v>43</v>
      </c>
      <c r="J163" s="918">
        <v>0.53</v>
      </c>
      <c r="K163" s="919">
        <v>0.84</v>
      </c>
      <c r="L163" s="921"/>
    </row>
    <row r="164" spans="1:12" ht="25.5">
      <c r="A164" s="661" t="s">
        <v>369</v>
      </c>
      <c r="B164" s="661" t="s">
        <v>1945</v>
      </c>
      <c r="C164" s="661" t="s">
        <v>1979</v>
      </c>
      <c r="D164" s="661" t="s">
        <v>1984</v>
      </c>
      <c r="E164" s="903">
        <v>2013</v>
      </c>
      <c r="F164" s="662" t="s">
        <v>655</v>
      </c>
      <c r="G164" s="663" t="s">
        <v>258</v>
      </c>
      <c r="H164" s="664" t="s">
        <v>1967</v>
      </c>
      <c r="I164" s="665" t="s">
        <v>43</v>
      </c>
      <c r="J164" s="918">
        <v>0.33</v>
      </c>
      <c r="K164" s="919">
        <v>0.67</v>
      </c>
      <c r="L164" s="921"/>
    </row>
    <row r="165" spans="1:12" ht="25.5">
      <c r="A165" s="661" t="s">
        <v>369</v>
      </c>
      <c r="B165" s="661" t="s">
        <v>1945</v>
      </c>
      <c r="C165" s="661" t="s">
        <v>1979</v>
      </c>
      <c r="D165" s="661" t="s">
        <v>1984</v>
      </c>
      <c r="E165" s="903">
        <v>2013</v>
      </c>
      <c r="F165" s="662" t="s">
        <v>655</v>
      </c>
      <c r="G165" s="663" t="s">
        <v>258</v>
      </c>
      <c r="H165" s="664" t="s">
        <v>1968</v>
      </c>
      <c r="I165" s="665" t="s">
        <v>43</v>
      </c>
      <c r="J165" s="918">
        <v>0.57999999999999996</v>
      </c>
      <c r="K165" s="919">
        <v>0.64</v>
      </c>
      <c r="L165" s="921"/>
    </row>
    <row r="166" spans="1:12" ht="25.5">
      <c r="A166" s="661" t="s">
        <v>369</v>
      </c>
      <c r="B166" s="661" t="s">
        <v>1945</v>
      </c>
      <c r="C166" s="661" t="s">
        <v>1979</v>
      </c>
      <c r="D166" s="661" t="s">
        <v>1984</v>
      </c>
      <c r="E166" s="903">
        <v>2013</v>
      </c>
      <c r="F166" s="662" t="s">
        <v>655</v>
      </c>
      <c r="G166" s="663" t="s">
        <v>258</v>
      </c>
      <c r="H166" s="664" t="s">
        <v>246</v>
      </c>
      <c r="I166" s="665" t="s">
        <v>42</v>
      </c>
      <c r="J166" s="918">
        <v>1</v>
      </c>
      <c r="K166" s="919">
        <v>1</v>
      </c>
      <c r="L166" s="921"/>
    </row>
    <row r="167" spans="1:12">
      <c r="A167" s="661" t="s">
        <v>369</v>
      </c>
      <c r="B167" s="661" t="s">
        <v>1945</v>
      </c>
      <c r="C167" s="661" t="s">
        <v>1979</v>
      </c>
      <c r="D167" s="661" t="s">
        <v>1984</v>
      </c>
      <c r="E167" s="903">
        <v>2013</v>
      </c>
      <c r="F167" s="662" t="s">
        <v>655</v>
      </c>
      <c r="G167" s="663" t="s">
        <v>269</v>
      </c>
      <c r="H167" s="664" t="s">
        <v>1966</v>
      </c>
      <c r="I167" s="665" t="s">
        <v>43</v>
      </c>
      <c r="J167" s="918">
        <v>0.27</v>
      </c>
      <c r="K167" s="919">
        <v>0.75</v>
      </c>
      <c r="L167" s="921"/>
    </row>
    <row r="168" spans="1:12">
      <c r="A168" s="661" t="s">
        <v>369</v>
      </c>
      <c r="B168" s="661" t="s">
        <v>1945</v>
      </c>
      <c r="C168" s="661" t="s">
        <v>1979</v>
      </c>
      <c r="D168" s="661" t="s">
        <v>1984</v>
      </c>
      <c r="E168" s="903">
        <v>2013</v>
      </c>
      <c r="F168" s="662" t="s">
        <v>655</v>
      </c>
      <c r="G168" s="663" t="s">
        <v>1970</v>
      </c>
      <c r="H168" s="664" t="s">
        <v>1965</v>
      </c>
      <c r="I168" s="665" t="s">
        <v>43</v>
      </c>
      <c r="J168" s="918">
        <v>0.31</v>
      </c>
      <c r="K168" s="919">
        <v>0.45</v>
      </c>
      <c r="L168" s="921"/>
    </row>
    <row r="169" spans="1:12">
      <c r="A169" s="661" t="s">
        <v>369</v>
      </c>
      <c r="B169" s="661" t="s">
        <v>1945</v>
      </c>
      <c r="C169" s="661" t="s">
        <v>1979</v>
      </c>
      <c r="D169" s="661" t="s">
        <v>1984</v>
      </c>
      <c r="E169" s="903">
        <v>2013</v>
      </c>
      <c r="F169" s="662" t="s">
        <v>654</v>
      </c>
      <c r="G169" s="663" t="s">
        <v>256</v>
      </c>
      <c r="H169" s="664" t="s">
        <v>1965</v>
      </c>
      <c r="I169" s="665" t="s">
        <v>43</v>
      </c>
      <c r="J169" s="918">
        <v>0.08</v>
      </c>
      <c r="K169" s="919">
        <v>0.1</v>
      </c>
      <c r="L169" s="921"/>
    </row>
    <row r="170" spans="1:12">
      <c r="A170" s="661" t="s">
        <v>369</v>
      </c>
      <c r="B170" s="661" t="s">
        <v>1945</v>
      </c>
      <c r="C170" s="661" t="s">
        <v>1979</v>
      </c>
      <c r="D170" s="661" t="s">
        <v>1984</v>
      </c>
      <c r="E170" s="903">
        <v>2013</v>
      </c>
      <c r="F170" s="662" t="s">
        <v>654</v>
      </c>
      <c r="G170" s="663" t="s">
        <v>256</v>
      </c>
      <c r="H170" s="664" t="s">
        <v>1968</v>
      </c>
      <c r="I170" s="665" t="s">
        <v>42</v>
      </c>
      <c r="J170" s="918">
        <v>0.38</v>
      </c>
      <c r="K170" s="919">
        <v>0.38</v>
      </c>
      <c r="L170" s="921"/>
    </row>
    <row r="171" spans="1:12">
      <c r="A171" s="661" t="s">
        <v>369</v>
      </c>
      <c r="B171" s="661" t="s">
        <v>1945</v>
      </c>
      <c r="C171" s="661" t="s">
        <v>1979</v>
      </c>
      <c r="D171" s="661" t="s">
        <v>1984</v>
      </c>
      <c r="E171" s="903">
        <v>2013</v>
      </c>
      <c r="F171" s="662" t="s">
        <v>654</v>
      </c>
      <c r="G171" s="663" t="s">
        <v>269</v>
      </c>
      <c r="H171" s="664" t="s">
        <v>1968</v>
      </c>
      <c r="I171" s="665" t="s">
        <v>42</v>
      </c>
      <c r="J171" s="918">
        <v>0.33</v>
      </c>
      <c r="K171" s="919">
        <v>0.33</v>
      </c>
      <c r="L171" s="921"/>
    </row>
    <row r="172" spans="1:12">
      <c r="A172" s="661" t="s">
        <v>369</v>
      </c>
      <c r="B172" s="661" t="s">
        <v>1945</v>
      </c>
      <c r="C172" s="661" t="s">
        <v>1979</v>
      </c>
      <c r="D172" s="661" t="s">
        <v>1984</v>
      </c>
      <c r="E172" s="903">
        <v>2013</v>
      </c>
      <c r="F172" s="662" t="s">
        <v>654</v>
      </c>
      <c r="G172" s="663" t="s">
        <v>1970</v>
      </c>
      <c r="H172" s="664" t="s">
        <v>1971</v>
      </c>
      <c r="I172" s="665" t="s">
        <v>43</v>
      </c>
      <c r="J172" s="918">
        <v>0.08</v>
      </c>
      <c r="K172" s="919">
        <v>0.25</v>
      </c>
      <c r="L172" s="921"/>
    </row>
    <row r="173" spans="1:12">
      <c r="A173" s="661" t="s">
        <v>369</v>
      </c>
      <c r="B173" s="661" t="s">
        <v>1945</v>
      </c>
      <c r="C173" s="661" t="s">
        <v>1979</v>
      </c>
      <c r="D173" s="661" t="s">
        <v>1985</v>
      </c>
      <c r="E173" s="903">
        <v>2013</v>
      </c>
      <c r="F173" s="662" t="s">
        <v>655</v>
      </c>
      <c r="G173" s="663" t="s">
        <v>256</v>
      </c>
      <c r="H173" s="664" t="s">
        <v>1966</v>
      </c>
      <c r="I173" s="665" t="s">
        <v>43</v>
      </c>
      <c r="J173" s="918">
        <v>0.51</v>
      </c>
      <c r="K173" s="919">
        <v>1</v>
      </c>
      <c r="L173" s="921"/>
    </row>
    <row r="174" spans="1:12">
      <c r="A174" s="661" t="s">
        <v>369</v>
      </c>
      <c r="B174" s="661" t="s">
        <v>1945</v>
      </c>
      <c r="C174" s="661" t="s">
        <v>1979</v>
      </c>
      <c r="D174" s="661" t="s">
        <v>1985</v>
      </c>
      <c r="E174" s="903">
        <v>2013</v>
      </c>
      <c r="F174" s="662" t="s">
        <v>655</v>
      </c>
      <c r="G174" s="663" t="s">
        <v>256</v>
      </c>
      <c r="H174" s="664" t="s">
        <v>1967</v>
      </c>
      <c r="I174" s="665" t="s">
        <v>43</v>
      </c>
      <c r="J174" s="918">
        <v>0.55000000000000004</v>
      </c>
      <c r="K174" s="919">
        <v>0.97</v>
      </c>
      <c r="L174" s="921"/>
    </row>
    <row r="175" spans="1:12" ht="25.5">
      <c r="A175" s="661" t="s">
        <v>369</v>
      </c>
      <c r="B175" s="661" t="s">
        <v>1945</v>
      </c>
      <c r="C175" s="661" t="s">
        <v>1979</v>
      </c>
      <c r="D175" s="661" t="s">
        <v>1985</v>
      </c>
      <c r="E175" s="903">
        <v>2013</v>
      </c>
      <c r="F175" s="662" t="s">
        <v>655</v>
      </c>
      <c r="G175" s="663" t="s">
        <v>258</v>
      </c>
      <c r="H175" s="664" t="s">
        <v>1965</v>
      </c>
      <c r="I175" s="665" t="s">
        <v>43</v>
      </c>
      <c r="J175" s="918">
        <v>0.23</v>
      </c>
      <c r="K175" s="919">
        <v>0.75</v>
      </c>
      <c r="L175" s="921"/>
    </row>
    <row r="176" spans="1:12" ht="25.5">
      <c r="A176" s="661" t="s">
        <v>369</v>
      </c>
      <c r="B176" s="661" t="s">
        <v>1945</v>
      </c>
      <c r="C176" s="661" t="s">
        <v>1979</v>
      </c>
      <c r="D176" s="661" t="s">
        <v>1985</v>
      </c>
      <c r="E176" s="903">
        <v>2013</v>
      </c>
      <c r="F176" s="662" t="s">
        <v>655</v>
      </c>
      <c r="G176" s="663" t="s">
        <v>258</v>
      </c>
      <c r="H176" s="664" t="s">
        <v>1966</v>
      </c>
      <c r="I176" s="665" t="s">
        <v>43</v>
      </c>
      <c r="J176" s="918">
        <v>0.63</v>
      </c>
      <c r="K176" s="919">
        <v>1</v>
      </c>
      <c r="L176" s="921"/>
    </row>
    <row r="177" spans="1:12" ht="25.5">
      <c r="A177" s="661" t="s">
        <v>369</v>
      </c>
      <c r="B177" s="661" t="s">
        <v>1945</v>
      </c>
      <c r="C177" s="661" t="s">
        <v>1979</v>
      </c>
      <c r="D177" s="661" t="s">
        <v>1985</v>
      </c>
      <c r="E177" s="903">
        <v>2013</v>
      </c>
      <c r="F177" s="662" t="s">
        <v>655</v>
      </c>
      <c r="G177" s="663" t="s">
        <v>258</v>
      </c>
      <c r="H177" s="664" t="s">
        <v>1967</v>
      </c>
      <c r="I177" s="665" t="s">
        <v>43</v>
      </c>
      <c r="J177" s="918">
        <v>0.39</v>
      </c>
      <c r="K177" s="919">
        <v>0.78</v>
      </c>
      <c r="L177" s="921"/>
    </row>
    <row r="178" spans="1:12" ht="25.5">
      <c r="A178" s="661" t="s">
        <v>369</v>
      </c>
      <c r="B178" s="661" t="s">
        <v>1945</v>
      </c>
      <c r="C178" s="661" t="s">
        <v>1979</v>
      </c>
      <c r="D178" s="661" t="s">
        <v>1985</v>
      </c>
      <c r="E178" s="903">
        <v>2013</v>
      </c>
      <c r="F178" s="662" t="s">
        <v>655</v>
      </c>
      <c r="G178" s="663" t="s">
        <v>258</v>
      </c>
      <c r="H178" s="664" t="s">
        <v>1968</v>
      </c>
      <c r="I178" s="665" t="s">
        <v>43</v>
      </c>
      <c r="J178" s="918">
        <v>0.57999999999999996</v>
      </c>
      <c r="K178" s="919">
        <v>0.64</v>
      </c>
      <c r="L178" s="921"/>
    </row>
    <row r="179" spans="1:12" ht="25.5">
      <c r="A179" s="661" t="s">
        <v>369</v>
      </c>
      <c r="B179" s="661" t="s">
        <v>1945</v>
      </c>
      <c r="C179" s="661" t="s">
        <v>1979</v>
      </c>
      <c r="D179" s="661" t="s">
        <v>1985</v>
      </c>
      <c r="E179" s="903">
        <v>2013</v>
      </c>
      <c r="F179" s="662" t="s">
        <v>655</v>
      </c>
      <c r="G179" s="663" t="s">
        <v>258</v>
      </c>
      <c r="H179" s="664" t="s">
        <v>246</v>
      </c>
      <c r="I179" s="665" t="s">
        <v>42</v>
      </c>
      <c r="J179" s="918">
        <v>1</v>
      </c>
      <c r="K179" s="919">
        <v>1</v>
      </c>
      <c r="L179" s="921"/>
    </row>
    <row r="180" spans="1:12">
      <c r="A180" s="661" t="s">
        <v>369</v>
      </c>
      <c r="B180" s="661" t="s">
        <v>1945</v>
      </c>
      <c r="C180" s="661" t="s">
        <v>1979</v>
      </c>
      <c r="D180" s="661" t="s">
        <v>1985</v>
      </c>
      <c r="E180" s="903">
        <v>2013</v>
      </c>
      <c r="F180" s="662" t="s">
        <v>655</v>
      </c>
      <c r="G180" s="663" t="s">
        <v>269</v>
      </c>
      <c r="H180" s="664" t="s">
        <v>1966</v>
      </c>
      <c r="I180" s="665" t="s">
        <v>43</v>
      </c>
      <c r="J180" s="918">
        <v>0.36</v>
      </c>
      <c r="K180" s="919">
        <v>1</v>
      </c>
      <c r="L180" s="921"/>
    </row>
    <row r="181" spans="1:12">
      <c r="A181" s="661" t="s">
        <v>369</v>
      </c>
      <c r="B181" s="661" t="s">
        <v>1945</v>
      </c>
      <c r="C181" s="661" t="s">
        <v>1979</v>
      </c>
      <c r="D181" s="661" t="s">
        <v>1985</v>
      </c>
      <c r="E181" s="903">
        <v>2013</v>
      </c>
      <c r="F181" s="662" t="s">
        <v>655</v>
      </c>
      <c r="G181" s="663" t="s">
        <v>1970</v>
      </c>
      <c r="H181" s="664" t="s">
        <v>1965</v>
      </c>
      <c r="I181" s="665" t="s">
        <v>43</v>
      </c>
      <c r="J181" s="918">
        <v>0.45</v>
      </c>
      <c r="K181" s="919">
        <v>0.64</v>
      </c>
      <c r="L181" s="921"/>
    </row>
    <row r="182" spans="1:12">
      <c r="A182" s="661" t="s">
        <v>369</v>
      </c>
      <c r="B182" s="661" t="s">
        <v>1945</v>
      </c>
      <c r="C182" s="661" t="s">
        <v>1979</v>
      </c>
      <c r="D182" s="661" t="s">
        <v>1985</v>
      </c>
      <c r="E182" s="903">
        <v>2013</v>
      </c>
      <c r="F182" s="662" t="s">
        <v>654</v>
      </c>
      <c r="G182" s="663" t="s">
        <v>256</v>
      </c>
      <c r="H182" s="664" t="s">
        <v>1965</v>
      </c>
      <c r="I182" s="665" t="s">
        <v>43</v>
      </c>
      <c r="J182" s="918">
        <v>0.38</v>
      </c>
      <c r="K182" s="919">
        <v>0.5</v>
      </c>
      <c r="L182" s="921"/>
    </row>
    <row r="183" spans="1:12">
      <c r="A183" s="661" t="s">
        <v>369</v>
      </c>
      <c r="B183" s="661" t="s">
        <v>1945</v>
      </c>
      <c r="C183" s="661" t="s">
        <v>1979</v>
      </c>
      <c r="D183" s="661" t="s">
        <v>1985</v>
      </c>
      <c r="E183" s="903">
        <v>2013</v>
      </c>
      <c r="F183" s="662" t="s">
        <v>654</v>
      </c>
      <c r="G183" s="663" t="s">
        <v>256</v>
      </c>
      <c r="H183" s="664" t="s">
        <v>1968</v>
      </c>
      <c r="I183" s="665" t="s">
        <v>42</v>
      </c>
      <c r="J183" s="918">
        <v>0.5</v>
      </c>
      <c r="K183" s="919">
        <v>0.5</v>
      </c>
      <c r="L183" s="921"/>
    </row>
    <row r="184" spans="1:12">
      <c r="A184" s="661" t="s">
        <v>369</v>
      </c>
      <c r="B184" s="661" t="s">
        <v>1945</v>
      </c>
      <c r="C184" s="661" t="s">
        <v>1979</v>
      </c>
      <c r="D184" s="661" t="s">
        <v>1985</v>
      </c>
      <c r="E184" s="903">
        <v>2013</v>
      </c>
      <c r="F184" s="662" t="s">
        <v>654</v>
      </c>
      <c r="G184" s="663" t="s">
        <v>269</v>
      </c>
      <c r="H184" s="664" t="s">
        <v>1968</v>
      </c>
      <c r="I184" s="665" t="s">
        <v>42</v>
      </c>
      <c r="J184" s="918">
        <v>0.5</v>
      </c>
      <c r="K184" s="919">
        <v>0.5</v>
      </c>
      <c r="L184" s="921"/>
    </row>
    <row r="185" spans="1:12">
      <c r="A185" s="661" t="s">
        <v>369</v>
      </c>
      <c r="B185" s="661" t="s">
        <v>1945</v>
      </c>
      <c r="C185" s="661" t="s">
        <v>1979</v>
      </c>
      <c r="D185" s="661" t="s">
        <v>1985</v>
      </c>
      <c r="E185" s="903">
        <v>2013</v>
      </c>
      <c r="F185" s="662" t="s">
        <v>654</v>
      </c>
      <c r="G185" s="663" t="s">
        <v>1970</v>
      </c>
      <c r="H185" s="664" t="s">
        <v>1971</v>
      </c>
      <c r="I185" s="665" t="s">
        <v>43</v>
      </c>
      <c r="J185" s="918">
        <v>0.2</v>
      </c>
      <c r="K185" s="919">
        <v>0.59</v>
      </c>
      <c r="L185" s="921"/>
    </row>
    <row r="186" spans="1:12">
      <c r="A186" s="661" t="s">
        <v>369</v>
      </c>
      <c r="B186" s="661" t="s">
        <v>1945</v>
      </c>
      <c r="C186" s="661" t="s">
        <v>1979</v>
      </c>
      <c r="D186" s="661" t="s">
        <v>1986</v>
      </c>
      <c r="E186" s="903">
        <v>2013</v>
      </c>
      <c r="F186" s="662" t="s">
        <v>1975</v>
      </c>
      <c r="G186" s="663" t="s">
        <v>256</v>
      </c>
      <c r="H186" s="664" t="s">
        <v>1965</v>
      </c>
      <c r="I186" s="665" t="s">
        <v>42</v>
      </c>
      <c r="J186" s="918">
        <v>1</v>
      </c>
      <c r="K186" s="919">
        <v>1</v>
      </c>
      <c r="L186" s="921"/>
    </row>
    <row r="187" spans="1:12">
      <c r="A187" s="661" t="s">
        <v>369</v>
      </c>
      <c r="B187" s="661" t="s">
        <v>1945</v>
      </c>
      <c r="C187" s="661" t="s">
        <v>1979</v>
      </c>
      <c r="D187" s="661" t="s">
        <v>1986</v>
      </c>
      <c r="E187" s="903">
        <v>2013</v>
      </c>
      <c r="F187" s="662" t="s">
        <v>1975</v>
      </c>
      <c r="G187" s="663" t="s">
        <v>256</v>
      </c>
      <c r="H187" s="664" t="s">
        <v>1966</v>
      </c>
      <c r="I187" s="665" t="s">
        <v>42</v>
      </c>
      <c r="J187" s="918">
        <v>1</v>
      </c>
      <c r="K187" s="919">
        <v>1</v>
      </c>
      <c r="L187" s="921"/>
    </row>
    <row r="188" spans="1:12">
      <c r="A188" s="661" t="s">
        <v>369</v>
      </c>
      <c r="B188" s="661" t="s">
        <v>1945</v>
      </c>
      <c r="C188" s="661" t="s">
        <v>1979</v>
      </c>
      <c r="D188" s="661" t="s">
        <v>1986</v>
      </c>
      <c r="E188" s="903">
        <v>2013</v>
      </c>
      <c r="F188" s="662" t="s">
        <v>1975</v>
      </c>
      <c r="G188" s="663" t="s">
        <v>256</v>
      </c>
      <c r="H188" s="664" t="s">
        <v>1967</v>
      </c>
      <c r="I188" s="665" t="s">
        <v>42</v>
      </c>
      <c r="J188" s="918">
        <v>1</v>
      </c>
      <c r="K188" s="919">
        <v>1</v>
      </c>
      <c r="L188" s="921"/>
    </row>
    <row r="189" spans="1:12">
      <c r="A189" s="661" t="s">
        <v>369</v>
      </c>
      <c r="B189" s="661" t="s">
        <v>1945</v>
      </c>
      <c r="C189" s="661" t="s">
        <v>1979</v>
      </c>
      <c r="D189" s="661" t="s">
        <v>1986</v>
      </c>
      <c r="E189" s="903">
        <v>2013</v>
      </c>
      <c r="F189" s="662" t="s">
        <v>1975</v>
      </c>
      <c r="G189" s="663" t="s">
        <v>256</v>
      </c>
      <c r="H189" s="664" t="s">
        <v>1968</v>
      </c>
      <c r="I189" s="665" t="s">
        <v>42</v>
      </c>
      <c r="J189" s="918">
        <v>1</v>
      </c>
      <c r="K189" s="919">
        <v>1</v>
      </c>
      <c r="L189" s="921"/>
    </row>
    <row r="190" spans="1:12" ht="25.5">
      <c r="A190" s="661" t="s">
        <v>369</v>
      </c>
      <c r="B190" s="661" t="s">
        <v>1945</v>
      </c>
      <c r="C190" s="661" t="s">
        <v>1979</v>
      </c>
      <c r="D190" s="661" t="s">
        <v>1986</v>
      </c>
      <c r="E190" s="903">
        <v>2013</v>
      </c>
      <c r="F190" s="662" t="s">
        <v>1975</v>
      </c>
      <c r="G190" s="663" t="s">
        <v>258</v>
      </c>
      <c r="H190" s="664" t="s">
        <v>1965</v>
      </c>
      <c r="I190" s="665" t="s">
        <v>42</v>
      </c>
      <c r="J190" s="918">
        <v>1</v>
      </c>
      <c r="K190" s="919">
        <v>1</v>
      </c>
      <c r="L190" s="921"/>
    </row>
    <row r="191" spans="1:12" ht="25.5">
      <c r="A191" s="661" t="s">
        <v>369</v>
      </c>
      <c r="B191" s="661" t="s">
        <v>1945</v>
      </c>
      <c r="C191" s="661" t="s">
        <v>1979</v>
      </c>
      <c r="D191" s="661" t="s">
        <v>1986</v>
      </c>
      <c r="E191" s="903">
        <v>2013</v>
      </c>
      <c r="F191" s="662" t="s">
        <v>1975</v>
      </c>
      <c r="G191" s="663" t="s">
        <v>258</v>
      </c>
      <c r="H191" s="664" t="s">
        <v>1966</v>
      </c>
      <c r="I191" s="665" t="s">
        <v>42</v>
      </c>
      <c r="J191" s="918">
        <v>1</v>
      </c>
      <c r="K191" s="919">
        <v>1</v>
      </c>
      <c r="L191" s="921"/>
    </row>
    <row r="192" spans="1:12" ht="25.5">
      <c r="A192" s="661" t="s">
        <v>369</v>
      </c>
      <c r="B192" s="661" t="s">
        <v>1945</v>
      </c>
      <c r="C192" s="661" t="s">
        <v>1979</v>
      </c>
      <c r="D192" s="661" t="s">
        <v>1986</v>
      </c>
      <c r="E192" s="903">
        <v>2013</v>
      </c>
      <c r="F192" s="662" t="s">
        <v>1975</v>
      </c>
      <c r="G192" s="663" t="s">
        <v>258</v>
      </c>
      <c r="H192" s="664" t="s">
        <v>1967</v>
      </c>
      <c r="I192" s="665" t="s">
        <v>42</v>
      </c>
      <c r="J192" s="918">
        <v>1</v>
      </c>
      <c r="K192" s="919">
        <v>1</v>
      </c>
      <c r="L192" s="921"/>
    </row>
    <row r="193" spans="1:12" ht="25.5">
      <c r="A193" s="661" t="s">
        <v>369</v>
      </c>
      <c r="B193" s="661" t="s">
        <v>1945</v>
      </c>
      <c r="C193" s="661" t="s">
        <v>1979</v>
      </c>
      <c r="D193" s="661" t="s">
        <v>1986</v>
      </c>
      <c r="E193" s="903">
        <v>2013</v>
      </c>
      <c r="F193" s="662" t="s">
        <v>1975</v>
      </c>
      <c r="G193" s="663" t="s">
        <v>258</v>
      </c>
      <c r="H193" s="664" t="s">
        <v>1968</v>
      </c>
      <c r="I193" s="665" t="s">
        <v>42</v>
      </c>
      <c r="J193" s="918">
        <v>1</v>
      </c>
      <c r="K193" s="919">
        <v>1</v>
      </c>
      <c r="L193" s="921"/>
    </row>
    <row r="194" spans="1:12" ht="25.5">
      <c r="A194" s="661" t="s">
        <v>369</v>
      </c>
      <c r="B194" s="661" t="s">
        <v>1945</v>
      </c>
      <c r="C194" s="661" t="s">
        <v>1979</v>
      </c>
      <c r="D194" s="661" t="s">
        <v>1986</v>
      </c>
      <c r="E194" s="903">
        <v>2013</v>
      </c>
      <c r="F194" s="662" t="s">
        <v>1975</v>
      </c>
      <c r="G194" s="663" t="s">
        <v>258</v>
      </c>
      <c r="H194" s="664" t="s">
        <v>246</v>
      </c>
      <c r="I194" s="665" t="s">
        <v>42</v>
      </c>
      <c r="J194" s="918">
        <v>1</v>
      </c>
      <c r="K194" s="919">
        <v>1</v>
      </c>
      <c r="L194" s="921"/>
    </row>
    <row r="195" spans="1:12">
      <c r="A195" s="661" t="s">
        <v>369</v>
      </c>
      <c r="B195" s="661" t="s">
        <v>1945</v>
      </c>
      <c r="C195" s="661" t="s">
        <v>1979</v>
      </c>
      <c r="D195" s="661" t="s">
        <v>1986</v>
      </c>
      <c r="E195" s="903">
        <v>2013</v>
      </c>
      <c r="F195" s="662" t="s">
        <v>1975</v>
      </c>
      <c r="G195" s="663" t="s">
        <v>269</v>
      </c>
      <c r="H195" s="664" t="s">
        <v>1966</v>
      </c>
      <c r="I195" s="665" t="s">
        <v>42</v>
      </c>
      <c r="J195" s="918">
        <v>1</v>
      </c>
      <c r="K195" s="919">
        <v>1</v>
      </c>
      <c r="L195" s="921"/>
    </row>
    <row r="196" spans="1:12">
      <c r="A196" s="661" t="s">
        <v>369</v>
      </c>
      <c r="B196" s="661" t="s">
        <v>1945</v>
      </c>
      <c r="C196" s="661" t="s">
        <v>1979</v>
      </c>
      <c r="D196" s="661" t="s">
        <v>1986</v>
      </c>
      <c r="E196" s="903">
        <v>2013</v>
      </c>
      <c r="F196" s="662" t="s">
        <v>1975</v>
      </c>
      <c r="G196" s="663" t="s">
        <v>269</v>
      </c>
      <c r="H196" s="664" t="s">
        <v>1968</v>
      </c>
      <c r="I196" s="665" t="s">
        <v>42</v>
      </c>
      <c r="J196" s="918">
        <v>1</v>
      </c>
      <c r="K196" s="919">
        <v>1</v>
      </c>
      <c r="L196" s="921"/>
    </row>
    <row r="197" spans="1:12">
      <c r="A197" s="661" t="s">
        <v>369</v>
      </c>
      <c r="B197" s="661" t="s">
        <v>1945</v>
      </c>
      <c r="C197" s="661" t="s">
        <v>1979</v>
      </c>
      <c r="D197" s="661" t="s">
        <v>1986</v>
      </c>
      <c r="E197" s="903">
        <v>2013</v>
      </c>
      <c r="F197" s="662" t="s">
        <v>1975</v>
      </c>
      <c r="G197" s="663" t="s">
        <v>1970</v>
      </c>
      <c r="H197" s="664" t="s">
        <v>1971</v>
      </c>
      <c r="I197" s="665" t="s">
        <v>42</v>
      </c>
      <c r="J197" s="918">
        <v>1</v>
      </c>
      <c r="K197" s="919">
        <v>1</v>
      </c>
      <c r="L197" s="921"/>
    </row>
    <row r="198" spans="1:12">
      <c r="A198" s="661" t="s">
        <v>369</v>
      </c>
      <c r="B198" s="661" t="s">
        <v>1945</v>
      </c>
      <c r="C198" s="661" t="s">
        <v>1979</v>
      </c>
      <c r="D198" s="661" t="s">
        <v>1986</v>
      </c>
      <c r="E198" s="903">
        <v>2013</v>
      </c>
      <c r="F198" s="662" t="s">
        <v>1975</v>
      </c>
      <c r="G198" s="663" t="s">
        <v>1970</v>
      </c>
      <c r="H198" s="664" t="s">
        <v>1965</v>
      </c>
      <c r="I198" s="665" t="s">
        <v>42</v>
      </c>
      <c r="J198" s="918">
        <v>1</v>
      </c>
      <c r="K198" s="919">
        <v>1</v>
      </c>
      <c r="L198" s="921"/>
    </row>
    <row r="199" spans="1:12">
      <c r="A199" s="661" t="s">
        <v>369</v>
      </c>
      <c r="B199" s="661" t="s">
        <v>1945</v>
      </c>
      <c r="C199" s="661" t="s">
        <v>1979</v>
      </c>
      <c r="D199" s="661" t="s">
        <v>1987</v>
      </c>
      <c r="E199" s="903">
        <v>2013</v>
      </c>
      <c r="F199" s="662" t="s">
        <v>656</v>
      </c>
      <c r="G199" s="663" t="s">
        <v>256</v>
      </c>
      <c r="H199" s="664" t="s">
        <v>1965</v>
      </c>
      <c r="I199" s="665" t="s">
        <v>42</v>
      </c>
      <c r="J199" s="918">
        <v>1</v>
      </c>
      <c r="K199" s="919">
        <v>1</v>
      </c>
      <c r="L199" s="921"/>
    </row>
    <row r="200" spans="1:12">
      <c r="A200" s="661" t="s">
        <v>369</v>
      </c>
      <c r="B200" s="661" t="s">
        <v>1945</v>
      </c>
      <c r="C200" s="661" t="s">
        <v>1979</v>
      </c>
      <c r="D200" s="661" t="s">
        <v>1987</v>
      </c>
      <c r="E200" s="903">
        <v>2013</v>
      </c>
      <c r="F200" s="662" t="s">
        <v>656</v>
      </c>
      <c r="G200" s="663" t="s">
        <v>256</v>
      </c>
      <c r="H200" s="664" t="s">
        <v>1966</v>
      </c>
      <c r="I200" s="665" t="s">
        <v>42</v>
      </c>
      <c r="J200" s="918">
        <v>1</v>
      </c>
      <c r="K200" s="919">
        <v>1</v>
      </c>
      <c r="L200" s="921"/>
    </row>
    <row r="201" spans="1:12">
      <c r="A201" s="661" t="s">
        <v>369</v>
      </c>
      <c r="B201" s="661" t="s">
        <v>1945</v>
      </c>
      <c r="C201" s="661" t="s">
        <v>1979</v>
      </c>
      <c r="D201" s="661" t="s">
        <v>1987</v>
      </c>
      <c r="E201" s="903">
        <v>2013</v>
      </c>
      <c r="F201" s="662" t="s">
        <v>656</v>
      </c>
      <c r="G201" s="663" t="s">
        <v>256</v>
      </c>
      <c r="H201" s="664" t="s">
        <v>1967</v>
      </c>
      <c r="I201" s="665" t="s">
        <v>42</v>
      </c>
      <c r="J201" s="918">
        <v>1</v>
      </c>
      <c r="K201" s="919">
        <v>1</v>
      </c>
      <c r="L201" s="921"/>
    </row>
    <row r="202" spans="1:12">
      <c r="A202" s="661" t="s">
        <v>369</v>
      </c>
      <c r="B202" s="661" t="s">
        <v>1945</v>
      </c>
      <c r="C202" s="661" t="s">
        <v>1979</v>
      </c>
      <c r="D202" s="661" t="s">
        <v>1987</v>
      </c>
      <c r="E202" s="903">
        <v>2013</v>
      </c>
      <c r="F202" s="662" t="s">
        <v>656</v>
      </c>
      <c r="G202" s="663" t="s">
        <v>256</v>
      </c>
      <c r="H202" s="664" t="s">
        <v>1968</v>
      </c>
      <c r="I202" s="665" t="s">
        <v>42</v>
      </c>
      <c r="J202" s="918">
        <v>1</v>
      </c>
      <c r="K202" s="919">
        <v>1</v>
      </c>
      <c r="L202" s="921"/>
    </row>
    <row r="203" spans="1:12" ht="25.5">
      <c r="A203" s="661" t="s">
        <v>369</v>
      </c>
      <c r="B203" s="661" t="s">
        <v>1945</v>
      </c>
      <c r="C203" s="661" t="s">
        <v>1979</v>
      </c>
      <c r="D203" s="661" t="s">
        <v>1987</v>
      </c>
      <c r="E203" s="903">
        <v>2013</v>
      </c>
      <c r="F203" s="662" t="s">
        <v>656</v>
      </c>
      <c r="G203" s="663" t="s">
        <v>258</v>
      </c>
      <c r="H203" s="664" t="s">
        <v>1965</v>
      </c>
      <c r="I203" s="665" t="s">
        <v>42</v>
      </c>
      <c r="J203" s="918">
        <v>1</v>
      </c>
      <c r="K203" s="919">
        <v>1</v>
      </c>
      <c r="L203" s="921"/>
    </row>
    <row r="204" spans="1:12" ht="25.5">
      <c r="A204" s="661" t="s">
        <v>369</v>
      </c>
      <c r="B204" s="661" t="s">
        <v>1945</v>
      </c>
      <c r="C204" s="661" t="s">
        <v>1979</v>
      </c>
      <c r="D204" s="661" t="s">
        <v>1987</v>
      </c>
      <c r="E204" s="903">
        <v>2013</v>
      </c>
      <c r="F204" s="662" t="s">
        <v>656</v>
      </c>
      <c r="G204" s="663" t="s">
        <v>258</v>
      </c>
      <c r="H204" s="664" t="s">
        <v>1966</v>
      </c>
      <c r="I204" s="665" t="s">
        <v>42</v>
      </c>
      <c r="J204" s="918">
        <v>1</v>
      </c>
      <c r="K204" s="919">
        <v>1</v>
      </c>
      <c r="L204" s="921"/>
    </row>
    <row r="205" spans="1:12" ht="25.5">
      <c r="A205" s="661" t="s">
        <v>369</v>
      </c>
      <c r="B205" s="661" t="s">
        <v>1945</v>
      </c>
      <c r="C205" s="661" t="s">
        <v>1979</v>
      </c>
      <c r="D205" s="661" t="s">
        <v>1987</v>
      </c>
      <c r="E205" s="903">
        <v>2013</v>
      </c>
      <c r="F205" s="662" t="s">
        <v>656</v>
      </c>
      <c r="G205" s="663" t="s">
        <v>258</v>
      </c>
      <c r="H205" s="664" t="s">
        <v>1967</v>
      </c>
      <c r="I205" s="665" t="s">
        <v>42</v>
      </c>
      <c r="J205" s="918">
        <v>1</v>
      </c>
      <c r="K205" s="919">
        <v>1</v>
      </c>
      <c r="L205" s="921"/>
    </row>
    <row r="206" spans="1:12" ht="25.5">
      <c r="A206" s="661" t="s">
        <v>369</v>
      </c>
      <c r="B206" s="661" t="s">
        <v>1945</v>
      </c>
      <c r="C206" s="661" t="s">
        <v>1979</v>
      </c>
      <c r="D206" s="661" t="s">
        <v>1987</v>
      </c>
      <c r="E206" s="903">
        <v>2013</v>
      </c>
      <c r="F206" s="662" t="s">
        <v>656</v>
      </c>
      <c r="G206" s="663" t="s">
        <v>258</v>
      </c>
      <c r="H206" s="664" t="s">
        <v>1968</v>
      </c>
      <c r="I206" s="665" t="s">
        <v>42</v>
      </c>
      <c r="J206" s="918">
        <v>1</v>
      </c>
      <c r="K206" s="919">
        <v>1</v>
      </c>
      <c r="L206" s="921"/>
    </row>
    <row r="207" spans="1:12" ht="25.5">
      <c r="A207" s="661" t="s">
        <v>369</v>
      </c>
      <c r="B207" s="661" t="s">
        <v>1945</v>
      </c>
      <c r="C207" s="661" t="s">
        <v>1979</v>
      </c>
      <c r="D207" s="661" t="s">
        <v>1987</v>
      </c>
      <c r="E207" s="903">
        <v>2013</v>
      </c>
      <c r="F207" s="662" t="s">
        <v>656</v>
      </c>
      <c r="G207" s="663" t="s">
        <v>258</v>
      </c>
      <c r="H207" s="664" t="s">
        <v>246</v>
      </c>
      <c r="I207" s="665" t="s">
        <v>42</v>
      </c>
      <c r="J207" s="918">
        <v>1</v>
      </c>
      <c r="K207" s="919">
        <v>1</v>
      </c>
      <c r="L207" s="921"/>
    </row>
    <row r="208" spans="1:12">
      <c r="A208" s="661" t="s">
        <v>369</v>
      </c>
      <c r="B208" s="661" t="s">
        <v>1945</v>
      </c>
      <c r="C208" s="661" t="s">
        <v>1979</v>
      </c>
      <c r="D208" s="661" t="s">
        <v>1987</v>
      </c>
      <c r="E208" s="903">
        <v>2013</v>
      </c>
      <c r="F208" s="662" t="s">
        <v>656</v>
      </c>
      <c r="G208" s="663" t="s">
        <v>269</v>
      </c>
      <c r="H208" s="664" t="s">
        <v>1966</v>
      </c>
      <c r="I208" s="665" t="s">
        <v>42</v>
      </c>
      <c r="J208" s="918">
        <v>1</v>
      </c>
      <c r="K208" s="919">
        <v>1</v>
      </c>
      <c r="L208" s="921"/>
    </row>
    <row r="209" spans="1:12">
      <c r="A209" s="661" t="s">
        <v>369</v>
      </c>
      <c r="B209" s="661" t="s">
        <v>1945</v>
      </c>
      <c r="C209" s="661" t="s">
        <v>1979</v>
      </c>
      <c r="D209" s="661" t="s">
        <v>1987</v>
      </c>
      <c r="E209" s="903">
        <v>2013</v>
      </c>
      <c r="F209" s="662" t="s">
        <v>656</v>
      </c>
      <c r="G209" s="663" t="s">
        <v>269</v>
      </c>
      <c r="H209" s="664" t="s">
        <v>1968</v>
      </c>
      <c r="I209" s="665" t="s">
        <v>42</v>
      </c>
      <c r="J209" s="918">
        <v>1</v>
      </c>
      <c r="K209" s="919">
        <v>1</v>
      </c>
      <c r="L209" s="921"/>
    </row>
    <row r="210" spans="1:12">
      <c r="A210" s="661" t="s">
        <v>369</v>
      </c>
      <c r="B210" s="661" t="s">
        <v>1945</v>
      </c>
      <c r="C210" s="661" t="s">
        <v>1979</v>
      </c>
      <c r="D210" s="661" t="s">
        <v>1987</v>
      </c>
      <c r="E210" s="903">
        <v>2013</v>
      </c>
      <c r="F210" s="662" t="s">
        <v>656</v>
      </c>
      <c r="G210" s="663" t="s">
        <v>1970</v>
      </c>
      <c r="H210" s="664" t="s">
        <v>1971</v>
      </c>
      <c r="I210" s="665" t="s">
        <v>42</v>
      </c>
      <c r="J210" s="918">
        <v>1</v>
      </c>
      <c r="K210" s="919">
        <v>1</v>
      </c>
      <c r="L210" s="921"/>
    </row>
    <row r="211" spans="1:12">
      <c r="A211" s="661" t="s">
        <v>369</v>
      </c>
      <c r="B211" s="661" t="s">
        <v>1945</v>
      </c>
      <c r="C211" s="661" t="s">
        <v>1979</v>
      </c>
      <c r="D211" s="661" t="s">
        <v>1987</v>
      </c>
      <c r="E211" s="903">
        <v>2013</v>
      </c>
      <c r="F211" s="662" t="s">
        <v>656</v>
      </c>
      <c r="G211" s="663" t="s">
        <v>1970</v>
      </c>
      <c r="H211" s="664" t="s">
        <v>1965</v>
      </c>
      <c r="I211" s="665" t="s">
        <v>42</v>
      </c>
      <c r="J211" s="918">
        <v>1</v>
      </c>
      <c r="K211" s="919">
        <v>1</v>
      </c>
      <c r="L211" s="921"/>
    </row>
    <row r="212" spans="1:12">
      <c r="A212" s="661" t="s">
        <v>369</v>
      </c>
      <c r="B212" s="661" t="s">
        <v>1945</v>
      </c>
      <c r="C212" s="661" t="s">
        <v>55</v>
      </c>
      <c r="D212" s="661" t="s">
        <v>1988</v>
      </c>
      <c r="E212" s="903">
        <v>2013</v>
      </c>
      <c r="F212" s="662" t="s">
        <v>655</v>
      </c>
      <c r="G212" s="663" t="s">
        <v>256</v>
      </c>
      <c r="H212" s="664" t="s">
        <v>1966</v>
      </c>
      <c r="I212" s="665" t="s">
        <v>43</v>
      </c>
      <c r="J212" s="918">
        <v>1</v>
      </c>
      <c r="K212" s="919">
        <v>1</v>
      </c>
      <c r="L212" s="921"/>
    </row>
    <row r="213" spans="1:12">
      <c r="A213" s="661" t="s">
        <v>369</v>
      </c>
      <c r="B213" s="661" t="s">
        <v>1945</v>
      </c>
      <c r="C213" s="661" t="s">
        <v>55</v>
      </c>
      <c r="D213" s="661" t="s">
        <v>1988</v>
      </c>
      <c r="E213" s="903">
        <v>2013</v>
      </c>
      <c r="F213" s="662" t="s">
        <v>655</v>
      </c>
      <c r="G213" s="663" t="s">
        <v>256</v>
      </c>
      <c r="H213" s="664" t="s">
        <v>1967</v>
      </c>
      <c r="I213" s="665" t="s">
        <v>43</v>
      </c>
      <c r="J213" s="918">
        <v>1</v>
      </c>
      <c r="K213" s="919">
        <v>0.97</v>
      </c>
      <c r="L213" s="921"/>
    </row>
    <row r="214" spans="1:12" ht="25.5">
      <c r="A214" s="661" t="s">
        <v>369</v>
      </c>
      <c r="B214" s="661" t="s">
        <v>1945</v>
      </c>
      <c r="C214" s="661" t="s">
        <v>55</v>
      </c>
      <c r="D214" s="661" t="s">
        <v>1988</v>
      </c>
      <c r="E214" s="903">
        <v>2013</v>
      </c>
      <c r="F214" s="662" t="s">
        <v>655</v>
      </c>
      <c r="G214" s="663" t="s">
        <v>258</v>
      </c>
      <c r="H214" s="664" t="s">
        <v>1965</v>
      </c>
      <c r="I214" s="665" t="s">
        <v>43</v>
      </c>
      <c r="J214" s="918">
        <v>1</v>
      </c>
      <c r="K214" s="919">
        <v>0.75</v>
      </c>
      <c r="L214" s="921"/>
    </row>
    <row r="215" spans="1:12" ht="25.5">
      <c r="A215" s="661" t="s">
        <v>369</v>
      </c>
      <c r="B215" s="661" t="s">
        <v>1945</v>
      </c>
      <c r="C215" s="661" t="s">
        <v>55</v>
      </c>
      <c r="D215" s="661" t="s">
        <v>1988</v>
      </c>
      <c r="E215" s="903">
        <v>2013</v>
      </c>
      <c r="F215" s="662" t="s">
        <v>655</v>
      </c>
      <c r="G215" s="663" t="s">
        <v>258</v>
      </c>
      <c r="H215" s="664" t="s">
        <v>1966</v>
      </c>
      <c r="I215" s="665" t="s">
        <v>43</v>
      </c>
      <c r="J215" s="918">
        <v>0.27</v>
      </c>
      <c r="K215" s="919">
        <v>1</v>
      </c>
      <c r="L215" s="921"/>
    </row>
    <row r="216" spans="1:12" ht="25.5">
      <c r="A216" s="661" t="s">
        <v>369</v>
      </c>
      <c r="B216" s="661" t="s">
        <v>1945</v>
      </c>
      <c r="C216" s="661" t="s">
        <v>55</v>
      </c>
      <c r="D216" s="661" t="s">
        <v>1988</v>
      </c>
      <c r="E216" s="903">
        <v>2013</v>
      </c>
      <c r="F216" s="662" t="s">
        <v>655</v>
      </c>
      <c r="G216" s="663" t="s">
        <v>258</v>
      </c>
      <c r="H216" s="664" t="s">
        <v>1967</v>
      </c>
      <c r="I216" s="665" t="s">
        <v>43</v>
      </c>
      <c r="J216" s="918">
        <v>1</v>
      </c>
      <c r="K216" s="919">
        <v>0.78</v>
      </c>
      <c r="L216" s="921"/>
    </row>
    <row r="217" spans="1:12" ht="25.5">
      <c r="A217" s="661" t="s">
        <v>369</v>
      </c>
      <c r="B217" s="661" t="s">
        <v>1945</v>
      </c>
      <c r="C217" s="661" t="s">
        <v>55</v>
      </c>
      <c r="D217" s="661" t="s">
        <v>1988</v>
      </c>
      <c r="E217" s="903">
        <v>2013</v>
      </c>
      <c r="F217" s="662" t="s">
        <v>655</v>
      </c>
      <c r="G217" s="663" t="s">
        <v>258</v>
      </c>
      <c r="H217" s="664" t="s">
        <v>1968</v>
      </c>
      <c r="I217" s="665" t="s">
        <v>43</v>
      </c>
      <c r="J217" s="918">
        <v>0.55000000000000004</v>
      </c>
      <c r="K217" s="919">
        <v>0.55000000000000004</v>
      </c>
      <c r="L217" s="921"/>
    </row>
    <row r="218" spans="1:12" ht="25.5">
      <c r="A218" s="661" t="s">
        <v>369</v>
      </c>
      <c r="B218" s="661" t="s">
        <v>1945</v>
      </c>
      <c r="C218" s="661" t="s">
        <v>55</v>
      </c>
      <c r="D218" s="661" t="s">
        <v>1988</v>
      </c>
      <c r="E218" s="903">
        <v>2013</v>
      </c>
      <c r="F218" s="662" t="s">
        <v>655</v>
      </c>
      <c r="G218" s="663" t="s">
        <v>258</v>
      </c>
      <c r="H218" s="664" t="s">
        <v>246</v>
      </c>
      <c r="I218" s="665" t="s">
        <v>42</v>
      </c>
      <c r="J218" s="918">
        <v>1</v>
      </c>
      <c r="K218" s="919">
        <v>1</v>
      </c>
      <c r="L218" s="921"/>
    </row>
    <row r="219" spans="1:12">
      <c r="A219" s="661" t="s">
        <v>369</v>
      </c>
      <c r="B219" s="661" t="s">
        <v>1945</v>
      </c>
      <c r="C219" s="661" t="s">
        <v>55</v>
      </c>
      <c r="D219" s="661" t="s">
        <v>1988</v>
      </c>
      <c r="E219" s="903">
        <v>2013</v>
      </c>
      <c r="F219" s="662" t="s">
        <v>655</v>
      </c>
      <c r="G219" s="663" t="s">
        <v>269</v>
      </c>
      <c r="H219" s="664" t="s">
        <v>1966</v>
      </c>
      <c r="I219" s="665" t="s">
        <v>43</v>
      </c>
      <c r="J219" s="918">
        <v>1</v>
      </c>
      <c r="K219" s="919">
        <v>1</v>
      </c>
      <c r="L219" s="921"/>
    </row>
    <row r="220" spans="1:12">
      <c r="A220" s="661" t="s">
        <v>369</v>
      </c>
      <c r="B220" s="661" t="s">
        <v>1945</v>
      </c>
      <c r="C220" s="661" t="s">
        <v>55</v>
      </c>
      <c r="D220" s="661" t="s">
        <v>1988</v>
      </c>
      <c r="E220" s="903">
        <v>2013</v>
      </c>
      <c r="F220" s="662" t="s">
        <v>655</v>
      </c>
      <c r="G220" s="663" t="s">
        <v>1970</v>
      </c>
      <c r="H220" s="664" t="s">
        <v>1965</v>
      </c>
      <c r="I220" s="665" t="s">
        <v>43</v>
      </c>
      <c r="J220" s="918">
        <v>1</v>
      </c>
      <c r="K220" s="919">
        <v>0.6</v>
      </c>
      <c r="L220" s="921"/>
    </row>
    <row r="221" spans="1:12">
      <c r="A221" s="661" t="s">
        <v>369</v>
      </c>
      <c r="B221" s="661" t="s">
        <v>1945</v>
      </c>
      <c r="C221" s="661" t="s">
        <v>55</v>
      </c>
      <c r="D221" s="661" t="s">
        <v>1988</v>
      </c>
      <c r="E221" s="903">
        <v>2013</v>
      </c>
      <c r="F221" s="662" t="s">
        <v>654</v>
      </c>
      <c r="G221" s="663" t="s">
        <v>256</v>
      </c>
      <c r="H221" s="664" t="s">
        <v>1965</v>
      </c>
      <c r="I221" s="665" t="s">
        <v>43</v>
      </c>
      <c r="J221" s="918">
        <v>0.27</v>
      </c>
      <c r="K221" s="919">
        <v>0.5</v>
      </c>
      <c r="L221" s="921"/>
    </row>
    <row r="222" spans="1:12">
      <c r="A222" s="661" t="s">
        <v>369</v>
      </c>
      <c r="B222" s="661" t="s">
        <v>1945</v>
      </c>
      <c r="C222" s="661" t="s">
        <v>55</v>
      </c>
      <c r="D222" s="661" t="s">
        <v>1988</v>
      </c>
      <c r="E222" s="903">
        <v>2013</v>
      </c>
      <c r="F222" s="662" t="s">
        <v>654</v>
      </c>
      <c r="G222" s="663" t="s">
        <v>256</v>
      </c>
      <c r="H222" s="664" t="s">
        <v>1968</v>
      </c>
      <c r="I222" s="665" t="s">
        <v>42</v>
      </c>
      <c r="J222" s="918">
        <v>1</v>
      </c>
      <c r="K222" s="919">
        <v>0.5</v>
      </c>
      <c r="L222" s="921"/>
    </row>
    <row r="223" spans="1:12">
      <c r="A223" s="661" t="s">
        <v>369</v>
      </c>
      <c r="B223" s="661" t="s">
        <v>1945</v>
      </c>
      <c r="C223" s="661" t="s">
        <v>55</v>
      </c>
      <c r="D223" s="661" t="s">
        <v>1988</v>
      </c>
      <c r="E223" s="903">
        <v>2013</v>
      </c>
      <c r="F223" s="662" t="s">
        <v>654</v>
      </c>
      <c r="G223" s="663" t="s">
        <v>269</v>
      </c>
      <c r="H223" s="664" t="s">
        <v>1968</v>
      </c>
      <c r="I223" s="665" t="s">
        <v>42</v>
      </c>
      <c r="J223" s="918">
        <v>0.39</v>
      </c>
      <c r="K223" s="919">
        <v>0.33</v>
      </c>
      <c r="L223" s="921"/>
    </row>
    <row r="224" spans="1:12">
      <c r="A224" s="661" t="s">
        <v>369</v>
      </c>
      <c r="B224" s="661" t="s">
        <v>1945</v>
      </c>
      <c r="C224" s="661" t="s">
        <v>55</v>
      </c>
      <c r="D224" s="661" t="s">
        <v>1988</v>
      </c>
      <c r="E224" s="903">
        <v>2013</v>
      </c>
      <c r="F224" s="662" t="s">
        <v>654</v>
      </c>
      <c r="G224" s="663" t="s">
        <v>1970</v>
      </c>
      <c r="H224" s="664" t="s">
        <v>1971</v>
      </c>
      <c r="I224" s="665" t="s">
        <v>43</v>
      </c>
      <c r="J224" s="918">
        <v>0.18</v>
      </c>
      <c r="K224" s="919">
        <v>0.54</v>
      </c>
      <c r="L224" s="921"/>
    </row>
    <row r="225" spans="1:12">
      <c r="A225" s="661" t="s">
        <v>369</v>
      </c>
      <c r="B225" s="661" t="s">
        <v>1945</v>
      </c>
      <c r="C225" s="661" t="s">
        <v>55</v>
      </c>
      <c r="D225" s="661" t="s">
        <v>1989</v>
      </c>
      <c r="E225" s="903">
        <v>2013</v>
      </c>
      <c r="F225" s="662" t="s">
        <v>1990</v>
      </c>
      <c r="G225" s="663" t="s">
        <v>256</v>
      </c>
      <c r="H225" s="664" t="s">
        <v>1965</v>
      </c>
      <c r="I225" s="665" t="s">
        <v>42</v>
      </c>
      <c r="J225" s="918">
        <v>1</v>
      </c>
      <c r="K225" s="919">
        <v>1</v>
      </c>
      <c r="L225" s="921"/>
    </row>
    <row r="226" spans="1:12">
      <c r="A226" s="661" t="s">
        <v>369</v>
      </c>
      <c r="B226" s="661" t="s">
        <v>1945</v>
      </c>
      <c r="C226" s="661" t="s">
        <v>55</v>
      </c>
      <c r="D226" s="661" t="s">
        <v>1989</v>
      </c>
      <c r="E226" s="903">
        <v>2013</v>
      </c>
      <c r="F226" s="662" t="s">
        <v>1990</v>
      </c>
      <c r="G226" s="663" t="s">
        <v>256</v>
      </c>
      <c r="H226" s="664" t="s">
        <v>1966</v>
      </c>
      <c r="I226" s="665" t="s">
        <v>42</v>
      </c>
      <c r="J226" s="918">
        <v>1</v>
      </c>
      <c r="K226" s="919">
        <v>1</v>
      </c>
      <c r="L226" s="921"/>
    </row>
    <row r="227" spans="1:12">
      <c r="A227" s="661" t="s">
        <v>369</v>
      </c>
      <c r="B227" s="661" t="s">
        <v>1945</v>
      </c>
      <c r="C227" s="661" t="s">
        <v>55</v>
      </c>
      <c r="D227" s="661" t="s">
        <v>1989</v>
      </c>
      <c r="E227" s="903">
        <v>2013</v>
      </c>
      <c r="F227" s="662" t="s">
        <v>1990</v>
      </c>
      <c r="G227" s="663" t="s">
        <v>256</v>
      </c>
      <c r="H227" s="664" t="s">
        <v>1967</v>
      </c>
      <c r="I227" s="665" t="s">
        <v>42</v>
      </c>
      <c r="J227" s="918">
        <v>0.51</v>
      </c>
      <c r="K227" s="919">
        <v>1</v>
      </c>
      <c r="L227" s="921"/>
    </row>
    <row r="228" spans="1:12">
      <c r="A228" s="661" t="s">
        <v>369</v>
      </c>
      <c r="B228" s="661" t="s">
        <v>1945</v>
      </c>
      <c r="C228" s="661" t="s">
        <v>55</v>
      </c>
      <c r="D228" s="661" t="s">
        <v>1989</v>
      </c>
      <c r="E228" s="903">
        <v>2013</v>
      </c>
      <c r="F228" s="662" t="s">
        <v>1990</v>
      </c>
      <c r="G228" s="663" t="s">
        <v>256</v>
      </c>
      <c r="H228" s="664" t="s">
        <v>1968</v>
      </c>
      <c r="I228" s="665" t="s">
        <v>42</v>
      </c>
      <c r="J228" s="918">
        <v>0</v>
      </c>
      <c r="K228" s="919">
        <v>1</v>
      </c>
      <c r="L228" s="921"/>
    </row>
    <row r="229" spans="1:12" ht="25.5">
      <c r="A229" s="661" t="s">
        <v>369</v>
      </c>
      <c r="B229" s="661" t="s">
        <v>1945</v>
      </c>
      <c r="C229" s="661" t="s">
        <v>55</v>
      </c>
      <c r="D229" s="661" t="s">
        <v>1989</v>
      </c>
      <c r="E229" s="903">
        <v>2013</v>
      </c>
      <c r="F229" s="662" t="s">
        <v>1990</v>
      </c>
      <c r="G229" s="663" t="s">
        <v>258</v>
      </c>
      <c r="H229" s="664" t="s">
        <v>1965</v>
      </c>
      <c r="I229" s="665" t="s">
        <v>42</v>
      </c>
      <c r="J229" s="918">
        <v>0.23</v>
      </c>
      <c r="K229" s="919">
        <v>1</v>
      </c>
      <c r="L229" s="921"/>
    </row>
    <row r="230" spans="1:12" ht="25.5">
      <c r="A230" s="661" t="s">
        <v>369</v>
      </c>
      <c r="B230" s="661" t="s">
        <v>1945</v>
      </c>
      <c r="C230" s="661" t="s">
        <v>55</v>
      </c>
      <c r="D230" s="661" t="s">
        <v>1989</v>
      </c>
      <c r="E230" s="903">
        <v>2013</v>
      </c>
      <c r="F230" s="662" t="s">
        <v>1990</v>
      </c>
      <c r="G230" s="663" t="s">
        <v>258</v>
      </c>
      <c r="H230" s="664" t="s">
        <v>1966</v>
      </c>
      <c r="I230" s="665" t="s">
        <v>42</v>
      </c>
      <c r="J230" s="918">
        <v>1</v>
      </c>
      <c r="K230" s="919">
        <v>1</v>
      </c>
      <c r="L230" s="921"/>
    </row>
    <row r="231" spans="1:12" ht="25.5">
      <c r="A231" s="661" t="s">
        <v>369</v>
      </c>
      <c r="B231" s="661" t="s">
        <v>1945</v>
      </c>
      <c r="C231" s="661" t="s">
        <v>55</v>
      </c>
      <c r="D231" s="661" t="s">
        <v>1989</v>
      </c>
      <c r="E231" s="903">
        <v>2013</v>
      </c>
      <c r="F231" s="662" t="s">
        <v>1990</v>
      </c>
      <c r="G231" s="663" t="s">
        <v>258</v>
      </c>
      <c r="H231" s="664" t="s">
        <v>1967</v>
      </c>
      <c r="I231" s="665" t="s">
        <v>42</v>
      </c>
      <c r="J231" s="918">
        <v>1</v>
      </c>
      <c r="K231" s="919">
        <v>1</v>
      </c>
      <c r="L231" s="921"/>
    </row>
    <row r="232" spans="1:12" ht="25.5">
      <c r="A232" s="661" t="s">
        <v>369</v>
      </c>
      <c r="B232" s="661" t="s">
        <v>1945</v>
      </c>
      <c r="C232" s="661" t="s">
        <v>55</v>
      </c>
      <c r="D232" s="661" t="s">
        <v>1989</v>
      </c>
      <c r="E232" s="903">
        <v>2013</v>
      </c>
      <c r="F232" s="662" t="s">
        <v>1990</v>
      </c>
      <c r="G232" s="663" t="s">
        <v>258</v>
      </c>
      <c r="H232" s="664" t="s">
        <v>1968</v>
      </c>
      <c r="I232" s="665" t="s">
        <v>42</v>
      </c>
      <c r="J232" s="918">
        <v>1</v>
      </c>
      <c r="K232" s="919">
        <v>1</v>
      </c>
      <c r="L232" s="921"/>
    </row>
    <row r="233" spans="1:12" ht="25.5">
      <c r="A233" s="661" t="s">
        <v>369</v>
      </c>
      <c r="B233" s="661" t="s">
        <v>1945</v>
      </c>
      <c r="C233" s="661" t="s">
        <v>55</v>
      </c>
      <c r="D233" s="661" t="s">
        <v>1989</v>
      </c>
      <c r="E233" s="903">
        <v>2013</v>
      </c>
      <c r="F233" s="662" t="s">
        <v>1990</v>
      </c>
      <c r="G233" s="663" t="s">
        <v>258</v>
      </c>
      <c r="H233" s="664" t="s">
        <v>246</v>
      </c>
      <c r="I233" s="665" t="s">
        <v>42</v>
      </c>
      <c r="J233" s="918">
        <v>1</v>
      </c>
      <c r="K233" s="919">
        <v>1</v>
      </c>
      <c r="L233" s="921"/>
    </row>
    <row r="234" spans="1:12">
      <c r="A234" s="661" t="s">
        <v>369</v>
      </c>
      <c r="B234" s="661" t="s">
        <v>1945</v>
      </c>
      <c r="C234" s="661" t="s">
        <v>55</v>
      </c>
      <c r="D234" s="661" t="s">
        <v>1989</v>
      </c>
      <c r="E234" s="903">
        <v>2013</v>
      </c>
      <c r="F234" s="662" t="s">
        <v>1990</v>
      </c>
      <c r="G234" s="663" t="s">
        <v>269</v>
      </c>
      <c r="H234" s="664" t="s">
        <v>1966</v>
      </c>
      <c r="I234" s="665" t="s">
        <v>42</v>
      </c>
      <c r="J234" s="918">
        <v>1</v>
      </c>
      <c r="K234" s="919">
        <v>1</v>
      </c>
      <c r="L234" s="921"/>
    </row>
    <row r="235" spans="1:12">
      <c r="A235" s="661" t="s">
        <v>369</v>
      </c>
      <c r="B235" s="661" t="s">
        <v>1945</v>
      </c>
      <c r="C235" s="661" t="s">
        <v>55</v>
      </c>
      <c r="D235" s="661" t="s">
        <v>1989</v>
      </c>
      <c r="E235" s="903">
        <v>2013</v>
      </c>
      <c r="F235" s="662" t="s">
        <v>1990</v>
      </c>
      <c r="G235" s="663" t="s">
        <v>269</v>
      </c>
      <c r="H235" s="664" t="s">
        <v>1968</v>
      </c>
      <c r="I235" s="665" t="s">
        <v>42</v>
      </c>
      <c r="J235" s="918">
        <v>1</v>
      </c>
      <c r="K235" s="919">
        <v>1</v>
      </c>
      <c r="L235" s="921"/>
    </row>
    <row r="236" spans="1:12">
      <c r="A236" s="661" t="s">
        <v>369</v>
      </c>
      <c r="B236" s="661" t="s">
        <v>1945</v>
      </c>
      <c r="C236" s="661" t="s">
        <v>55</v>
      </c>
      <c r="D236" s="661" t="s">
        <v>1989</v>
      </c>
      <c r="E236" s="903">
        <v>2013</v>
      </c>
      <c r="F236" s="662" t="s">
        <v>1990</v>
      </c>
      <c r="G236" s="663" t="s">
        <v>1970</v>
      </c>
      <c r="H236" s="664" t="s">
        <v>1971</v>
      </c>
      <c r="I236" s="665" t="s">
        <v>42</v>
      </c>
      <c r="J236" s="918">
        <v>1</v>
      </c>
      <c r="K236" s="919">
        <v>1</v>
      </c>
      <c r="L236" s="921"/>
    </row>
    <row r="237" spans="1:12">
      <c r="A237" s="661" t="s">
        <v>369</v>
      </c>
      <c r="B237" s="661" t="s">
        <v>1945</v>
      </c>
      <c r="C237" s="661" t="s">
        <v>55</v>
      </c>
      <c r="D237" s="661" t="s">
        <v>1989</v>
      </c>
      <c r="E237" s="903">
        <v>2013</v>
      </c>
      <c r="F237" s="662" t="s">
        <v>1990</v>
      </c>
      <c r="G237" s="663" t="s">
        <v>1970</v>
      </c>
      <c r="H237" s="664" t="s">
        <v>1965</v>
      </c>
      <c r="I237" s="665" t="s">
        <v>42</v>
      </c>
      <c r="J237" s="918">
        <v>1</v>
      </c>
      <c r="K237" s="919">
        <v>1</v>
      </c>
      <c r="L237" s="921"/>
    </row>
    <row r="238" spans="1:12">
      <c r="A238" s="661" t="s">
        <v>369</v>
      </c>
      <c r="B238" s="661" t="s">
        <v>1945</v>
      </c>
      <c r="C238" s="661" t="s">
        <v>55</v>
      </c>
      <c r="D238" s="661" t="s">
        <v>1991</v>
      </c>
      <c r="E238" s="903">
        <v>2013</v>
      </c>
      <c r="F238" s="662" t="s">
        <v>653</v>
      </c>
      <c r="G238" s="663" t="s">
        <v>256</v>
      </c>
      <c r="H238" s="664" t="s">
        <v>1965</v>
      </c>
      <c r="I238" s="665" t="s">
        <v>42</v>
      </c>
      <c r="J238" s="918">
        <v>0.38</v>
      </c>
      <c r="K238" s="919">
        <v>1</v>
      </c>
      <c r="L238" s="921"/>
    </row>
    <row r="239" spans="1:12">
      <c r="A239" s="661" t="s">
        <v>369</v>
      </c>
      <c r="B239" s="661" t="s">
        <v>1945</v>
      </c>
      <c r="C239" s="661" t="s">
        <v>55</v>
      </c>
      <c r="D239" s="661" t="s">
        <v>1991</v>
      </c>
      <c r="E239" s="903">
        <v>2013</v>
      </c>
      <c r="F239" s="662" t="s">
        <v>653</v>
      </c>
      <c r="G239" s="663" t="s">
        <v>256</v>
      </c>
      <c r="H239" s="664" t="s">
        <v>1966</v>
      </c>
      <c r="I239" s="665" t="s">
        <v>42</v>
      </c>
      <c r="J239" s="918">
        <v>0.63</v>
      </c>
      <c r="K239" s="919">
        <v>1</v>
      </c>
      <c r="L239" s="921"/>
    </row>
    <row r="240" spans="1:12">
      <c r="A240" s="661" t="s">
        <v>369</v>
      </c>
      <c r="B240" s="661" t="s">
        <v>1945</v>
      </c>
      <c r="C240" s="661" t="s">
        <v>55</v>
      </c>
      <c r="D240" s="661" t="s">
        <v>1991</v>
      </c>
      <c r="E240" s="903">
        <v>2013</v>
      </c>
      <c r="F240" s="662" t="s">
        <v>653</v>
      </c>
      <c r="G240" s="663" t="s">
        <v>256</v>
      </c>
      <c r="H240" s="664" t="s">
        <v>1967</v>
      </c>
      <c r="I240" s="665" t="s">
        <v>42</v>
      </c>
      <c r="J240" s="918">
        <v>1</v>
      </c>
      <c r="K240" s="919">
        <v>1</v>
      </c>
      <c r="L240" s="921"/>
    </row>
    <row r="241" spans="1:12">
      <c r="A241" s="661" t="s">
        <v>369</v>
      </c>
      <c r="B241" s="661" t="s">
        <v>1945</v>
      </c>
      <c r="C241" s="661" t="s">
        <v>55</v>
      </c>
      <c r="D241" s="661" t="s">
        <v>1991</v>
      </c>
      <c r="E241" s="903">
        <v>2013</v>
      </c>
      <c r="F241" s="662" t="s">
        <v>653</v>
      </c>
      <c r="G241" s="663" t="s">
        <v>256</v>
      </c>
      <c r="H241" s="664" t="s">
        <v>1968</v>
      </c>
      <c r="I241" s="665" t="s">
        <v>42</v>
      </c>
      <c r="J241" s="918">
        <v>1</v>
      </c>
      <c r="K241" s="919">
        <v>1</v>
      </c>
      <c r="L241" s="921"/>
    </row>
    <row r="242" spans="1:12" ht="25.5">
      <c r="A242" s="661" t="s">
        <v>369</v>
      </c>
      <c r="B242" s="661" t="s">
        <v>1945</v>
      </c>
      <c r="C242" s="661" t="s">
        <v>55</v>
      </c>
      <c r="D242" s="661" t="s">
        <v>1991</v>
      </c>
      <c r="E242" s="903">
        <v>2013</v>
      </c>
      <c r="F242" s="662" t="s">
        <v>653</v>
      </c>
      <c r="G242" s="663" t="s">
        <v>258</v>
      </c>
      <c r="H242" s="664" t="s">
        <v>1965</v>
      </c>
      <c r="I242" s="665" t="s">
        <v>42</v>
      </c>
      <c r="J242" s="918">
        <v>0.23</v>
      </c>
      <c r="K242" s="919">
        <v>1</v>
      </c>
      <c r="L242" s="921"/>
    </row>
    <row r="243" spans="1:12" ht="25.5">
      <c r="A243" s="661" t="s">
        <v>369</v>
      </c>
      <c r="B243" s="661" t="s">
        <v>1945</v>
      </c>
      <c r="C243" s="661" t="s">
        <v>55</v>
      </c>
      <c r="D243" s="661" t="s">
        <v>1991</v>
      </c>
      <c r="E243" s="903">
        <v>2013</v>
      </c>
      <c r="F243" s="662" t="s">
        <v>653</v>
      </c>
      <c r="G243" s="663" t="s">
        <v>258</v>
      </c>
      <c r="H243" s="664" t="s">
        <v>1966</v>
      </c>
      <c r="I243" s="665" t="s">
        <v>42</v>
      </c>
      <c r="J243" s="918">
        <v>1</v>
      </c>
      <c r="K243" s="919">
        <v>1</v>
      </c>
      <c r="L243" s="921"/>
    </row>
    <row r="244" spans="1:12" ht="25.5">
      <c r="A244" s="661" t="s">
        <v>369</v>
      </c>
      <c r="B244" s="661" t="s">
        <v>1945</v>
      </c>
      <c r="C244" s="661" t="s">
        <v>55</v>
      </c>
      <c r="D244" s="661" t="s">
        <v>1991</v>
      </c>
      <c r="E244" s="903">
        <v>2013</v>
      </c>
      <c r="F244" s="662" t="s">
        <v>653</v>
      </c>
      <c r="G244" s="663" t="s">
        <v>258</v>
      </c>
      <c r="H244" s="664" t="s">
        <v>1967</v>
      </c>
      <c r="I244" s="665" t="s">
        <v>42</v>
      </c>
      <c r="J244" s="918">
        <v>0.51</v>
      </c>
      <c r="K244" s="919">
        <v>1</v>
      </c>
      <c r="L244" s="921"/>
    </row>
    <row r="245" spans="1:12" ht="25.5">
      <c r="A245" s="661" t="s">
        <v>369</v>
      </c>
      <c r="B245" s="661" t="s">
        <v>1945</v>
      </c>
      <c r="C245" s="661" t="s">
        <v>55</v>
      </c>
      <c r="D245" s="661" t="s">
        <v>1991</v>
      </c>
      <c r="E245" s="903">
        <v>2013</v>
      </c>
      <c r="F245" s="662" t="s">
        <v>653</v>
      </c>
      <c r="G245" s="663" t="s">
        <v>258</v>
      </c>
      <c r="H245" s="664" t="s">
        <v>1968</v>
      </c>
      <c r="I245" s="665" t="s">
        <v>42</v>
      </c>
      <c r="J245" s="918">
        <v>1</v>
      </c>
      <c r="K245" s="919">
        <v>1</v>
      </c>
      <c r="L245" s="921"/>
    </row>
    <row r="246" spans="1:12" ht="25.5">
      <c r="A246" s="661" t="s">
        <v>369</v>
      </c>
      <c r="B246" s="661" t="s">
        <v>1945</v>
      </c>
      <c r="C246" s="661" t="s">
        <v>55</v>
      </c>
      <c r="D246" s="661" t="s">
        <v>1991</v>
      </c>
      <c r="E246" s="903">
        <v>2013</v>
      </c>
      <c r="F246" s="662" t="s">
        <v>653</v>
      </c>
      <c r="G246" s="663" t="s">
        <v>258</v>
      </c>
      <c r="H246" s="664" t="s">
        <v>246</v>
      </c>
      <c r="I246" s="665" t="s">
        <v>42</v>
      </c>
      <c r="J246" s="918">
        <v>0.5</v>
      </c>
      <c r="K246" s="919">
        <v>1</v>
      </c>
      <c r="L246" s="921"/>
    </row>
    <row r="247" spans="1:12">
      <c r="A247" s="661" t="s">
        <v>369</v>
      </c>
      <c r="B247" s="661" t="s">
        <v>1945</v>
      </c>
      <c r="C247" s="661" t="s">
        <v>55</v>
      </c>
      <c r="D247" s="661" t="s">
        <v>1991</v>
      </c>
      <c r="E247" s="903">
        <v>2013</v>
      </c>
      <c r="F247" s="662" t="s">
        <v>653</v>
      </c>
      <c r="G247" s="663" t="s">
        <v>269</v>
      </c>
      <c r="H247" s="664" t="s">
        <v>1966</v>
      </c>
      <c r="I247" s="665" t="s">
        <v>42</v>
      </c>
      <c r="J247" s="918">
        <v>1</v>
      </c>
      <c r="K247" s="919">
        <v>1</v>
      </c>
      <c r="L247" s="921"/>
    </row>
    <row r="248" spans="1:12">
      <c r="A248" s="661" t="s">
        <v>369</v>
      </c>
      <c r="B248" s="661" t="s">
        <v>1945</v>
      </c>
      <c r="C248" s="661" t="s">
        <v>55</v>
      </c>
      <c r="D248" s="661" t="s">
        <v>1991</v>
      </c>
      <c r="E248" s="903">
        <v>2013</v>
      </c>
      <c r="F248" s="662" t="s">
        <v>653</v>
      </c>
      <c r="G248" s="663" t="s">
        <v>269</v>
      </c>
      <c r="H248" s="664" t="s">
        <v>1968</v>
      </c>
      <c r="I248" s="665" t="s">
        <v>42</v>
      </c>
      <c r="J248" s="918">
        <v>1</v>
      </c>
      <c r="K248" s="919">
        <v>1</v>
      </c>
      <c r="L248" s="921"/>
    </row>
    <row r="249" spans="1:12">
      <c r="A249" s="661" t="s">
        <v>369</v>
      </c>
      <c r="B249" s="661" t="s">
        <v>1945</v>
      </c>
      <c r="C249" s="661" t="s">
        <v>55</v>
      </c>
      <c r="D249" s="661" t="s">
        <v>1991</v>
      </c>
      <c r="E249" s="903">
        <v>2013</v>
      </c>
      <c r="F249" s="662" t="s">
        <v>653</v>
      </c>
      <c r="G249" s="663" t="s">
        <v>1970</v>
      </c>
      <c r="H249" s="664" t="s">
        <v>1971</v>
      </c>
      <c r="I249" s="665" t="s">
        <v>42</v>
      </c>
      <c r="J249" s="918">
        <v>1</v>
      </c>
      <c r="K249" s="919">
        <v>1</v>
      </c>
      <c r="L249" s="921"/>
    </row>
    <row r="250" spans="1:12">
      <c r="A250" s="661" t="s">
        <v>369</v>
      </c>
      <c r="B250" s="661" t="s">
        <v>1945</v>
      </c>
      <c r="C250" s="661" t="s">
        <v>55</v>
      </c>
      <c r="D250" s="661" t="s">
        <v>1991</v>
      </c>
      <c r="E250" s="903">
        <v>2013</v>
      </c>
      <c r="F250" s="662" t="s">
        <v>653</v>
      </c>
      <c r="G250" s="663" t="s">
        <v>1970</v>
      </c>
      <c r="H250" s="664" t="s">
        <v>1965</v>
      </c>
      <c r="I250" s="665" t="s">
        <v>42</v>
      </c>
      <c r="J250" s="918">
        <v>0.42</v>
      </c>
      <c r="K250" s="919">
        <v>1</v>
      </c>
      <c r="L250" s="921"/>
    </row>
    <row r="251" spans="1:12">
      <c r="A251" s="661" t="s">
        <v>369</v>
      </c>
      <c r="B251" s="661" t="s">
        <v>1945</v>
      </c>
      <c r="C251" s="661" t="s">
        <v>55</v>
      </c>
      <c r="D251" s="661" t="s">
        <v>57</v>
      </c>
      <c r="E251" s="903">
        <v>2013</v>
      </c>
      <c r="F251" s="662" t="s">
        <v>655</v>
      </c>
      <c r="G251" s="663" t="s">
        <v>256</v>
      </c>
      <c r="H251" s="664" t="s">
        <v>1966</v>
      </c>
      <c r="I251" s="665" t="s">
        <v>43</v>
      </c>
      <c r="J251" s="918">
        <v>0.63</v>
      </c>
      <c r="K251" s="919">
        <v>1</v>
      </c>
      <c r="L251" s="921"/>
    </row>
    <row r="252" spans="1:12">
      <c r="A252" s="661" t="s">
        <v>369</v>
      </c>
      <c r="B252" s="661" t="s">
        <v>1945</v>
      </c>
      <c r="C252" s="661" t="s">
        <v>55</v>
      </c>
      <c r="D252" s="661" t="s">
        <v>57</v>
      </c>
      <c r="E252" s="903">
        <v>2013</v>
      </c>
      <c r="F252" s="662" t="s">
        <v>655</v>
      </c>
      <c r="G252" s="663" t="s">
        <v>256</v>
      </c>
      <c r="H252" s="664" t="s">
        <v>1967</v>
      </c>
      <c r="I252" s="665" t="s">
        <v>43</v>
      </c>
      <c r="J252" s="918">
        <v>1</v>
      </c>
      <c r="K252" s="919">
        <v>0.95</v>
      </c>
      <c r="L252" s="921"/>
    </row>
    <row r="253" spans="1:12" ht="25.5">
      <c r="A253" s="661" t="s">
        <v>369</v>
      </c>
      <c r="B253" s="661" t="s">
        <v>1945</v>
      </c>
      <c r="C253" s="661" t="s">
        <v>55</v>
      </c>
      <c r="D253" s="661" t="s">
        <v>57</v>
      </c>
      <c r="E253" s="903">
        <v>2013</v>
      </c>
      <c r="F253" s="662" t="s">
        <v>655</v>
      </c>
      <c r="G253" s="663" t="s">
        <v>258</v>
      </c>
      <c r="H253" s="664" t="s">
        <v>1965</v>
      </c>
      <c r="I253" s="665" t="s">
        <v>43</v>
      </c>
      <c r="J253" s="918">
        <v>1</v>
      </c>
      <c r="K253" s="919">
        <v>0.75</v>
      </c>
      <c r="L253" s="921"/>
    </row>
    <row r="254" spans="1:12" ht="25.5">
      <c r="A254" s="661" t="s">
        <v>369</v>
      </c>
      <c r="B254" s="661" t="s">
        <v>1945</v>
      </c>
      <c r="C254" s="661" t="s">
        <v>55</v>
      </c>
      <c r="D254" s="661" t="s">
        <v>57</v>
      </c>
      <c r="E254" s="903">
        <v>2013</v>
      </c>
      <c r="F254" s="662" t="s">
        <v>655</v>
      </c>
      <c r="G254" s="663" t="s">
        <v>258</v>
      </c>
      <c r="H254" s="664" t="s">
        <v>1966</v>
      </c>
      <c r="I254" s="665" t="s">
        <v>43</v>
      </c>
      <c r="J254" s="918">
        <v>0.36</v>
      </c>
      <c r="K254" s="919">
        <v>1</v>
      </c>
      <c r="L254" s="921"/>
    </row>
    <row r="255" spans="1:12" ht="25.5">
      <c r="A255" s="661" t="s">
        <v>369</v>
      </c>
      <c r="B255" s="661" t="s">
        <v>1945</v>
      </c>
      <c r="C255" s="661" t="s">
        <v>55</v>
      </c>
      <c r="D255" s="661" t="s">
        <v>57</v>
      </c>
      <c r="E255" s="903">
        <v>2013</v>
      </c>
      <c r="F255" s="662" t="s">
        <v>655</v>
      </c>
      <c r="G255" s="663" t="s">
        <v>258</v>
      </c>
      <c r="H255" s="664" t="s">
        <v>1967</v>
      </c>
      <c r="I255" s="665" t="s">
        <v>43</v>
      </c>
      <c r="J255" s="918">
        <v>1</v>
      </c>
      <c r="K255" s="919">
        <v>0.56000000000000005</v>
      </c>
      <c r="L255" s="921"/>
    </row>
    <row r="256" spans="1:12" ht="25.5">
      <c r="A256" s="661" t="s">
        <v>369</v>
      </c>
      <c r="B256" s="661" t="s">
        <v>1945</v>
      </c>
      <c r="C256" s="661" t="s">
        <v>55</v>
      </c>
      <c r="D256" s="661" t="s">
        <v>57</v>
      </c>
      <c r="E256" s="903">
        <v>2013</v>
      </c>
      <c r="F256" s="662" t="s">
        <v>655</v>
      </c>
      <c r="G256" s="663" t="s">
        <v>258</v>
      </c>
      <c r="H256" s="664" t="s">
        <v>1968</v>
      </c>
      <c r="I256" s="665" t="s">
        <v>43</v>
      </c>
      <c r="J256" s="918">
        <v>0.54</v>
      </c>
      <c r="K256" s="919">
        <v>0.36</v>
      </c>
      <c r="L256" s="921"/>
    </row>
    <row r="257" spans="1:12" ht="25.5">
      <c r="A257" s="661" t="s">
        <v>369</v>
      </c>
      <c r="B257" s="661" t="s">
        <v>1945</v>
      </c>
      <c r="C257" s="661" t="s">
        <v>55</v>
      </c>
      <c r="D257" s="661" t="s">
        <v>57</v>
      </c>
      <c r="E257" s="903">
        <v>2013</v>
      </c>
      <c r="F257" s="662" t="s">
        <v>655</v>
      </c>
      <c r="G257" s="663" t="s">
        <v>258</v>
      </c>
      <c r="H257" s="664" t="s">
        <v>246</v>
      </c>
      <c r="I257" s="665" t="s">
        <v>42</v>
      </c>
      <c r="J257" s="918">
        <v>1</v>
      </c>
      <c r="K257" s="919">
        <v>0.43</v>
      </c>
      <c r="L257" s="921"/>
    </row>
    <row r="258" spans="1:12">
      <c r="A258" s="661" t="s">
        <v>369</v>
      </c>
      <c r="B258" s="661" t="s">
        <v>1945</v>
      </c>
      <c r="C258" s="661" t="s">
        <v>55</v>
      </c>
      <c r="D258" s="661" t="s">
        <v>57</v>
      </c>
      <c r="E258" s="903">
        <v>2013</v>
      </c>
      <c r="F258" s="662" t="s">
        <v>655</v>
      </c>
      <c r="G258" s="663" t="s">
        <v>269</v>
      </c>
      <c r="H258" s="664" t="s">
        <v>1966</v>
      </c>
      <c r="I258" s="665" t="s">
        <v>43</v>
      </c>
      <c r="J258" s="918">
        <v>0.08</v>
      </c>
      <c r="K258" s="919">
        <v>0.75</v>
      </c>
      <c r="L258" s="921"/>
    </row>
    <row r="259" spans="1:12">
      <c r="A259" s="661" t="s">
        <v>369</v>
      </c>
      <c r="B259" s="661" t="s">
        <v>1945</v>
      </c>
      <c r="C259" s="661" t="s">
        <v>55</v>
      </c>
      <c r="D259" s="661" t="s">
        <v>57</v>
      </c>
      <c r="E259" s="903">
        <v>2013</v>
      </c>
      <c r="F259" s="662" t="s">
        <v>655</v>
      </c>
      <c r="G259" s="663" t="s">
        <v>1970</v>
      </c>
      <c r="H259" s="664" t="s">
        <v>1965</v>
      </c>
      <c r="I259" s="665" t="s">
        <v>43</v>
      </c>
      <c r="J259" s="918">
        <v>1</v>
      </c>
      <c r="K259" s="919">
        <v>0.38</v>
      </c>
      <c r="L259" s="921"/>
    </row>
    <row r="260" spans="1:12">
      <c r="A260" s="661" t="s">
        <v>369</v>
      </c>
      <c r="B260" s="661" t="s">
        <v>1945</v>
      </c>
      <c r="C260" s="661" t="s">
        <v>55</v>
      </c>
      <c r="D260" s="661" t="s">
        <v>57</v>
      </c>
      <c r="E260" s="903">
        <v>2013</v>
      </c>
      <c r="F260" s="662" t="s">
        <v>654</v>
      </c>
      <c r="G260" s="663" t="s">
        <v>256</v>
      </c>
      <c r="H260" s="664" t="s">
        <v>1965</v>
      </c>
      <c r="I260" s="665" t="s">
        <v>43</v>
      </c>
      <c r="J260" s="918">
        <v>1</v>
      </c>
      <c r="K260" s="919">
        <v>0.1</v>
      </c>
      <c r="L260" s="921"/>
    </row>
    <row r="261" spans="1:12">
      <c r="A261" s="661" t="s">
        <v>369</v>
      </c>
      <c r="B261" s="661" t="s">
        <v>1945</v>
      </c>
      <c r="C261" s="661" t="s">
        <v>55</v>
      </c>
      <c r="D261" s="661" t="s">
        <v>57</v>
      </c>
      <c r="E261" s="903">
        <v>2013</v>
      </c>
      <c r="F261" s="662" t="s">
        <v>654</v>
      </c>
      <c r="G261" s="663" t="s">
        <v>256</v>
      </c>
      <c r="H261" s="664" t="s">
        <v>1968</v>
      </c>
      <c r="I261" s="665" t="s">
        <v>42</v>
      </c>
      <c r="J261" s="918">
        <v>0.33</v>
      </c>
      <c r="K261" s="919">
        <v>0.13</v>
      </c>
      <c r="L261" s="921"/>
    </row>
    <row r="262" spans="1:12">
      <c r="A262" s="661" t="s">
        <v>369</v>
      </c>
      <c r="B262" s="661" t="s">
        <v>1945</v>
      </c>
      <c r="C262" s="661" t="s">
        <v>55</v>
      </c>
      <c r="D262" s="661" t="s">
        <v>57</v>
      </c>
      <c r="E262" s="903">
        <v>2013</v>
      </c>
      <c r="F262" s="662" t="s">
        <v>654</v>
      </c>
      <c r="G262" s="663" t="s">
        <v>269</v>
      </c>
      <c r="H262" s="664" t="s">
        <v>1968</v>
      </c>
      <c r="I262" s="665" t="s">
        <v>42</v>
      </c>
      <c r="J262" s="918">
        <v>0.28000000000000003</v>
      </c>
      <c r="K262" s="919">
        <v>0</v>
      </c>
      <c r="L262" s="921"/>
    </row>
    <row r="263" spans="1:12">
      <c r="A263" s="661" t="s">
        <v>369</v>
      </c>
      <c r="B263" s="661" t="s">
        <v>1945</v>
      </c>
      <c r="C263" s="661" t="s">
        <v>55</v>
      </c>
      <c r="D263" s="661" t="s">
        <v>57</v>
      </c>
      <c r="E263" s="903">
        <v>2013</v>
      </c>
      <c r="F263" s="662" t="s">
        <v>654</v>
      </c>
      <c r="G263" s="663" t="s">
        <v>1970</v>
      </c>
      <c r="H263" s="664" t="s">
        <v>1971</v>
      </c>
      <c r="I263" s="665" t="s">
        <v>43</v>
      </c>
      <c r="J263" s="918">
        <v>7.0000000000000007E-2</v>
      </c>
      <c r="K263" s="919">
        <v>0.2</v>
      </c>
      <c r="L263" s="921"/>
    </row>
    <row r="264" spans="1:12">
      <c r="A264" s="661" t="s">
        <v>369</v>
      </c>
      <c r="B264" s="661" t="s">
        <v>1992</v>
      </c>
      <c r="C264" s="661" t="s">
        <v>1962</v>
      </c>
      <c r="D264" s="661" t="s">
        <v>1963</v>
      </c>
      <c r="E264" s="903">
        <v>2013</v>
      </c>
      <c r="F264" s="662" t="s">
        <v>1964</v>
      </c>
      <c r="G264" s="663" t="s">
        <v>1993</v>
      </c>
      <c r="H264" s="664" t="s">
        <v>1971</v>
      </c>
      <c r="I264" s="665" t="s">
        <v>42</v>
      </c>
      <c r="J264" s="918">
        <v>1</v>
      </c>
      <c r="K264" s="919">
        <v>1</v>
      </c>
      <c r="L264" s="921"/>
    </row>
    <row r="265" spans="1:12">
      <c r="A265" s="661" t="s">
        <v>369</v>
      </c>
      <c r="B265" s="661" t="s">
        <v>1992</v>
      </c>
      <c r="C265" s="661" t="s">
        <v>1962</v>
      </c>
      <c r="D265" s="661" t="s">
        <v>1963</v>
      </c>
      <c r="E265" s="903">
        <v>2013</v>
      </c>
      <c r="F265" s="662" t="s">
        <v>1964</v>
      </c>
      <c r="G265" s="663" t="s">
        <v>1993</v>
      </c>
      <c r="H265" s="664" t="s">
        <v>1965</v>
      </c>
      <c r="I265" s="665" t="s">
        <v>42</v>
      </c>
      <c r="J265" s="918">
        <v>1</v>
      </c>
      <c r="K265" s="919">
        <v>1</v>
      </c>
      <c r="L265" s="921"/>
    </row>
    <row r="266" spans="1:12">
      <c r="A266" s="661" t="s">
        <v>369</v>
      </c>
      <c r="B266" s="661" t="s">
        <v>1992</v>
      </c>
      <c r="C266" s="661" t="s">
        <v>1962</v>
      </c>
      <c r="D266" s="661" t="s">
        <v>1963</v>
      </c>
      <c r="E266" s="903">
        <v>2013</v>
      </c>
      <c r="F266" s="662" t="s">
        <v>1964</v>
      </c>
      <c r="G266" s="663" t="s">
        <v>1993</v>
      </c>
      <c r="H266" s="664" t="s">
        <v>1966</v>
      </c>
      <c r="I266" s="665" t="s">
        <v>42</v>
      </c>
      <c r="J266" s="918">
        <v>1</v>
      </c>
      <c r="K266" s="919">
        <v>1</v>
      </c>
      <c r="L266" s="921"/>
    </row>
    <row r="267" spans="1:12">
      <c r="A267" s="661" t="s">
        <v>369</v>
      </c>
      <c r="B267" s="661" t="s">
        <v>1992</v>
      </c>
      <c r="C267" s="661" t="s">
        <v>1962</v>
      </c>
      <c r="D267" s="661" t="s">
        <v>1963</v>
      </c>
      <c r="E267" s="903">
        <v>2013</v>
      </c>
      <c r="F267" s="662" t="s">
        <v>1964</v>
      </c>
      <c r="G267" s="663" t="s">
        <v>1993</v>
      </c>
      <c r="H267" s="664" t="s">
        <v>1967</v>
      </c>
      <c r="I267" s="665" t="s">
        <v>42</v>
      </c>
      <c r="J267" s="918">
        <v>1</v>
      </c>
      <c r="K267" s="919">
        <v>1</v>
      </c>
      <c r="L267" s="921"/>
    </row>
    <row r="268" spans="1:12">
      <c r="A268" s="661" t="s">
        <v>369</v>
      </c>
      <c r="B268" s="661" t="s">
        <v>1992</v>
      </c>
      <c r="C268" s="661" t="s">
        <v>1962</v>
      </c>
      <c r="D268" s="661" t="s">
        <v>1963</v>
      </c>
      <c r="E268" s="903">
        <v>2013</v>
      </c>
      <c r="F268" s="662" t="s">
        <v>1964</v>
      </c>
      <c r="G268" s="663" t="s">
        <v>1993</v>
      </c>
      <c r="H268" s="664" t="s">
        <v>1968</v>
      </c>
      <c r="I268" s="665" t="s">
        <v>42</v>
      </c>
      <c r="J268" s="918">
        <v>1</v>
      </c>
      <c r="K268" s="919">
        <v>1</v>
      </c>
      <c r="L268" s="921"/>
    </row>
    <row r="269" spans="1:12">
      <c r="A269" s="661" t="s">
        <v>369</v>
      </c>
      <c r="B269" s="661" t="s">
        <v>1992</v>
      </c>
      <c r="C269" s="661" t="s">
        <v>1962</v>
      </c>
      <c r="D269" s="661" t="s">
        <v>1963</v>
      </c>
      <c r="E269" s="903">
        <v>2013</v>
      </c>
      <c r="F269" s="662" t="s">
        <v>1964</v>
      </c>
      <c r="G269" s="663" t="s">
        <v>1993</v>
      </c>
      <c r="H269" s="664" t="s">
        <v>246</v>
      </c>
      <c r="I269" s="665" t="s">
        <v>42</v>
      </c>
      <c r="J269" s="918">
        <v>1</v>
      </c>
      <c r="K269" s="919">
        <v>1</v>
      </c>
      <c r="L269" s="921"/>
    </row>
    <row r="270" spans="1:12">
      <c r="A270" s="661" t="s">
        <v>369</v>
      </c>
      <c r="B270" s="661" t="s">
        <v>1992</v>
      </c>
      <c r="C270" s="661" t="s">
        <v>1962</v>
      </c>
      <c r="D270" s="661" t="s">
        <v>1972</v>
      </c>
      <c r="E270" s="903">
        <v>2013</v>
      </c>
      <c r="F270" s="662" t="s">
        <v>1964</v>
      </c>
      <c r="G270" s="663" t="s">
        <v>1993</v>
      </c>
      <c r="H270" s="664" t="s">
        <v>1971</v>
      </c>
      <c r="I270" s="665" t="s">
        <v>42</v>
      </c>
      <c r="J270" s="918">
        <v>1</v>
      </c>
      <c r="K270" s="919">
        <v>1</v>
      </c>
      <c r="L270" s="921"/>
    </row>
    <row r="271" spans="1:12">
      <c r="A271" s="661" t="s">
        <v>369</v>
      </c>
      <c r="B271" s="661" t="s">
        <v>1992</v>
      </c>
      <c r="C271" s="661" t="s">
        <v>1962</v>
      </c>
      <c r="D271" s="661" t="s">
        <v>1972</v>
      </c>
      <c r="E271" s="903">
        <v>2013</v>
      </c>
      <c r="F271" s="662" t="s">
        <v>1964</v>
      </c>
      <c r="G271" s="663" t="s">
        <v>1993</v>
      </c>
      <c r="H271" s="664" t="s">
        <v>1965</v>
      </c>
      <c r="I271" s="665" t="s">
        <v>42</v>
      </c>
      <c r="J271" s="918">
        <v>1</v>
      </c>
      <c r="K271" s="919">
        <v>1</v>
      </c>
      <c r="L271" s="921"/>
    </row>
    <row r="272" spans="1:12">
      <c r="A272" s="661" t="s">
        <v>369</v>
      </c>
      <c r="B272" s="661" t="s">
        <v>1992</v>
      </c>
      <c r="C272" s="661" t="s">
        <v>1962</v>
      </c>
      <c r="D272" s="661" t="s">
        <v>1972</v>
      </c>
      <c r="E272" s="903">
        <v>2013</v>
      </c>
      <c r="F272" s="662" t="s">
        <v>1964</v>
      </c>
      <c r="G272" s="663" t="s">
        <v>1993</v>
      </c>
      <c r="H272" s="664" t="s">
        <v>1966</v>
      </c>
      <c r="I272" s="665" t="s">
        <v>42</v>
      </c>
      <c r="J272" s="918">
        <v>1</v>
      </c>
      <c r="K272" s="919">
        <v>1</v>
      </c>
      <c r="L272" s="921"/>
    </row>
    <row r="273" spans="1:12">
      <c r="A273" s="661" t="s">
        <v>369</v>
      </c>
      <c r="B273" s="661" t="s">
        <v>1992</v>
      </c>
      <c r="C273" s="661" t="s">
        <v>1962</v>
      </c>
      <c r="D273" s="661" t="s">
        <v>1972</v>
      </c>
      <c r="E273" s="903">
        <v>2013</v>
      </c>
      <c r="F273" s="662" t="s">
        <v>1964</v>
      </c>
      <c r="G273" s="663" t="s">
        <v>1993</v>
      </c>
      <c r="H273" s="664" t="s">
        <v>1967</v>
      </c>
      <c r="I273" s="665" t="s">
        <v>42</v>
      </c>
      <c r="J273" s="918">
        <v>1</v>
      </c>
      <c r="K273" s="919">
        <v>1</v>
      </c>
      <c r="L273" s="921"/>
    </row>
    <row r="274" spans="1:12">
      <c r="A274" s="661" t="s">
        <v>369</v>
      </c>
      <c r="B274" s="661" t="s">
        <v>1992</v>
      </c>
      <c r="C274" s="661" t="s">
        <v>1962</v>
      </c>
      <c r="D274" s="661" t="s">
        <v>1972</v>
      </c>
      <c r="E274" s="903">
        <v>2013</v>
      </c>
      <c r="F274" s="662" t="s">
        <v>1964</v>
      </c>
      <c r="G274" s="663" t="s">
        <v>1993</v>
      </c>
      <c r="H274" s="664" t="s">
        <v>1968</v>
      </c>
      <c r="I274" s="665" t="s">
        <v>42</v>
      </c>
      <c r="J274" s="918">
        <v>1</v>
      </c>
      <c r="K274" s="919">
        <v>1</v>
      </c>
      <c r="L274" s="921"/>
    </row>
    <row r="275" spans="1:12">
      <c r="A275" s="661" t="s">
        <v>369</v>
      </c>
      <c r="B275" s="661" t="s">
        <v>1992</v>
      </c>
      <c r="C275" s="661" t="s">
        <v>1962</v>
      </c>
      <c r="D275" s="661" t="s">
        <v>1972</v>
      </c>
      <c r="E275" s="903">
        <v>2013</v>
      </c>
      <c r="F275" s="662" t="s">
        <v>1964</v>
      </c>
      <c r="G275" s="663" t="s">
        <v>1993</v>
      </c>
      <c r="H275" s="664" t="s">
        <v>246</v>
      </c>
      <c r="I275" s="665" t="s">
        <v>42</v>
      </c>
      <c r="J275" s="918">
        <v>1</v>
      </c>
      <c r="K275" s="919">
        <v>1</v>
      </c>
      <c r="L275" s="921"/>
    </row>
    <row r="276" spans="1:12">
      <c r="A276" s="661" t="s">
        <v>369</v>
      </c>
      <c r="B276" s="661" t="s">
        <v>1992</v>
      </c>
      <c r="C276" s="661" t="s">
        <v>1962</v>
      </c>
      <c r="D276" s="661" t="s">
        <v>1974</v>
      </c>
      <c r="E276" s="903">
        <v>2013</v>
      </c>
      <c r="F276" s="662" t="s">
        <v>1975</v>
      </c>
      <c r="G276" s="663" t="s">
        <v>1993</v>
      </c>
      <c r="H276" s="664" t="s">
        <v>1971</v>
      </c>
      <c r="I276" s="665" t="s">
        <v>42</v>
      </c>
      <c r="J276" s="918">
        <v>1</v>
      </c>
      <c r="K276" s="919">
        <v>1</v>
      </c>
      <c r="L276" s="921"/>
    </row>
    <row r="277" spans="1:12">
      <c r="A277" s="661" t="s">
        <v>369</v>
      </c>
      <c r="B277" s="661" t="s">
        <v>1992</v>
      </c>
      <c r="C277" s="661" t="s">
        <v>1962</v>
      </c>
      <c r="D277" s="661" t="s">
        <v>1974</v>
      </c>
      <c r="E277" s="903">
        <v>2013</v>
      </c>
      <c r="F277" s="662" t="s">
        <v>1975</v>
      </c>
      <c r="G277" s="663" t="s">
        <v>1993</v>
      </c>
      <c r="H277" s="664" t="s">
        <v>1965</v>
      </c>
      <c r="I277" s="665" t="s">
        <v>42</v>
      </c>
      <c r="J277" s="918">
        <v>1</v>
      </c>
      <c r="K277" s="919">
        <v>1</v>
      </c>
      <c r="L277" s="921"/>
    </row>
    <row r="278" spans="1:12">
      <c r="A278" s="661" t="s">
        <v>369</v>
      </c>
      <c r="B278" s="661" t="s">
        <v>1992</v>
      </c>
      <c r="C278" s="661" t="s">
        <v>1962</v>
      </c>
      <c r="D278" s="661" t="s">
        <v>1974</v>
      </c>
      <c r="E278" s="903">
        <v>2013</v>
      </c>
      <c r="F278" s="662" t="s">
        <v>1975</v>
      </c>
      <c r="G278" s="663" t="s">
        <v>1993</v>
      </c>
      <c r="H278" s="664" t="s">
        <v>1966</v>
      </c>
      <c r="I278" s="665" t="s">
        <v>42</v>
      </c>
      <c r="J278" s="918">
        <v>1</v>
      </c>
      <c r="K278" s="919">
        <v>1</v>
      </c>
      <c r="L278" s="921"/>
    </row>
    <row r="279" spans="1:12">
      <c r="A279" s="661" t="s">
        <v>369</v>
      </c>
      <c r="B279" s="661" t="s">
        <v>1992</v>
      </c>
      <c r="C279" s="661" t="s">
        <v>1962</v>
      </c>
      <c r="D279" s="661" t="s">
        <v>1974</v>
      </c>
      <c r="E279" s="903">
        <v>2013</v>
      </c>
      <c r="F279" s="662" t="s">
        <v>1975</v>
      </c>
      <c r="G279" s="663" t="s">
        <v>1993</v>
      </c>
      <c r="H279" s="664" t="s">
        <v>1967</v>
      </c>
      <c r="I279" s="665" t="s">
        <v>42</v>
      </c>
      <c r="J279" s="918">
        <v>1</v>
      </c>
      <c r="K279" s="919">
        <v>1</v>
      </c>
      <c r="L279" s="921"/>
    </row>
    <row r="280" spans="1:12">
      <c r="A280" s="661" t="s">
        <v>369</v>
      </c>
      <c r="B280" s="661" t="s">
        <v>1992</v>
      </c>
      <c r="C280" s="661" t="s">
        <v>1962</v>
      </c>
      <c r="D280" s="661" t="s">
        <v>1974</v>
      </c>
      <c r="E280" s="903">
        <v>2013</v>
      </c>
      <c r="F280" s="662" t="s">
        <v>1975</v>
      </c>
      <c r="G280" s="663" t="s">
        <v>1993</v>
      </c>
      <c r="H280" s="664" t="s">
        <v>1968</v>
      </c>
      <c r="I280" s="665" t="s">
        <v>42</v>
      </c>
      <c r="J280" s="918">
        <v>1</v>
      </c>
      <c r="K280" s="919">
        <v>1</v>
      </c>
      <c r="L280" s="921"/>
    </row>
    <row r="281" spans="1:12">
      <c r="A281" s="661" t="s">
        <v>369</v>
      </c>
      <c r="B281" s="661" t="s">
        <v>1992</v>
      </c>
      <c r="C281" s="661" t="s">
        <v>1962</v>
      </c>
      <c r="D281" s="661" t="s">
        <v>1974</v>
      </c>
      <c r="E281" s="903">
        <v>2013</v>
      </c>
      <c r="F281" s="662" t="s">
        <v>1975</v>
      </c>
      <c r="G281" s="663" t="s">
        <v>1993</v>
      </c>
      <c r="H281" s="664" t="s">
        <v>246</v>
      </c>
      <c r="I281" s="665" t="s">
        <v>42</v>
      </c>
      <c r="J281" s="918">
        <v>1</v>
      </c>
      <c r="K281" s="919">
        <v>1</v>
      </c>
      <c r="L281" s="921"/>
    </row>
    <row r="282" spans="1:12">
      <c r="A282" s="661" t="s">
        <v>369</v>
      </c>
      <c r="B282" s="661" t="s">
        <v>1945</v>
      </c>
      <c r="C282" s="661" t="s">
        <v>1962</v>
      </c>
      <c r="D282" s="661" t="s">
        <v>1963</v>
      </c>
      <c r="E282" s="903">
        <v>2013</v>
      </c>
      <c r="F282" s="662" t="s">
        <v>1964</v>
      </c>
      <c r="G282" s="663" t="s">
        <v>643</v>
      </c>
      <c r="H282" s="664" t="s">
        <v>246</v>
      </c>
      <c r="I282" s="665" t="s">
        <v>42</v>
      </c>
      <c r="J282" s="918">
        <v>1</v>
      </c>
      <c r="K282" s="919">
        <v>1</v>
      </c>
      <c r="L282" s="921"/>
    </row>
    <row r="283" spans="1:12">
      <c r="A283" s="661" t="s">
        <v>369</v>
      </c>
      <c r="B283" s="661" t="s">
        <v>1945</v>
      </c>
      <c r="C283" s="661" t="s">
        <v>1962</v>
      </c>
      <c r="D283" s="661" t="s">
        <v>1972</v>
      </c>
      <c r="E283" s="903">
        <v>2013</v>
      </c>
      <c r="F283" s="662" t="s">
        <v>1964</v>
      </c>
      <c r="G283" s="663" t="s">
        <v>643</v>
      </c>
      <c r="H283" s="664" t="s">
        <v>246</v>
      </c>
      <c r="I283" s="665" t="s">
        <v>42</v>
      </c>
      <c r="J283" s="918">
        <v>1</v>
      </c>
      <c r="K283" s="919">
        <v>1</v>
      </c>
      <c r="L283" s="921"/>
    </row>
    <row r="284" spans="1:12">
      <c r="A284" s="661" t="s">
        <v>369</v>
      </c>
      <c r="B284" s="661" t="s">
        <v>1945</v>
      </c>
      <c r="C284" s="661" t="s">
        <v>1962</v>
      </c>
      <c r="D284" s="661" t="s">
        <v>1973</v>
      </c>
      <c r="E284" s="903">
        <v>2013</v>
      </c>
      <c r="F284" s="662" t="s">
        <v>58</v>
      </c>
      <c r="G284" s="663" t="s">
        <v>643</v>
      </c>
      <c r="H284" s="664" t="s">
        <v>246</v>
      </c>
      <c r="I284" s="665" t="s">
        <v>42</v>
      </c>
      <c r="J284" s="918">
        <v>0.86</v>
      </c>
      <c r="K284" s="918">
        <v>0.86</v>
      </c>
      <c r="L284" s="921"/>
    </row>
    <row r="285" spans="1:12">
      <c r="A285" s="661" t="s">
        <v>369</v>
      </c>
      <c r="B285" s="661" t="s">
        <v>1945</v>
      </c>
      <c r="C285" s="661" t="s">
        <v>1962</v>
      </c>
      <c r="D285" s="661" t="s">
        <v>1974</v>
      </c>
      <c r="E285" s="903">
        <v>2013</v>
      </c>
      <c r="F285" s="662" t="s">
        <v>1975</v>
      </c>
      <c r="G285" s="663" t="s">
        <v>643</v>
      </c>
      <c r="H285" s="664" t="s">
        <v>246</v>
      </c>
      <c r="I285" s="665" t="s">
        <v>42</v>
      </c>
      <c r="J285" s="918">
        <v>1</v>
      </c>
      <c r="K285" s="919">
        <v>1</v>
      </c>
      <c r="L285" s="921"/>
    </row>
    <row r="286" spans="1:12">
      <c r="A286" s="661" t="s">
        <v>369</v>
      </c>
      <c r="B286" s="661" t="s">
        <v>1945</v>
      </c>
      <c r="C286" s="661" t="s">
        <v>1962</v>
      </c>
      <c r="D286" s="661" t="s">
        <v>650</v>
      </c>
      <c r="E286" s="903">
        <v>2013</v>
      </c>
      <c r="F286" s="662" t="s">
        <v>58</v>
      </c>
      <c r="G286" s="663" t="s">
        <v>643</v>
      </c>
      <c r="H286" s="664" t="s">
        <v>246</v>
      </c>
      <c r="I286" s="665" t="s">
        <v>42</v>
      </c>
      <c r="J286" s="918">
        <v>0.86</v>
      </c>
      <c r="K286" s="918">
        <v>0.86</v>
      </c>
      <c r="L286" s="921"/>
    </row>
    <row r="287" spans="1:12">
      <c r="A287" s="661" t="s">
        <v>369</v>
      </c>
      <c r="B287" s="661" t="s">
        <v>1945</v>
      </c>
      <c r="C287" s="661" t="s">
        <v>651</v>
      </c>
      <c r="D287" s="661" t="s">
        <v>1976</v>
      </c>
      <c r="E287" s="903">
        <v>2013</v>
      </c>
      <c r="F287" s="662" t="s">
        <v>2110</v>
      </c>
      <c r="G287" s="663" t="s">
        <v>643</v>
      </c>
      <c r="H287" s="664" t="s">
        <v>246</v>
      </c>
      <c r="I287" s="665" t="s">
        <v>42</v>
      </c>
      <c r="J287" s="918">
        <v>0.86</v>
      </c>
      <c r="K287" s="918">
        <v>0.86</v>
      </c>
      <c r="L287" s="921"/>
    </row>
    <row r="288" spans="1:12">
      <c r="A288" s="661" t="s">
        <v>369</v>
      </c>
      <c r="B288" s="661" t="s">
        <v>1945</v>
      </c>
      <c r="C288" s="661" t="s">
        <v>651</v>
      </c>
      <c r="D288" s="661" t="s">
        <v>1977</v>
      </c>
      <c r="E288" s="903">
        <v>2013</v>
      </c>
      <c r="F288" s="662" t="s">
        <v>2110</v>
      </c>
      <c r="G288" s="663" t="s">
        <v>643</v>
      </c>
      <c r="H288" s="664" t="s">
        <v>246</v>
      </c>
      <c r="I288" s="665" t="s">
        <v>42</v>
      </c>
      <c r="J288" s="918">
        <v>0.86</v>
      </c>
      <c r="K288" s="918">
        <v>0.86</v>
      </c>
      <c r="L288" s="921"/>
    </row>
    <row r="289" spans="1:12">
      <c r="A289" s="661" t="s">
        <v>369</v>
      </c>
      <c r="B289" s="661" t="s">
        <v>1945</v>
      </c>
      <c r="C289" s="661" t="s">
        <v>651</v>
      </c>
      <c r="D289" s="661" t="s">
        <v>1978</v>
      </c>
      <c r="E289" s="903">
        <v>2013</v>
      </c>
      <c r="F289" s="662" t="s">
        <v>2110</v>
      </c>
      <c r="G289" s="663" t="s">
        <v>643</v>
      </c>
      <c r="H289" s="664" t="s">
        <v>246</v>
      </c>
      <c r="I289" s="665" t="s">
        <v>42</v>
      </c>
      <c r="J289" s="918">
        <v>0.86</v>
      </c>
      <c r="K289" s="918">
        <v>0.86</v>
      </c>
      <c r="L289" s="921"/>
    </row>
    <row r="290" spans="1:12">
      <c r="A290" s="661" t="s">
        <v>369</v>
      </c>
      <c r="B290" s="661" t="s">
        <v>1945</v>
      </c>
      <c r="C290" s="661" t="s">
        <v>1979</v>
      </c>
      <c r="D290" s="661" t="s">
        <v>1980</v>
      </c>
      <c r="E290" s="903">
        <v>2013</v>
      </c>
      <c r="F290" s="662" t="s">
        <v>1964</v>
      </c>
      <c r="G290" s="663" t="s">
        <v>643</v>
      </c>
      <c r="H290" s="664" t="s">
        <v>246</v>
      </c>
      <c r="I290" s="665" t="s">
        <v>42</v>
      </c>
      <c r="J290" s="918">
        <v>1</v>
      </c>
      <c r="K290" s="919">
        <v>1</v>
      </c>
      <c r="L290" s="921"/>
    </row>
    <row r="291" spans="1:12">
      <c r="A291" s="661" t="s">
        <v>369</v>
      </c>
      <c r="B291" s="661" t="s">
        <v>1945</v>
      </c>
      <c r="C291" s="661" t="s">
        <v>1979</v>
      </c>
      <c r="D291" s="661" t="s">
        <v>1981</v>
      </c>
      <c r="E291" s="903">
        <v>2013</v>
      </c>
      <c r="F291" s="662" t="s">
        <v>58</v>
      </c>
      <c r="G291" s="663" t="s">
        <v>643</v>
      </c>
      <c r="H291" s="664" t="s">
        <v>246</v>
      </c>
      <c r="I291" s="665" t="s">
        <v>42</v>
      </c>
      <c r="J291" s="918">
        <v>0.86</v>
      </c>
      <c r="K291" s="918">
        <v>0.86</v>
      </c>
      <c r="L291" s="921"/>
    </row>
    <row r="292" spans="1:12">
      <c r="A292" s="661" t="s">
        <v>369</v>
      </c>
      <c r="B292" s="661" t="s">
        <v>1945</v>
      </c>
      <c r="C292" s="661" t="s">
        <v>1979</v>
      </c>
      <c r="D292" s="661" t="s">
        <v>1982</v>
      </c>
      <c r="E292" s="903">
        <v>2013</v>
      </c>
      <c r="F292" s="662" t="s">
        <v>58</v>
      </c>
      <c r="G292" s="663" t="s">
        <v>643</v>
      </c>
      <c r="H292" s="664" t="s">
        <v>246</v>
      </c>
      <c r="I292" s="665" t="s">
        <v>42</v>
      </c>
      <c r="J292" s="918">
        <v>0.86</v>
      </c>
      <c r="K292" s="918">
        <v>0.86</v>
      </c>
      <c r="L292" s="921"/>
    </row>
    <row r="293" spans="1:12">
      <c r="A293" s="661" t="s">
        <v>369</v>
      </c>
      <c r="B293" s="661" t="s">
        <v>1945</v>
      </c>
      <c r="C293" s="661" t="s">
        <v>1979</v>
      </c>
      <c r="D293" s="661" t="s">
        <v>1983</v>
      </c>
      <c r="E293" s="903">
        <v>2013</v>
      </c>
      <c r="F293" s="662" t="s">
        <v>58</v>
      </c>
      <c r="G293" s="663" t="s">
        <v>643</v>
      </c>
      <c r="H293" s="664" t="s">
        <v>246</v>
      </c>
      <c r="I293" s="665" t="s">
        <v>42</v>
      </c>
      <c r="J293" s="918">
        <v>0.86</v>
      </c>
      <c r="K293" s="918">
        <v>0.86</v>
      </c>
      <c r="L293" s="921"/>
    </row>
    <row r="294" spans="1:12">
      <c r="A294" s="661" t="s">
        <v>369</v>
      </c>
      <c r="B294" s="661" t="s">
        <v>1945</v>
      </c>
      <c r="C294" s="661" t="s">
        <v>1979</v>
      </c>
      <c r="D294" s="661" t="s">
        <v>1984</v>
      </c>
      <c r="E294" s="903">
        <v>2013</v>
      </c>
      <c r="F294" s="662" t="s">
        <v>58</v>
      </c>
      <c r="G294" s="663" t="s">
        <v>643</v>
      </c>
      <c r="H294" s="664" t="s">
        <v>246</v>
      </c>
      <c r="I294" s="665" t="s">
        <v>42</v>
      </c>
      <c r="J294" s="918">
        <v>0.86</v>
      </c>
      <c r="K294" s="918">
        <v>0.86</v>
      </c>
      <c r="L294" s="921"/>
    </row>
    <row r="295" spans="1:12">
      <c r="A295" s="661" t="s">
        <v>369</v>
      </c>
      <c r="B295" s="661" t="s">
        <v>1945</v>
      </c>
      <c r="C295" s="661" t="s">
        <v>1979</v>
      </c>
      <c r="D295" s="661" t="s">
        <v>1985</v>
      </c>
      <c r="E295" s="903">
        <v>2013</v>
      </c>
      <c r="F295" s="662" t="s">
        <v>58</v>
      </c>
      <c r="G295" s="663" t="s">
        <v>643</v>
      </c>
      <c r="H295" s="664" t="s">
        <v>246</v>
      </c>
      <c r="I295" s="665" t="s">
        <v>42</v>
      </c>
      <c r="J295" s="918">
        <v>0.86</v>
      </c>
      <c r="K295" s="918">
        <v>0.86</v>
      </c>
      <c r="L295" s="921"/>
    </row>
    <row r="296" spans="1:12">
      <c r="A296" s="661" t="s">
        <v>369</v>
      </c>
      <c r="B296" s="661" t="s">
        <v>1945</v>
      </c>
      <c r="C296" s="661" t="s">
        <v>1979</v>
      </c>
      <c r="D296" s="661" t="s">
        <v>1986</v>
      </c>
      <c r="E296" s="903">
        <v>2013</v>
      </c>
      <c r="F296" s="662" t="s">
        <v>1975</v>
      </c>
      <c r="G296" s="663" t="s">
        <v>643</v>
      </c>
      <c r="H296" s="664" t="s">
        <v>246</v>
      </c>
      <c r="I296" s="665" t="s">
        <v>42</v>
      </c>
      <c r="J296" s="918">
        <v>1</v>
      </c>
      <c r="K296" s="919">
        <v>1</v>
      </c>
      <c r="L296" s="921"/>
    </row>
    <row r="297" spans="1:12">
      <c r="A297" s="661" t="s">
        <v>369</v>
      </c>
      <c r="B297" s="661" t="s">
        <v>1945</v>
      </c>
      <c r="C297" s="661" t="s">
        <v>1979</v>
      </c>
      <c r="D297" s="661" t="s">
        <v>1987</v>
      </c>
      <c r="E297" s="903">
        <v>2013</v>
      </c>
      <c r="F297" s="662" t="s">
        <v>656</v>
      </c>
      <c r="G297" s="663" t="s">
        <v>643</v>
      </c>
      <c r="H297" s="664" t="s">
        <v>246</v>
      </c>
      <c r="I297" s="665" t="s">
        <v>42</v>
      </c>
      <c r="J297" s="918">
        <v>1</v>
      </c>
      <c r="K297" s="919">
        <v>1</v>
      </c>
      <c r="L297" s="921"/>
    </row>
    <row r="298" spans="1:12">
      <c r="A298" s="661" t="s">
        <v>369</v>
      </c>
      <c r="B298" s="661" t="s">
        <v>1945</v>
      </c>
      <c r="C298" s="661" t="s">
        <v>55</v>
      </c>
      <c r="D298" s="661" t="s">
        <v>1988</v>
      </c>
      <c r="E298" s="903">
        <v>2013</v>
      </c>
      <c r="F298" s="662" t="s">
        <v>58</v>
      </c>
      <c r="G298" s="663" t="s">
        <v>643</v>
      </c>
      <c r="H298" s="664" t="s">
        <v>246</v>
      </c>
      <c r="I298" s="665" t="s">
        <v>42</v>
      </c>
      <c r="J298" s="918">
        <v>0.86</v>
      </c>
      <c r="K298" s="918">
        <v>0.86</v>
      </c>
      <c r="L298" s="921"/>
    </row>
    <row r="299" spans="1:12">
      <c r="A299" s="661" t="s">
        <v>369</v>
      </c>
      <c r="B299" s="661" t="s">
        <v>1945</v>
      </c>
      <c r="C299" s="661" t="s">
        <v>55</v>
      </c>
      <c r="D299" s="661" t="s">
        <v>1989</v>
      </c>
      <c r="E299" s="903">
        <v>2013</v>
      </c>
      <c r="F299" s="662" t="s">
        <v>1990</v>
      </c>
      <c r="G299" s="663" t="s">
        <v>643</v>
      </c>
      <c r="H299" s="664" t="s">
        <v>246</v>
      </c>
      <c r="I299" s="665" t="s">
        <v>42</v>
      </c>
      <c r="J299" s="918">
        <v>0.86</v>
      </c>
      <c r="K299" s="918">
        <v>0.86</v>
      </c>
      <c r="L299" s="921"/>
    </row>
    <row r="300" spans="1:12">
      <c r="A300" s="661" t="s">
        <v>369</v>
      </c>
      <c r="B300" s="661" t="s">
        <v>1945</v>
      </c>
      <c r="C300" s="661" t="s">
        <v>55</v>
      </c>
      <c r="D300" s="661" t="s">
        <v>1991</v>
      </c>
      <c r="E300" s="903">
        <v>2013</v>
      </c>
      <c r="F300" s="662" t="s">
        <v>653</v>
      </c>
      <c r="G300" s="663" t="s">
        <v>643</v>
      </c>
      <c r="H300" s="664" t="s">
        <v>246</v>
      </c>
      <c r="I300" s="665" t="s">
        <v>42</v>
      </c>
      <c r="J300" s="918">
        <v>1</v>
      </c>
      <c r="K300" s="919">
        <v>1</v>
      </c>
      <c r="L300" s="921"/>
    </row>
    <row r="301" spans="1:12">
      <c r="A301" s="661" t="s">
        <v>369</v>
      </c>
      <c r="B301" s="661" t="s">
        <v>1945</v>
      </c>
      <c r="C301" s="661" t="s">
        <v>55</v>
      </c>
      <c r="D301" s="661" t="s">
        <v>57</v>
      </c>
      <c r="E301" s="903">
        <v>2013</v>
      </c>
      <c r="F301" s="662" t="s">
        <v>58</v>
      </c>
      <c r="G301" s="663" t="s">
        <v>643</v>
      </c>
      <c r="H301" s="664" t="s">
        <v>246</v>
      </c>
      <c r="I301" s="665" t="s">
        <v>42</v>
      </c>
      <c r="J301" s="918">
        <v>0.86</v>
      </c>
      <c r="K301" s="918">
        <v>0.86</v>
      </c>
      <c r="L301" s="921"/>
    </row>
    <row r="302" spans="1:12">
      <c r="A302" s="661"/>
      <c r="B302" s="661"/>
      <c r="C302" s="661"/>
      <c r="D302" s="661"/>
      <c r="E302" s="903"/>
      <c r="F302" s="662"/>
      <c r="G302" s="663"/>
      <c r="H302" s="664"/>
      <c r="I302" s="665"/>
      <c r="J302" s="918"/>
      <c r="K302" s="919"/>
      <c r="L302" s="921"/>
    </row>
    <row r="303" spans="1:12">
      <c r="A303" s="661"/>
      <c r="B303" s="661"/>
      <c r="C303" s="661"/>
      <c r="D303" s="661"/>
      <c r="E303" s="903"/>
      <c r="F303" s="662"/>
      <c r="G303" s="663"/>
      <c r="H303" s="664"/>
      <c r="I303" s="665"/>
      <c r="J303" s="918"/>
      <c r="K303" s="919"/>
      <c r="L303" s="921"/>
    </row>
    <row r="304" spans="1:12">
      <c r="A304" s="661"/>
      <c r="B304" s="661"/>
      <c r="C304" s="661"/>
      <c r="D304" s="661"/>
      <c r="E304" s="903"/>
      <c r="F304" s="662"/>
      <c r="G304" s="663"/>
      <c r="H304" s="664"/>
      <c r="I304" s="665"/>
      <c r="J304" s="918"/>
      <c r="K304" s="919"/>
      <c r="L304" s="921"/>
    </row>
    <row r="305" spans="1:12">
      <c r="A305" s="661"/>
      <c r="B305" s="661"/>
      <c r="C305" s="661"/>
      <c r="D305" s="661"/>
      <c r="E305" s="903"/>
      <c r="F305" s="662"/>
      <c r="G305" s="663"/>
      <c r="H305" s="664"/>
      <c r="I305" s="665"/>
      <c r="J305" s="918"/>
      <c r="K305" s="919"/>
      <c r="L305" s="921"/>
    </row>
    <row r="306" spans="1:12">
      <c r="A306" s="661"/>
      <c r="B306" s="661"/>
      <c r="C306" s="661"/>
      <c r="D306" s="661"/>
      <c r="E306" s="903"/>
      <c r="F306" s="662"/>
      <c r="G306" s="663"/>
      <c r="H306" s="664"/>
      <c r="I306" s="665"/>
      <c r="J306" s="918"/>
      <c r="K306" s="919"/>
      <c r="L306" s="921"/>
    </row>
    <row r="307" spans="1:12">
      <c r="A307" s="661"/>
      <c r="B307" s="661"/>
      <c r="C307" s="661"/>
      <c r="D307" s="661"/>
      <c r="E307" s="903"/>
      <c r="F307" s="662"/>
      <c r="G307" s="663"/>
      <c r="H307" s="664"/>
      <c r="I307" s="665"/>
      <c r="J307" s="918"/>
      <c r="K307" s="919"/>
      <c r="L307" s="921"/>
    </row>
    <row r="308" spans="1:12">
      <c r="A308" s="661"/>
      <c r="B308" s="661"/>
      <c r="C308" s="661"/>
      <c r="D308" s="661"/>
      <c r="E308" s="903"/>
      <c r="F308" s="662"/>
      <c r="G308" s="663"/>
      <c r="H308" s="664"/>
      <c r="I308" s="665"/>
      <c r="J308" s="918"/>
      <c r="K308" s="919"/>
      <c r="L308" s="921"/>
    </row>
    <row r="309" spans="1:12">
      <c r="A309" s="661"/>
      <c r="B309" s="661"/>
      <c r="C309" s="661"/>
      <c r="D309" s="661"/>
      <c r="E309" s="903"/>
      <c r="F309" s="662"/>
      <c r="G309" s="663"/>
      <c r="H309" s="664"/>
      <c r="I309" s="665"/>
      <c r="J309" s="918"/>
      <c r="K309" s="919"/>
      <c r="L309" s="921"/>
    </row>
    <row r="310" spans="1:12">
      <c r="A310" s="661"/>
      <c r="B310" s="661"/>
      <c r="C310" s="661"/>
      <c r="D310" s="661"/>
      <c r="E310" s="903"/>
      <c r="F310" s="662"/>
      <c r="G310" s="663"/>
      <c r="H310" s="664"/>
      <c r="I310" s="665"/>
      <c r="J310" s="918"/>
      <c r="K310" s="919"/>
      <c r="L310" s="921"/>
    </row>
    <row r="311" spans="1:12">
      <c r="A311" s="922"/>
      <c r="B311" s="922"/>
      <c r="C311" s="922"/>
      <c r="D311" s="325"/>
      <c r="E311" s="904"/>
      <c r="F311" s="666"/>
      <c r="G311" s="667"/>
      <c r="H311" s="668"/>
      <c r="I311" s="669"/>
      <c r="J311" s="923"/>
      <c r="K311" s="924"/>
      <c r="L311" s="925"/>
    </row>
    <row r="312" spans="1:12">
      <c r="A312" s="922"/>
      <c r="B312" s="922"/>
      <c r="C312" s="922"/>
      <c r="D312" s="325"/>
      <c r="E312" s="904"/>
      <c r="F312" s="666"/>
      <c r="G312" s="667"/>
      <c r="H312" s="668"/>
      <c r="I312" s="669"/>
      <c r="J312" s="923"/>
      <c r="K312" s="924"/>
      <c r="L312" s="926"/>
    </row>
    <row r="313" spans="1:12">
      <c r="A313" s="670"/>
      <c r="E313" s="927"/>
      <c r="F313" s="928"/>
      <c r="I313" s="928"/>
      <c r="L313" s="929"/>
    </row>
    <row r="314" spans="1:12">
      <c r="A314" s="930" t="s">
        <v>315</v>
      </c>
      <c r="L314" s="929"/>
    </row>
    <row r="315" spans="1:12">
      <c r="A315" s="109" t="s">
        <v>1994</v>
      </c>
      <c r="L315" s="929"/>
    </row>
    <row r="316" spans="1:12">
      <c r="A316" s="109" t="s">
        <v>204</v>
      </c>
      <c r="L316" s="929"/>
    </row>
    <row r="317" spans="1:12" ht="15">
      <c r="A317" s="932"/>
      <c r="L317" s="929"/>
    </row>
    <row r="318" spans="1:12">
      <c r="L318" s="933"/>
    </row>
  </sheetData>
  <dataValidations count="4">
    <dataValidation type="list" allowBlank="1" showInputMessage="1" showErrorMessage="1" sqref="G311:G312">
      <formula1>$P$4:$P$16</formula1>
    </dataValidation>
    <dataValidation type="list" allowBlank="1" showInputMessage="1" showErrorMessage="1" sqref="H311:H312">
      <formula1>$R$4:$R$11</formula1>
    </dataValidation>
    <dataValidation type="list" allowBlank="1" showInputMessage="1" showErrorMessage="1" sqref="G4:G281 G302:G310">
      <formula1>$P$4:$P$15</formula1>
    </dataValidation>
    <dataValidation type="list" allowBlank="1" showInputMessage="1" showErrorMessage="1" sqref="H4:H281 H302:H310">
      <formula1>$R$4:$R$12</formula1>
    </dataValidation>
  </dataValidations>
  <pageMargins left="0.78740157480314965" right="0.78740157480314965" top="1.0629921259842521" bottom="1.0629921259842521" header="0.78740157480314965" footer="0.78740157480314965"/>
  <pageSetup paperSize="9" scale="57" firstPageNumber="0" orientation="landscape" horizontalDpi="300" verticalDpi="300"/>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enableFormatConditionsCalculation="0">
    <pageSetUpPr fitToPage="1"/>
  </sheetPr>
  <dimension ref="A1:Q186"/>
  <sheetViews>
    <sheetView tabSelected="1" zoomScaleSheetLayoutView="85" workbookViewId="0">
      <selection activeCell="A186" sqref="A186"/>
    </sheetView>
  </sheetViews>
  <sheetFormatPr defaultColWidth="11.42578125" defaultRowHeight="12.75"/>
  <cols>
    <col min="1" max="1" width="10.42578125" style="1" customWidth="1"/>
    <col min="2" max="2" width="15.140625" style="1" customWidth="1"/>
    <col min="3" max="3" width="25.85546875" style="72" customWidth="1"/>
    <col min="4" max="4" width="25.85546875" style="26" customWidth="1"/>
    <col min="5" max="5" width="23.42578125" style="1" customWidth="1"/>
    <col min="6" max="6" width="21.7109375" style="1" customWidth="1"/>
    <col min="7" max="7" width="14" style="1" customWidth="1"/>
    <col min="8" max="8" width="15" style="1" customWidth="1"/>
    <col min="9" max="9" width="11.85546875" style="1" customWidth="1"/>
    <col min="10" max="10" width="18.42578125" style="1" bestFit="1" customWidth="1"/>
    <col min="11" max="11" width="21.42578125" style="1" bestFit="1" customWidth="1"/>
    <col min="12" max="12" width="17.85546875" style="1" bestFit="1" customWidth="1"/>
    <col min="13" max="13" width="21.140625" style="1" bestFit="1" customWidth="1"/>
    <col min="14" max="14" width="21.42578125" style="1" bestFit="1" customWidth="1"/>
    <col min="15" max="16" width="21.7109375" style="31" customWidth="1"/>
    <col min="17" max="17" width="25.42578125" style="1" customWidth="1"/>
    <col min="18" max="16384" width="11.42578125" style="1"/>
  </cols>
  <sheetData>
    <row r="1" spans="1:17" s="21" customFormat="1" ht="22.35" customHeight="1" thickBot="1">
      <c r="A1" s="29" t="s">
        <v>59</v>
      </c>
      <c r="B1" s="29"/>
      <c r="C1" s="127"/>
      <c r="D1" s="91"/>
      <c r="E1" s="19"/>
      <c r="F1" s="19"/>
      <c r="G1" s="19"/>
      <c r="H1" s="19"/>
      <c r="I1" s="19"/>
      <c r="J1" s="19"/>
      <c r="K1" s="19"/>
      <c r="L1" s="19"/>
      <c r="M1" s="19"/>
      <c r="P1" s="20" t="s">
        <v>0</v>
      </c>
      <c r="Q1" s="55" t="s">
        <v>453</v>
      </c>
    </row>
    <row r="2" spans="1:17" s="21" customFormat="1" ht="20.100000000000001" customHeight="1" thickBot="1">
      <c r="A2" s="22"/>
      <c r="B2" s="22"/>
      <c r="C2" s="70"/>
      <c r="D2" s="92"/>
      <c r="E2" s="22"/>
      <c r="F2" s="22"/>
      <c r="G2" s="22"/>
      <c r="H2" s="22"/>
      <c r="I2" s="22"/>
      <c r="J2" s="22"/>
      <c r="K2" s="22"/>
      <c r="L2" s="22"/>
      <c r="M2" s="22"/>
      <c r="P2" s="12"/>
      <c r="Q2" s="475" t="s">
        <v>1582</v>
      </c>
    </row>
    <row r="3" spans="1:17" s="23" customFormat="1" ht="43.7" customHeight="1" thickBot="1">
      <c r="A3" s="14" t="s">
        <v>1</v>
      </c>
      <c r="B3" s="15" t="s">
        <v>358</v>
      </c>
      <c r="C3" s="71" t="s">
        <v>10</v>
      </c>
      <c r="D3" s="120" t="s">
        <v>344</v>
      </c>
      <c r="E3" s="15" t="s">
        <v>60</v>
      </c>
      <c r="F3" s="14" t="s">
        <v>61</v>
      </c>
      <c r="G3" s="14" t="s">
        <v>62</v>
      </c>
      <c r="H3" s="15" t="s">
        <v>63</v>
      </c>
      <c r="I3" s="15" t="s">
        <v>64</v>
      </c>
      <c r="J3" s="120" t="s">
        <v>339</v>
      </c>
      <c r="K3" s="120" t="s">
        <v>340</v>
      </c>
      <c r="L3" s="120" t="s">
        <v>341</v>
      </c>
      <c r="M3" s="120" t="s">
        <v>342</v>
      </c>
      <c r="N3" s="120" t="s">
        <v>343</v>
      </c>
      <c r="O3" s="122" t="s">
        <v>345</v>
      </c>
      <c r="P3" s="122" t="s">
        <v>419</v>
      </c>
      <c r="Q3" s="122" t="s">
        <v>347</v>
      </c>
    </row>
    <row r="4" spans="1:17" s="68" customFormat="1" ht="13.35" customHeight="1">
      <c r="A4" s="841" t="s">
        <v>369</v>
      </c>
      <c r="B4" s="422" t="s">
        <v>1435</v>
      </c>
      <c r="C4" s="265" t="s">
        <v>19</v>
      </c>
      <c r="D4" s="477" t="s">
        <v>8</v>
      </c>
      <c r="E4" s="438" t="s">
        <v>991</v>
      </c>
      <c r="F4" s="438" t="s">
        <v>1444</v>
      </c>
      <c r="G4" s="452">
        <v>900</v>
      </c>
      <c r="H4" s="452">
        <v>262589</v>
      </c>
      <c r="I4" s="452">
        <v>64728.04</v>
      </c>
      <c r="J4" s="474" t="s">
        <v>88</v>
      </c>
      <c r="K4" s="463" t="s">
        <v>88</v>
      </c>
      <c r="L4" s="463" t="s">
        <v>88</v>
      </c>
      <c r="M4" s="422" t="s">
        <v>88</v>
      </c>
      <c r="N4" s="422" t="s">
        <v>88</v>
      </c>
      <c r="O4" s="493"/>
      <c r="P4" s="494"/>
      <c r="Q4" s="495"/>
    </row>
    <row r="5" spans="1:17" s="68" customFormat="1" ht="13.35" customHeight="1">
      <c r="A5" s="422" t="s">
        <v>369</v>
      </c>
      <c r="B5" s="422" t="s">
        <v>1435</v>
      </c>
      <c r="C5" s="423" t="s">
        <v>19</v>
      </c>
      <c r="D5" s="477" t="s">
        <v>8</v>
      </c>
      <c r="E5" s="439" t="s">
        <v>991</v>
      </c>
      <c r="F5" s="438" t="s">
        <v>1445</v>
      </c>
      <c r="G5" s="452"/>
      <c r="H5" s="452">
        <v>200</v>
      </c>
      <c r="I5" s="452">
        <v>805</v>
      </c>
      <c r="J5" s="463" t="s">
        <v>88</v>
      </c>
      <c r="K5" s="463" t="s">
        <v>88</v>
      </c>
      <c r="L5" s="463" t="s">
        <v>88</v>
      </c>
      <c r="M5" s="422" t="s">
        <v>88</v>
      </c>
      <c r="N5" s="422" t="s">
        <v>88</v>
      </c>
      <c r="O5" s="493"/>
      <c r="P5" s="494"/>
      <c r="Q5" s="495"/>
    </row>
    <row r="6" spans="1:17" s="67" customFormat="1">
      <c r="A6" s="424" t="s">
        <v>369</v>
      </c>
      <c r="B6" s="424" t="s">
        <v>1435</v>
      </c>
      <c r="C6" s="425" t="s">
        <v>19</v>
      </c>
      <c r="D6" s="25" t="s">
        <v>8</v>
      </c>
      <c r="E6" s="323" t="s">
        <v>991</v>
      </c>
      <c r="F6" s="443" t="s">
        <v>1446</v>
      </c>
      <c r="G6" s="453">
        <v>29075</v>
      </c>
      <c r="H6" s="453">
        <v>127702</v>
      </c>
      <c r="I6" s="453">
        <v>753566.18</v>
      </c>
      <c r="J6" s="464" t="s">
        <v>70</v>
      </c>
      <c r="K6" s="464" t="s">
        <v>88</v>
      </c>
      <c r="L6" s="464" t="s">
        <v>70</v>
      </c>
      <c r="M6" s="424" t="s">
        <v>70</v>
      </c>
      <c r="N6" s="424" t="s">
        <v>88</v>
      </c>
      <c r="O6" s="121" t="s">
        <v>1196</v>
      </c>
      <c r="P6" s="443" t="s">
        <v>1461</v>
      </c>
      <c r="Q6" s="125"/>
    </row>
    <row r="7" spans="1:17" s="68" customFormat="1">
      <c r="A7" s="422" t="s">
        <v>369</v>
      </c>
      <c r="B7" s="422" t="s">
        <v>1435</v>
      </c>
      <c r="C7" s="423" t="s">
        <v>19</v>
      </c>
      <c r="D7" s="477" t="s">
        <v>8</v>
      </c>
      <c r="E7" s="439" t="s">
        <v>991</v>
      </c>
      <c r="F7" s="438" t="s">
        <v>1447</v>
      </c>
      <c r="G7" s="452">
        <v>1006</v>
      </c>
      <c r="H7" s="452">
        <v>7715</v>
      </c>
      <c r="I7" s="452">
        <v>9725.07</v>
      </c>
      <c r="J7" s="463" t="s">
        <v>88</v>
      </c>
      <c r="K7" s="463" t="s">
        <v>88</v>
      </c>
      <c r="L7" s="463" t="s">
        <v>88</v>
      </c>
      <c r="M7" s="463" t="s">
        <v>88</v>
      </c>
      <c r="N7" s="422" t="s">
        <v>88</v>
      </c>
      <c r="O7" s="493"/>
      <c r="P7" s="494"/>
      <c r="Q7" s="496"/>
    </row>
    <row r="8" spans="1:17" s="69" customFormat="1">
      <c r="A8" s="422" t="s">
        <v>369</v>
      </c>
      <c r="B8" s="422" t="s">
        <v>1435</v>
      </c>
      <c r="C8" s="423" t="s">
        <v>19</v>
      </c>
      <c r="D8" s="477" t="s">
        <v>8</v>
      </c>
      <c r="E8" s="439" t="s">
        <v>991</v>
      </c>
      <c r="F8" s="438" t="s">
        <v>1448</v>
      </c>
      <c r="G8" s="452">
        <v>114</v>
      </c>
      <c r="H8" s="452">
        <v>3192</v>
      </c>
      <c r="I8" s="452">
        <v>4512.25</v>
      </c>
      <c r="J8" s="463" t="s">
        <v>88</v>
      </c>
      <c r="K8" s="463" t="s">
        <v>88</v>
      </c>
      <c r="L8" s="463" t="s">
        <v>88</v>
      </c>
      <c r="M8" s="463" t="s">
        <v>88</v>
      </c>
      <c r="N8" s="422" t="s">
        <v>88</v>
      </c>
      <c r="O8" s="497"/>
      <c r="P8" s="498"/>
      <c r="Q8" s="496"/>
    </row>
    <row r="9" spans="1:17" s="24" customFormat="1" ht="13.35" customHeight="1">
      <c r="A9" s="422" t="s">
        <v>369</v>
      </c>
      <c r="B9" s="422" t="s">
        <v>1435</v>
      </c>
      <c r="C9" s="423" t="s">
        <v>19</v>
      </c>
      <c r="D9" s="477" t="s">
        <v>8</v>
      </c>
      <c r="E9" s="439" t="s">
        <v>991</v>
      </c>
      <c r="F9" s="438" t="s">
        <v>1449</v>
      </c>
      <c r="G9" s="452">
        <v>2736</v>
      </c>
      <c r="H9" s="452">
        <v>1112390</v>
      </c>
      <c r="I9" s="452">
        <v>257270.34</v>
      </c>
      <c r="J9" s="463" t="s">
        <v>88</v>
      </c>
      <c r="K9" s="463" t="s">
        <v>88</v>
      </c>
      <c r="L9" s="463" t="s">
        <v>88</v>
      </c>
      <c r="M9" s="463" t="s">
        <v>88</v>
      </c>
      <c r="N9" s="422" t="s">
        <v>88</v>
      </c>
      <c r="O9" s="477"/>
      <c r="P9" s="499"/>
      <c r="Q9" s="496"/>
    </row>
    <row r="10" spans="1:17" s="24" customFormat="1" ht="13.35" customHeight="1">
      <c r="A10" s="422" t="s">
        <v>369</v>
      </c>
      <c r="B10" s="422" t="s">
        <v>1435</v>
      </c>
      <c r="C10" s="423" t="s">
        <v>19</v>
      </c>
      <c r="D10" s="477" t="s">
        <v>8</v>
      </c>
      <c r="E10" s="439" t="s">
        <v>991</v>
      </c>
      <c r="F10" s="444" t="s">
        <v>1450</v>
      </c>
      <c r="G10" s="452">
        <v>648</v>
      </c>
      <c r="H10" s="452">
        <v>624</v>
      </c>
      <c r="I10" s="452">
        <v>0</v>
      </c>
      <c r="J10" s="463" t="s">
        <v>88</v>
      </c>
      <c r="K10" s="463" t="s">
        <v>88</v>
      </c>
      <c r="L10" s="463" t="s">
        <v>88</v>
      </c>
      <c r="M10" s="463" t="s">
        <v>88</v>
      </c>
      <c r="N10" s="422" t="s">
        <v>88</v>
      </c>
      <c r="O10" s="477"/>
      <c r="P10" s="499"/>
      <c r="Q10" s="496"/>
    </row>
    <row r="11" spans="1:17" s="24" customFormat="1" ht="13.35" customHeight="1">
      <c r="A11" s="422" t="s">
        <v>369</v>
      </c>
      <c r="B11" s="422" t="s">
        <v>1435</v>
      </c>
      <c r="C11" s="423" t="s">
        <v>19</v>
      </c>
      <c r="D11" s="477" t="s">
        <v>8</v>
      </c>
      <c r="E11" s="439" t="s">
        <v>991</v>
      </c>
      <c r="F11" s="444" t="s">
        <v>1451</v>
      </c>
      <c r="G11" s="452">
        <v>7602</v>
      </c>
      <c r="H11" s="452">
        <v>7533</v>
      </c>
      <c r="I11" s="452">
        <v>13181.11</v>
      </c>
      <c r="J11" s="463" t="s">
        <v>88</v>
      </c>
      <c r="K11" s="463" t="s">
        <v>88</v>
      </c>
      <c r="L11" s="463" t="s">
        <v>88</v>
      </c>
      <c r="M11" s="463" t="s">
        <v>88</v>
      </c>
      <c r="N11" s="422" t="s">
        <v>88</v>
      </c>
      <c r="O11" s="477"/>
      <c r="P11" s="499"/>
      <c r="Q11" s="496"/>
    </row>
    <row r="12" spans="1:17" s="24" customFormat="1" ht="18" customHeight="1">
      <c r="A12" s="422" t="s">
        <v>369</v>
      </c>
      <c r="B12" s="422" t="s">
        <v>1435</v>
      </c>
      <c r="C12" s="423" t="s">
        <v>19</v>
      </c>
      <c r="D12" s="477" t="s">
        <v>8</v>
      </c>
      <c r="E12" s="439" t="s">
        <v>991</v>
      </c>
      <c r="F12" s="444" t="s">
        <v>1452</v>
      </c>
      <c r="G12" s="452">
        <v>32</v>
      </c>
      <c r="H12" s="452">
        <v>95</v>
      </c>
      <c r="I12" s="452">
        <v>0</v>
      </c>
      <c r="J12" s="463" t="s">
        <v>88</v>
      </c>
      <c r="K12" s="463" t="s">
        <v>88</v>
      </c>
      <c r="L12" s="463" t="s">
        <v>88</v>
      </c>
      <c r="M12" s="463" t="s">
        <v>88</v>
      </c>
      <c r="N12" s="422" t="s">
        <v>88</v>
      </c>
      <c r="O12" s="477"/>
      <c r="P12" s="499"/>
      <c r="Q12" s="496"/>
    </row>
    <row r="13" spans="1:17" s="26" customFormat="1" ht="18" customHeight="1">
      <c r="A13" s="422" t="s">
        <v>369</v>
      </c>
      <c r="B13" s="422" t="s">
        <v>1435</v>
      </c>
      <c r="C13" s="423" t="s">
        <v>19</v>
      </c>
      <c r="D13" s="477" t="s">
        <v>8</v>
      </c>
      <c r="E13" s="439" t="s">
        <v>991</v>
      </c>
      <c r="F13" s="444" t="s">
        <v>1453</v>
      </c>
      <c r="G13" s="452">
        <v>3080</v>
      </c>
      <c r="H13" s="452">
        <v>7270</v>
      </c>
      <c r="I13" s="452">
        <v>0</v>
      </c>
      <c r="J13" s="463" t="s">
        <v>88</v>
      </c>
      <c r="K13" s="463" t="s">
        <v>88</v>
      </c>
      <c r="L13" s="463" t="s">
        <v>88</v>
      </c>
      <c r="M13" s="463" t="s">
        <v>88</v>
      </c>
      <c r="N13" s="422" t="s">
        <v>88</v>
      </c>
      <c r="O13" s="500"/>
      <c r="P13" s="501"/>
      <c r="Q13" s="496"/>
    </row>
    <row r="14" spans="1:17" ht="18" customHeight="1">
      <c r="A14" s="424" t="s">
        <v>369</v>
      </c>
      <c r="B14" s="424" t="s">
        <v>1435</v>
      </c>
      <c r="C14" s="425" t="s">
        <v>19</v>
      </c>
      <c r="D14" s="25" t="s">
        <v>8</v>
      </c>
      <c r="E14" s="323" t="s">
        <v>991</v>
      </c>
      <c r="F14" s="444" t="s">
        <v>1454</v>
      </c>
      <c r="G14" s="453">
        <v>45421</v>
      </c>
      <c r="H14" s="453">
        <v>229711</v>
      </c>
      <c r="I14" s="453">
        <v>129277.55</v>
      </c>
      <c r="J14" s="464" t="s">
        <v>70</v>
      </c>
      <c r="K14" s="464" t="s">
        <v>88</v>
      </c>
      <c r="L14" s="464" t="s">
        <v>88</v>
      </c>
      <c r="M14" s="464" t="s">
        <v>70</v>
      </c>
      <c r="N14" s="424" t="s">
        <v>88</v>
      </c>
      <c r="O14" s="25" t="s">
        <v>1196</v>
      </c>
      <c r="P14" s="443" t="s">
        <v>1461</v>
      </c>
      <c r="Q14" s="66"/>
    </row>
    <row r="15" spans="1:17" ht="18" customHeight="1">
      <c r="A15" s="422" t="s">
        <v>369</v>
      </c>
      <c r="B15" s="422" t="s">
        <v>1435</v>
      </c>
      <c r="C15" s="423" t="s">
        <v>19</v>
      </c>
      <c r="D15" s="477" t="s">
        <v>8</v>
      </c>
      <c r="E15" s="439" t="s">
        <v>991</v>
      </c>
      <c r="F15" s="444" t="s">
        <v>1455</v>
      </c>
      <c r="G15" s="452">
        <v>7799</v>
      </c>
      <c r="H15" s="452">
        <v>349102</v>
      </c>
      <c r="I15" s="452">
        <v>94838.39</v>
      </c>
      <c r="J15" s="463" t="s">
        <v>88</v>
      </c>
      <c r="K15" s="463" t="s">
        <v>88</v>
      </c>
      <c r="L15" s="463" t="s">
        <v>88</v>
      </c>
      <c r="M15" s="463" t="s">
        <v>88</v>
      </c>
      <c r="N15" s="422" t="s">
        <v>88</v>
      </c>
      <c r="O15" s="477"/>
      <c r="P15" s="499"/>
      <c r="Q15" s="496"/>
    </row>
    <row r="16" spans="1:17" ht="18" customHeight="1">
      <c r="A16" s="422" t="s">
        <v>369</v>
      </c>
      <c r="B16" s="422" t="s">
        <v>1435</v>
      </c>
      <c r="C16" s="423" t="s">
        <v>19</v>
      </c>
      <c r="D16" s="477" t="s">
        <v>8</v>
      </c>
      <c r="E16" s="439" t="s">
        <v>991</v>
      </c>
      <c r="F16" s="438" t="s">
        <v>1456</v>
      </c>
      <c r="G16" s="452">
        <v>23</v>
      </c>
      <c r="H16" s="452">
        <v>178</v>
      </c>
      <c r="I16" s="452">
        <v>353.64</v>
      </c>
      <c r="J16" s="463" t="s">
        <v>88</v>
      </c>
      <c r="K16" s="463" t="s">
        <v>88</v>
      </c>
      <c r="L16" s="463" t="s">
        <v>88</v>
      </c>
      <c r="M16" s="463" t="s">
        <v>88</v>
      </c>
      <c r="N16" s="422" t="s">
        <v>88</v>
      </c>
      <c r="O16" s="500"/>
      <c r="P16" s="501"/>
      <c r="Q16" s="496"/>
    </row>
    <row r="17" spans="1:17" ht="18" customHeight="1">
      <c r="A17" s="422" t="s">
        <v>369</v>
      </c>
      <c r="B17" s="422" t="s">
        <v>1435</v>
      </c>
      <c r="C17" s="423" t="s">
        <v>19</v>
      </c>
      <c r="D17" s="477" t="s">
        <v>8</v>
      </c>
      <c r="E17" s="439" t="s">
        <v>991</v>
      </c>
      <c r="F17" s="438" t="s">
        <v>1457</v>
      </c>
      <c r="G17" s="452">
        <v>289</v>
      </c>
      <c r="H17" s="452">
        <v>1903</v>
      </c>
      <c r="I17" s="452">
        <v>459.2</v>
      </c>
      <c r="J17" s="463" t="s">
        <v>88</v>
      </c>
      <c r="K17" s="463" t="s">
        <v>88</v>
      </c>
      <c r="L17" s="463" t="s">
        <v>88</v>
      </c>
      <c r="M17" s="463" t="s">
        <v>88</v>
      </c>
      <c r="N17" s="422" t="s">
        <v>88</v>
      </c>
      <c r="O17" s="477"/>
      <c r="P17" s="499"/>
      <c r="Q17" s="496"/>
    </row>
    <row r="18" spans="1:17" ht="18" customHeight="1">
      <c r="A18" s="422" t="s">
        <v>369</v>
      </c>
      <c r="B18" s="422" t="s">
        <v>1435</v>
      </c>
      <c r="C18" s="423" t="s">
        <v>19</v>
      </c>
      <c r="D18" s="477" t="s">
        <v>8</v>
      </c>
      <c r="E18" s="439" t="s">
        <v>991</v>
      </c>
      <c r="F18" s="438" t="s">
        <v>1458</v>
      </c>
      <c r="G18" s="452">
        <v>1031</v>
      </c>
      <c r="H18" s="452">
        <v>8386</v>
      </c>
      <c r="I18" s="452">
        <v>32643.66</v>
      </c>
      <c r="J18" s="463" t="s">
        <v>88</v>
      </c>
      <c r="K18" s="463" t="s">
        <v>88</v>
      </c>
      <c r="L18" s="463" t="s">
        <v>88</v>
      </c>
      <c r="M18" s="463" t="s">
        <v>88</v>
      </c>
      <c r="N18" s="422" t="s">
        <v>88</v>
      </c>
      <c r="O18" s="477"/>
      <c r="P18" s="499"/>
      <c r="Q18" s="496"/>
    </row>
    <row r="19" spans="1:17" ht="18" customHeight="1">
      <c r="A19" s="422" t="s">
        <v>369</v>
      </c>
      <c r="B19" s="422" t="s">
        <v>1435</v>
      </c>
      <c r="C19" s="423" t="s">
        <v>19</v>
      </c>
      <c r="D19" s="477" t="s">
        <v>8</v>
      </c>
      <c r="E19" s="439" t="s">
        <v>991</v>
      </c>
      <c r="F19" s="444" t="s">
        <v>1459</v>
      </c>
      <c r="G19" s="452"/>
      <c r="H19" s="452">
        <v>8884</v>
      </c>
      <c r="I19" s="452">
        <v>27598</v>
      </c>
      <c r="J19" s="463" t="s">
        <v>88</v>
      </c>
      <c r="K19" s="463" t="s">
        <v>88</v>
      </c>
      <c r="L19" s="463" t="s">
        <v>88</v>
      </c>
      <c r="M19" s="463" t="s">
        <v>88</v>
      </c>
      <c r="N19" s="422" t="s">
        <v>88</v>
      </c>
      <c r="O19" s="500"/>
      <c r="P19" s="501"/>
      <c r="Q19" s="496"/>
    </row>
    <row r="20" spans="1:17" ht="18" customHeight="1">
      <c r="A20" s="424" t="s">
        <v>369</v>
      </c>
      <c r="B20" s="424" t="s">
        <v>1435</v>
      </c>
      <c r="C20" s="425" t="s">
        <v>19</v>
      </c>
      <c r="D20" s="25" t="s">
        <v>8</v>
      </c>
      <c r="E20" s="323" t="s">
        <v>991</v>
      </c>
      <c r="F20" s="443" t="s">
        <v>1460</v>
      </c>
      <c r="G20" s="453">
        <v>481282</v>
      </c>
      <c r="H20" s="453">
        <v>6002623</v>
      </c>
      <c r="I20" s="453">
        <v>8224819.6799999997</v>
      </c>
      <c r="J20" s="464" t="s">
        <v>70</v>
      </c>
      <c r="K20" s="464" t="s">
        <v>70</v>
      </c>
      <c r="L20" s="464" t="s">
        <v>70</v>
      </c>
      <c r="M20" s="464" t="s">
        <v>70</v>
      </c>
      <c r="N20" s="424" t="s">
        <v>88</v>
      </c>
      <c r="O20" s="58" t="s">
        <v>1196</v>
      </c>
      <c r="P20" s="443" t="s">
        <v>1460</v>
      </c>
      <c r="Q20" s="66"/>
    </row>
    <row r="21" spans="1:17" ht="18" customHeight="1">
      <c r="A21" s="424" t="s">
        <v>369</v>
      </c>
      <c r="B21" s="424" t="s">
        <v>1435</v>
      </c>
      <c r="C21" s="425" t="s">
        <v>19</v>
      </c>
      <c r="D21" s="25" t="s">
        <v>8</v>
      </c>
      <c r="E21" s="323" t="s">
        <v>991</v>
      </c>
      <c r="F21" s="443" t="s">
        <v>1461</v>
      </c>
      <c r="G21" s="453">
        <v>199326</v>
      </c>
      <c r="H21" s="453">
        <v>2126952</v>
      </c>
      <c r="I21" s="453">
        <v>3187663.76</v>
      </c>
      <c r="J21" s="464" t="s">
        <v>70</v>
      </c>
      <c r="K21" s="464" t="s">
        <v>70</v>
      </c>
      <c r="L21" s="464" t="s">
        <v>70</v>
      </c>
      <c r="M21" s="464" t="s">
        <v>70</v>
      </c>
      <c r="N21" s="424" t="s">
        <v>88</v>
      </c>
      <c r="O21" s="25" t="s">
        <v>1196</v>
      </c>
      <c r="P21" s="443" t="s">
        <v>1461</v>
      </c>
      <c r="Q21" s="66"/>
    </row>
    <row r="22" spans="1:17" ht="18" customHeight="1">
      <c r="A22" s="424" t="s">
        <v>369</v>
      </c>
      <c r="B22" s="424" t="s">
        <v>1435</v>
      </c>
      <c r="C22" s="425" t="s">
        <v>19</v>
      </c>
      <c r="D22" s="25" t="s">
        <v>8</v>
      </c>
      <c r="E22" s="323" t="s">
        <v>991</v>
      </c>
      <c r="F22" s="443" t="s">
        <v>1462</v>
      </c>
      <c r="G22" s="453">
        <v>347805</v>
      </c>
      <c r="H22" s="453">
        <v>16373960</v>
      </c>
      <c r="I22" s="453">
        <v>6448054.3700000001</v>
      </c>
      <c r="J22" s="464" t="s">
        <v>70</v>
      </c>
      <c r="K22" s="464" t="s">
        <v>70</v>
      </c>
      <c r="L22" s="464" t="s">
        <v>70</v>
      </c>
      <c r="M22" s="464" t="s">
        <v>88</v>
      </c>
      <c r="N22" s="424" t="s">
        <v>88</v>
      </c>
      <c r="O22" s="58"/>
      <c r="P22" s="126"/>
      <c r="Q22" s="66"/>
    </row>
    <row r="23" spans="1:17" ht="18" customHeight="1">
      <c r="A23" s="422" t="s">
        <v>369</v>
      </c>
      <c r="B23" s="422" t="s">
        <v>1435</v>
      </c>
      <c r="C23" s="423" t="s">
        <v>19</v>
      </c>
      <c r="D23" s="477" t="s">
        <v>8</v>
      </c>
      <c r="E23" s="439" t="s">
        <v>991</v>
      </c>
      <c r="F23" s="444" t="s">
        <v>1463</v>
      </c>
      <c r="G23" s="452">
        <v>18</v>
      </c>
      <c r="H23" s="452">
        <v>414</v>
      </c>
      <c r="I23" s="452">
        <v>2822.05</v>
      </c>
      <c r="J23" s="463" t="s">
        <v>88</v>
      </c>
      <c r="K23" s="463" t="s">
        <v>88</v>
      </c>
      <c r="L23" s="463" t="s">
        <v>88</v>
      </c>
      <c r="M23" s="463" t="s">
        <v>88</v>
      </c>
      <c r="N23" s="422" t="s">
        <v>88</v>
      </c>
      <c r="O23" s="500"/>
      <c r="P23" s="501"/>
      <c r="Q23" s="496"/>
    </row>
    <row r="24" spans="1:17" ht="18" customHeight="1">
      <c r="A24" s="424" t="s">
        <v>369</v>
      </c>
      <c r="B24" s="424" t="s">
        <v>1435</v>
      </c>
      <c r="C24" s="426" t="s">
        <v>19</v>
      </c>
      <c r="D24" s="25" t="s">
        <v>8</v>
      </c>
      <c r="E24" s="323" t="s">
        <v>991</v>
      </c>
      <c r="F24" s="443" t="s">
        <v>1464</v>
      </c>
      <c r="G24" s="453">
        <v>49257</v>
      </c>
      <c r="H24" s="453">
        <v>366244</v>
      </c>
      <c r="I24" s="453">
        <v>435151.62</v>
      </c>
      <c r="J24" s="464" t="s">
        <v>70</v>
      </c>
      <c r="K24" s="464" t="s">
        <v>88</v>
      </c>
      <c r="L24" s="464" t="s">
        <v>88</v>
      </c>
      <c r="M24" s="464" t="s">
        <v>70</v>
      </c>
      <c r="N24" s="424" t="s">
        <v>88</v>
      </c>
      <c r="O24" s="58" t="s">
        <v>1196</v>
      </c>
      <c r="P24" s="443" t="s">
        <v>1460</v>
      </c>
      <c r="Q24" s="66"/>
    </row>
    <row r="25" spans="1:17" ht="18" customHeight="1">
      <c r="A25" s="422" t="s">
        <v>369</v>
      </c>
      <c r="B25" s="422" t="s">
        <v>1435</v>
      </c>
      <c r="C25" s="265" t="s">
        <v>19</v>
      </c>
      <c r="D25" s="477" t="s">
        <v>8</v>
      </c>
      <c r="E25" s="439" t="s">
        <v>991</v>
      </c>
      <c r="F25" s="444" t="s">
        <v>1465</v>
      </c>
      <c r="G25" s="452">
        <v>528</v>
      </c>
      <c r="H25" s="452">
        <v>683</v>
      </c>
      <c r="I25" s="452">
        <v>4611.1000000000004</v>
      </c>
      <c r="J25" s="463" t="s">
        <v>88</v>
      </c>
      <c r="K25" s="463" t="s">
        <v>88</v>
      </c>
      <c r="L25" s="463" t="s">
        <v>88</v>
      </c>
      <c r="M25" s="463" t="s">
        <v>88</v>
      </c>
      <c r="N25" s="422" t="s">
        <v>88</v>
      </c>
      <c r="O25" s="500"/>
      <c r="P25" s="501"/>
      <c r="Q25" s="496"/>
    </row>
    <row r="26" spans="1:17" ht="18" customHeight="1">
      <c r="A26" s="422" t="s">
        <v>369</v>
      </c>
      <c r="B26" s="422" t="s">
        <v>1435</v>
      </c>
      <c r="C26" s="265" t="s">
        <v>19</v>
      </c>
      <c r="D26" s="477" t="s">
        <v>8</v>
      </c>
      <c r="E26" s="439" t="s">
        <v>991</v>
      </c>
      <c r="F26" s="438" t="s">
        <v>1466</v>
      </c>
      <c r="G26" s="452">
        <v>1550</v>
      </c>
      <c r="H26" s="452">
        <v>15102</v>
      </c>
      <c r="I26" s="452">
        <v>5287.55</v>
      </c>
      <c r="J26" s="463" t="s">
        <v>88</v>
      </c>
      <c r="K26" s="463" t="s">
        <v>88</v>
      </c>
      <c r="L26" s="463" t="s">
        <v>88</v>
      </c>
      <c r="M26" s="463" t="s">
        <v>88</v>
      </c>
      <c r="N26" s="422" t="s">
        <v>88</v>
      </c>
      <c r="O26" s="500"/>
      <c r="P26" s="501"/>
      <c r="Q26" s="496"/>
    </row>
    <row r="27" spans="1:17" ht="18" customHeight="1">
      <c r="A27" s="422" t="s">
        <v>369</v>
      </c>
      <c r="B27" s="422" t="s">
        <v>1435</v>
      </c>
      <c r="C27" s="265" t="s">
        <v>19</v>
      </c>
      <c r="D27" s="477" t="s">
        <v>8</v>
      </c>
      <c r="E27" s="439" t="s">
        <v>991</v>
      </c>
      <c r="F27" s="438" t="s">
        <v>1467</v>
      </c>
      <c r="G27" s="452">
        <v>2</v>
      </c>
      <c r="H27" s="452">
        <v>1</v>
      </c>
      <c r="I27" s="452">
        <v>0</v>
      </c>
      <c r="J27" s="463" t="s">
        <v>88</v>
      </c>
      <c r="K27" s="463" t="s">
        <v>88</v>
      </c>
      <c r="L27" s="463" t="s">
        <v>88</v>
      </c>
      <c r="M27" s="463" t="s">
        <v>88</v>
      </c>
      <c r="N27" s="422" t="s">
        <v>88</v>
      </c>
      <c r="O27" s="500"/>
      <c r="P27" s="501"/>
      <c r="Q27" s="496"/>
    </row>
    <row r="28" spans="1:17" ht="18" customHeight="1">
      <c r="A28" s="422" t="s">
        <v>369</v>
      </c>
      <c r="B28" s="422" t="s">
        <v>1435</v>
      </c>
      <c r="C28" s="265" t="s">
        <v>19</v>
      </c>
      <c r="D28" s="477" t="s">
        <v>8</v>
      </c>
      <c r="E28" s="439" t="s">
        <v>991</v>
      </c>
      <c r="F28" s="438" t="s">
        <v>1468</v>
      </c>
      <c r="G28" s="452">
        <v>109</v>
      </c>
      <c r="H28" s="452">
        <v>1327</v>
      </c>
      <c r="I28" s="452">
        <v>944.55</v>
      </c>
      <c r="J28" s="463" t="s">
        <v>88</v>
      </c>
      <c r="K28" s="463" t="s">
        <v>88</v>
      </c>
      <c r="L28" s="463" t="s">
        <v>88</v>
      </c>
      <c r="M28" s="463" t="s">
        <v>88</v>
      </c>
      <c r="N28" s="422" t="s">
        <v>88</v>
      </c>
      <c r="O28" s="500"/>
      <c r="P28" s="501"/>
      <c r="Q28" s="496"/>
    </row>
    <row r="29" spans="1:17" ht="18" customHeight="1">
      <c r="A29" s="422" t="s">
        <v>369</v>
      </c>
      <c r="B29" s="422" t="s">
        <v>1435</v>
      </c>
      <c r="C29" s="265" t="s">
        <v>19</v>
      </c>
      <c r="D29" s="477" t="s">
        <v>8</v>
      </c>
      <c r="E29" s="439" t="s">
        <v>991</v>
      </c>
      <c r="F29" s="438" t="s">
        <v>1469</v>
      </c>
      <c r="G29" s="452">
        <v>15</v>
      </c>
      <c r="H29" s="452">
        <v>32</v>
      </c>
      <c r="I29" s="452">
        <v>0</v>
      </c>
      <c r="J29" s="463" t="s">
        <v>88</v>
      </c>
      <c r="K29" s="463" t="s">
        <v>88</v>
      </c>
      <c r="L29" s="463" t="s">
        <v>88</v>
      </c>
      <c r="M29" s="463" t="s">
        <v>88</v>
      </c>
      <c r="N29" s="422" t="s">
        <v>88</v>
      </c>
      <c r="O29" s="500"/>
      <c r="P29" s="501"/>
      <c r="Q29" s="496"/>
    </row>
    <row r="30" spans="1:17" ht="18" customHeight="1">
      <c r="A30" s="422" t="s">
        <v>369</v>
      </c>
      <c r="B30" s="422" t="s">
        <v>1435</v>
      </c>
      <c r="C30" s="265" t="s">
        <v>19</v>
      </c>
      <c r="D30" s="477" t="s">
        <v>8</v>
      </c>
      <c r="E30" s="439" t="s">
        <v>991</v>
      </c>
      <c r="F30" s="438" t="s">
        <v>1470</v>
      </c>
      <c r="G30" s="452">
        <v>1252</v>
      </c>
      <c r="H30" s="452">
        <v>1421</v>
      </c>
      <c r="I30" s="452">
        <v>3548.5</v>
      </c>
      <c r="J30" s="463" t="s">
        <v>88</v>
      </c>
      <c r="K30" s="463" t="s">
        <v>88</v>
      </c>
      <c r="L30" s="463" t="s">
        <v>88</v>
      </c>
      <c r="M30" s="463" t="s">
        <v>88</v>
      </c>
      <c r="N30" s="422" t="s">
        <v>88</v>
      </c>
      <c r="O30" s="500"/>
      <c r="P30" s="501"/>
      <c r="Q30" s="496"/>
    </row>
    <row r="31" spans="1:17" ht="18" customHeight="1">
      <c r="A31" s="422" t="s">
        <v>369</v>
      </c>
      <c r="B31" s="422" t="s">
        <v>1435</v>
      </c>
      <c r="C31" s="265" t="s">
        <v>19</v>
      </c>
      <c r="D31" s="477" t="s">
        <v>8</v>
      </c>
      <c r="E31" s="439" t="s">
        <v>991</v>
      </c>
      <c r="F31" s="438" t="s">
        <v>1471</v>
      </c>
      <c r="G31" s="452">
        <v>285</v>
      </c>
      <c r="H31" s="452">
        <v>945</v>
      </c>
      <c r="I31" s="452">
        <v>1079.43</v>
      </c>
      <c r="J31" s="463" t="s">
        <v>88</v>
      </c>
      <c r="K31" s="463" t="s">
        <v>88</v>
      </c>
      <c r="L31" s="463" t="s">
        <v>88</v>
      </c>
      <c r="M31" s="463" t="s">
        <v>88</v>
      </c>
      <c r="N31" s="422" t="s">
        <v>88</v>
      </c>
      <c r="O31" s="500"/>
      <c r="P31" s="501"/>
      <c r="Q31" s="496"/>
    </row>
    <row r="32" spans="1:17" ht="18" customHeight="1">
      <c r="A32" s="422" t="s">
        <v>369</v>
      </c>
      <c r="B32" s="422" t="s">
        <v>1435</v>
      </c>
      <c r="C32" s="265" t="s">
        <v>19</v>
      </c>
      <c r="D32" s="477" t="s">
        <v>8</v>
      </c>
      <c r="E32" s="439" t="s">
        <v>991</v>
      </c>
      <c r="F32" s="438" t="s">
        <v>1472</v>
      </c>
      <c r="G32" s="452">
        <v>598</v>
      </c>
      <c r="H32" s="452">
        <v>852</v>
      </c>
      <c r="I32" s="452">
        <v>1900.15</v>
      </c>
      <c r="J32" s="463" t="s">
        <v>88</v>
      </c>
      <c r="K32" s="463" t="s">
        <v>88</v>
      </c>
      <c r="L32" s="463" t="s">
        <v>88</v>
      </c>
      <c r="M32" s="463" t="s">
        <v>88</v>
      </c>
      <c r="N32" s="422" t="s">
        <v>88</v>
      </c>
      <c r="O32" s="500"/>
      <c r="P32" s="501"/>
      <c r="Q32" s="496"/>
    </row>
    <row r="33" spans="1:17" ht="18" customHeight="1">
      <c r="A33" s="422" t="s">
        <v>369</v>
      </c>
      <c r="B33" s="422" t="s">
        <v>1435</v>
      </c>
      <c r="C33" s="265" t="s">
        <v>19</v>
      </c>
      <c r="D33" s="477" t="s">
        <v>8</v>
      </c>
      <c r="E33" s="439" t="s">
        <v>991</v>
      </c>
      <c r="F33" s="438" t="s">
        <v>1473</v>
      </c>
      <c r="G33" s="452">
        <v>126</v>
      </c>
      <c r="H33" s="452">
        <v>166</v>
      </c>
      <c r="I33" s="452">
        <v>45.2</v>
      </c>
      <c r="J33" s="463" t="s">
        <v>88</v>
      </c>
      <c r="K33" s="463" t="s">
        <v>88</v>
      </c>
      <c r="L33" s="463" t="s">
        <v>88</v>
      </c>
      <c r="M33" s="463" t="s">
        <v>88</v>
      </c>
      <c r="N33" s="422" t="s">
        <v>88</v>
      </c>
      <c r="O33" s="500"/>
      <c r="P33" s="501"/>
      <c r="Q33" s="496"/>
    </row>
    <row r="34" spans="1:17" ht="18" customHeight="1">
      <c r="A34" s="422" t="s">
        <v>369</v>
      </c>
      <c r="B34" s="422" t="s">
        <v>1435</v>
      </c>
      <c r="C34" s="265" t="s">
        <v>19</v>
      </c>
      <c r="D34" s="477" t="s">
        <v>8</v>
      </c>
      <c r="E34" s="439" t="s">
        <v>991</v>
      </c>
      <c r="F34" s="438" t="s">
        <v>1474</v>
      </c>
      <c r="G34" s="452">
        <v>4941</v>
      </c>
      <c r="H34" s="452">
        <v>6465</v>
      </c>
      <c r="I34" s="452">
        <v>22440.69</v>
      </c>
      <c r="J34" s="463" t="s">
        <v>88</v>
      </c>
      <c r="K34" s="463" t="s">
        <v>88</v>
      </c>
      <c r="L34" s="463" t="s">
        <v>88</v>
      </c>
      <c r="M34" s="463" t="s">
        <v>88</v>
      </c>
      <c r="N34" s="422" t="s">
        <v>88</v>
      </c>
      <c r="O34" s="500"/>
      <c r="P34" s="501"/>
      <c r="Q34" s="496"/>
    </row>
    <row r="35" spans="1:17" ht="18" customHeight="1">
      <c r="A35" s="422" t="s">
        <v>369</v>
      </c>
      <c r="B35" s="422" t="s">
        <v>1435</v>
      </c>
      <c r="C35" s="265" t="s">
        <v>19</v>
      </c>
      <c r="D35" s="477" t="s">
        <v>8</v>
      </c>
      <c r="E35" s="439" t="s">
        <v>991</v>
      </c>
      <c r="F35" s="438" t="s">
        <v>312</v>
      </c>
      <c r="G35" s="452">
        <v>2163</v>
      </c>
      <c r="H35" s="452">
        <v>22856</v>
      </c>
      <c r="I35" s="452">
        <v>36626.269999999997</v>
      </c>
      <c r="J35" s="463" t="s">
        <v>88</v>
      </c>
      <c r="K35" s="463" t="s">
        <v>88</v>
      </c>
      <c r="L35" s="463" t="s">
        <v>88</v>
      </c>
      <c r="M35" s="463" t="s">
        <v>88</v>
      </c>
      <c r="N35" s="422" t="s">
        <v>88</v>
      </c>
      <c r="O35" s="500"/>
      <c r="P35" s="501"/>
      <c r="Q35" s="496"/>
    </row>
    <row r="36" spans="1:17" ht="18" customHeight="1">
      <c r="A36" s="422" t="s">
        <v>369</v>
      </c>
      <c r="B36" s="422" t="s">
        <v>1435</v>
      </c>
      <c r="C36" s="265" t="s">
        <v>19</v>
      </c>
      <c r="D36" s="477" t="s">
        <v>8</v>
      </c>
      <c r="E36" s="439" t="s">
        <v>991</v>
      </c>
      <c r="F36" s="438" t="s">
        <v>1475</v>
      </c>
      <c r="G36" s="452">
        <v>2361</v>
      </c>
      <c r="H36" s="452">
        <v>9184</v>
      </c>
      <c r="I36" s="452">
        <v>16067.28</v>
      </c>
      <c r="J36" s="463" t="s">
        <v>88</v>
      </c>
      <c r="K36" s="463" t="s">
        <v>88</v>
      </c>
      <c r="L36" s="463" t="s">
        <v>88</v>
      </c>
      <c r="M36" s="463" t="s">
        <v>88</v>
      </c>
      <c r="N36" s="422" t="s">
        <v>88</v>
      </c>
      <c r="O36" s="500"/>
      <c r="P36" s="501"/>
      <c r="Q36" s="496"/>
    </row>
    <row r="37" spans="1:17" ht="18" customHeight="1">
      <c r="A37" s="422" t="s">
        <v>369</v>
      </c>
      <c r="B37" s="422" t="s">
        <v>1435</v>
      </c>
      <c r="C37" s="265" t="s">
        <v>19</v>
      </c>
      <c r="D37" s="477" t="s">
        <v>8</v>
      </c>
      <c r="E37" s="439" t="s">
        <v>991</v>
      </c>
      <c r="F37" s="438" t="s">
        <v>1476</v>
      </c>
      <c r="G37" s="452">
        <v>780</v>
      </c>
      <c r="H37" s="452">
        <v>40226</v>
      </c>
      <c r="I37" s="452">
        <v>15493.98</v>
      </c>
      <c r="J37" s="463" t="s">
        <v>88</v>
      </c>
      <c r="K37" s="463" t="s">
        <v>88</v>
      </c>
      <c r="L37" s="463" t="s">
        <v>88</v>
      </c>
      <c r="M37" s="463" t="s">
        <v>88</v>
      </c>
      <c r="N37" s="422" t="s">
        <v>88</v>
      </c>
      <c r="O37" s="500"/>
      <c r="P37" s="501"/>
      <c r="Q37" s="496"/>
    </row>
    <row r="38" spans="1:17" ht="18" customHeight="1">
      <c r="A38" s="422" t="s">
        <v>369</v>
      </c>
      <c r="B38" s="422" t="s">
        <v>1435</v>
      </c>
      <c r="C38" s="265" t="s">
        <v>19</v>
      </c>
      <c r="D38" s="477" t="s">
        <v>8</v>
      </c>
      <c r="E38" s="439" t="s">
        <v>991</v>
      </c>
      <c r="F38" s="444" t="s">
        <v>1477</v>
      </c>
      <c r="G38" s="452">
        <v>2013</v>
      </c>
      <c r="H38" s="452">
        <v>9908</v>
      </c>
      <c r="I38" s="452">
        <v>57627.53</v>
      </c>
      <c r="J38" s="463" t="s">
        <v>88</v>
      </c>
      <c r="K38" s="463" t="s">
        <v>88</v>
      </c>
      <c r="L38" s="463" t="s">
        <v>88</v>
      </c>
      <c r="M38" s="463" t="s">
        <v>88</v>
      </c>
      <c r="N38" s="422" t="s">
        <v>88</v>
      </c>
      <c r="O38" s="500"/>
      <c r="P38" s="501"/>
      <c r="Q38" s="496"/>
    </row>
    <row r="39" spans="1:17" ht="18" customHeight="1">
      <c r="A39" s="422" t="s">
        <v>369</v>
      </c>
      <c r="B39" s="422" t="s">
        <v>1435</v>
      </c>
      <c r="C39" s="265" t="s">
        <v>19</v>
      </c>
      <c r="D39" s="477" t="s">
        <v>8</v>
      </c>
      <c r="E39" s="439" t="s">
        <v>991</v>
      </c>
      <c r="F39" s="444" t="s">
        <v>1478</v>
      </c>
      <c r="G39" s="452">
        <v>4228</v>
      </c>
      <c r="H39" s="452">
        <v>13276</v>
      </c>
      <c r="I39" s="452">
        <v>21494.01</v>
      </c>
      <c r="J39" s="463" t="s">
        <v>88</v>
      </c>
      <c r="K39" s="463" t="s">
        <v>88</v>
      </c>
      <c r="L39" s="463" t="s">
        <v>88</v>
      </c>
      <c r="M39" s="463" t="s">
        <v>88</v>
      </c>
      <c r="N39" s="422" t="s">
        <v>88</v>
      </c>
      <c r="O39" s="500"/>
      <c r="P39" s="501"/>
      <c r="Q39" s="496"/>
    </row>
    <row r="40" spans="1:17" ht="18" customHeight="1">
      <c r="A40" s="422" t="s">
        <v>369</v>
      </c>
      <c r="B40" s="422" t="s">
        <v>1435</v>
      </c>
      <c r="C40" s="265" t="s">
        <v>19</v>
      </c>
      <c r="D40" s="477" t="s">
        <v>8</v>
      </c>
      <c r="E40" s="439" t="s">
        <v>991</v>
      </c>
      <c r="F40" s="444" t="s">
        <v>1479</v>
      </c>
      <c r="G40" s="452">
        <v>5312</v>
      </c>
      <c r="H40" s="452">
        <v>14648</v>
      </c>
      <c r="I40" s="452">
        <v>826.01</v>
      </c>
      <c r="J40" s="463" t="s">
        <v>88</v>
      </c>
      <c r="K40" s="463" t="s">
        <v>88</v>
      </c>
      <c r="L40" s="463" t="s">
        <v>88</v>
      </c>
      <c r="M40" s="463" t="s">
        <v>88</v>
      </c>
      <c r="N40" s="422" t="s">
        <v>88</v>
      </c>
      <c r="O40" s="500"/>
      <c r="P40" s="501"/>
      <c r="Q40" s="496"/>
    </row>
    <row r="41" spans="1:17" s="86" customFormat="1" ht="18" customHeight="1">
      <c r="A41" s="422" t="s">
        <v>369</v>
      </c>
      <c r="B41" s="422" t="s">
        <v>1435</v>
      </c>
      <c r="C41" s="265" t="s">
        <v>19</v>
      </c>
      <c r="D41" s="477" t="s">
        <v>8</v>
      </c>
      <c r="E41" s="439" t="s">
        <v>991</v>
      </c>
      <c r="F41" s="444" t="s">
        <v>1480</v>
      </c>
      <c r="G41" s="452">
        <v>72</v>
      </c>
      <c r="H41" s="452">
        <v>20</v>
      </c>
      <c r="I41" s="452">
        <v>110</v>
      </c>
      <c r="J41" s="463" t="s">
        <v>88</v>
      </c>
      <c r="K41" s="463" t="s">
        <v>88</v>
      </c>
      <c r="L41" s="463" t="s">
        <v>88</v>
      </c>
      <c r="M41" s="463" t="s">
        <v>88</v>
      </c>
      <c r="N41" s="422" t="s">
        <v>88</v>
      </c>
      <c r="O41" s="500"/>
      <c r="P41" s="501"/>
      <c r="Q41" s="496"/>
    </row>
    <row r="42" spans="1:17">
      <c r="A42" s="422" t="s">
        <v>369</v>
      </c>
      <c r="B42" s="422" t="s">
        <v>1435</v>
      </c>
      <c r="C42" s="265" t="s">
        <v>19</v>
      </c>
      <c r="D42" s="477" t="s">
        <v>8</v>
      </c>
      <c r="E42" s="439" t="s">
        <v>991</v>
      </c>
      <c r="F42" s="444" t="s">
        <v>1481</v>
      </c>
      <c r="G42" s="452">
        <v>72</v>
      </c>
      <c r="H42" s="452">
        <v>35</v>
      </c>
      <c r="I42" s="452">
        <v>170</v>
      </c>
      <c r="J42" s="463" t="s">
        <v>88</v>
      </c>
      <c r="K42" s="463" t="s">
        <v>88</v>
      </c>
      <c r="L42" s="463" t="s">
        <v>88</v>
      </c>
      <c r="M42" s="463" t="s">
        <v>88</v>
      </c>
      <c r="N42" s="422" t="s">
        <v>88</v>
      </c>
      <c r="O42" s="500"/>
      <c r="P42" s="501"/>
      <c r="Q42" s="496"/>
    </row>
    <row r="43" spans="1:17">
      <c r="A43" s="422" t="s">
        <v>369</v>
      </c>
      <c r="B43" s="422" t="s">
        <v>1435</v>
      </c>
      <c r="C43" s="265" t="s">
        <v>19</v>
      </c>
      <c r="D43" s="477" t="s">
        <v>8</v>
      </c>
      <c r="E43" s="439" t="s">
        <v>991</v>
      </c>
      <c r="F43" s="444" t="s">
        <v>1482</v>
      </c>
      <c r="G43" s="452">
        <v>48</v>
      </c>
      <c r="H43" s="452">
        <v>23</v>
      </c>
      <c r="I43" s="452">
        <v>41.4</v>
      </c>
      <c r="J43" s="463" t="s">
        <v>88</v>
      </c>
      <c r="K43" s="463" t="s">
        <v>88</v>
      </c>
      <c r="L43" s="463" t="s">
        <v>88</v>
      </c>
      <c r="M43" s="463" t="s">
        <v>88</v>
      </c>
      <c r="N43" s="422" t="s">
        <v>88</v>
      </c>
      <c r="O43" s="500"/>
      <c r="P43" s="501"/>
      <c r="Q43" s="496"/>
    </row>
    <row r="44" spans="1:17">
      <c r="A44" s="422" t="s">
        <v>369</v>
      </c>
      <c r="B44" s="422" t="s">
        <v>1435</v>
      </c>
      <c r="C44" s="265" t="s">
        <v>19</v>
      </c>
      <c r="D44" s="477" t="s">
        <v>8</v>
      </c>
      <c r="E44" s="439" t="s">
        <v>991</v>
      </c>
      <c r="F44" s="444" t="s">
        <v>1483</v>
      </c>
      <c r="G44" s="452">
        <v>1062</v>
      </c>
      <c r="H44" s="452">
        <v>103449</v>
      </c>
      <c r="I44" s="452">
        <v>25600</v>
      </c>
      <c r="J44" s="463" t="s">
        <v>88</v>
      </c>
      <c r="K44" s="463" t="s">
        <v>88</v>
      </c>
      <c r="L44" s="463" t="s">
        <v>88</v>
      </c>
      <c r="M44" s="463" t="s">
        <v>88</v>
      </c>
      <c r="N44" s="422" t="s">
        <v>88</v>
      </c>
      <c r="O44" s="500"/>
      <c r="P44" s="501"/>
      <c r="Q44" s="496"/>
    </row>
    <row r="45" spans="1:17">
      <c r="A45" s="422" t="s">
        <v>369</v>
      </c>
      <c r="B45" s="422" t="s">
        <v>1435</v>
      </c>
      <c r="C45" s="265" t="s">
        <v>19</v>
      </c>
      <c r="D45" s="477" t="s">
        <v>8</v>
      </c>
      <c r="E45" s="439" t="s">
        <v>991</v>
      </c>
      <c r="F45" s="438" t="s">
        <v>1484</v>
      </c>
      <c r="G45" s="452">
        <v>22</v>
      </c>
      <c r="H45" s="452">
        <v>169</v>
      </c>
      <c r="I45" s="452">
        <v>139.9</v>
      </c>
      <c r="J45" s="463" t="s">
        <v>88</v>
      </c>
      <c r="K45" s="463" t="s">
        <v>88</v>
      </c>
      <c r="L45" s="463" t="s">
        <v>88</v>
      </c>
      <c r="M45" s="463" t="s">
        <v>88</v>
      </c>
      <c r="N45" s="422" t="s">
        <v>88</v>
      </c>
      <c r="O45" s="500"/>
      <c r="P45" s="501"/>
      <c r="Q45" s="496"/>
    </row>
    <row r="46" spans="1:17">
      <c r="A46" s="422" t="s">
        <v>369</v>
      </c>
      <c r="B46" s="422" t="s">
        <v>1435</v>
      </c>
      <c r="C46" s="265" t="s">
        <v>19</v>
      </c>
      <c r="D46" s="477" t="s">
        <v>8</v>
      </c>
      <c r="E46" s="439" t="s">
        <v>991</v>
      </c>
      <c r="F46" s="438" t="s">
        <v>1485</v>
      </c>
      <c r="G46" s="452">
        <v>37</v>
      </c>
      <c r="H46" s="452">
        <v>173</v>
      </c>
      <c r="I46" s="452">
        <v>707.8</v>
      </c>
      <c r="J46" s="463" t="s">
        <v>88</v>
      </c>
      <c r="K46" s="463" t="s">
        <v>88</v>
      </c>
      <c r="L46" s="463" t="s">
        <v>88</v>
      </c>
      <c r="M46" s="463" t="s">
        <v>88</v>
      </c>
      <c r="N46" s="422" t="s">
        <v>88</v>
      </c>
      <c r="O46" s="500"/>
      <c r="P46" s="501"/>
      <c r="Q46" s="496"/>
    </row>
    <row r="47" spans="1:17">
      <c r="A47" s="424" t="s">
        <v>369</v>
      </c>
      <c r="B47" s="424" t="s">
        <v>1435</v>
      </c>
      <c r="C47" s="426" t="s">
        <v>19</v>
      </c>
      <c r="D47" s="25" t="s">
        <v>8</v>
      </c>
      <c r="E47" s="323" t="s">
        <v>991</v>
      </c>
      <c r="F47" s="443" t="s">
        <v>1486</v>
      </c>
      <c r="G47" s="453">
        <v>60344</v>
      </c>
      <c r="H47" s="453">
        <v>9068439</v>
      </c>
      <c r="I47" s="453">
        <v>10874197.880000001</v>
      </c>
      <c r="J47" s="464" t="s">
        <v>70</v>
      </c>
      <c r="K47" s="464" t="s">
        <v>70</v>
      </c>
      <c r="L47" s="464" t="s">
        <v>70</v>
      </c>
      <c r="M47" s="464" t="s">
        <v>70</v>
      </c>
      <c r="N47" s="424" t="s">
        <v>70</v>
      </c>
      <c r="O47" s="58" t="s">
        <v>1196</v>
      </c>
      <c r="P47" s="126" t="s">
        <v>1486</v>
      </c>
      <c r="Q47" s="66"/>
    </row>
    <row r="48" spans="1:17">
      <c r="A48" s="424" t="s">
        <v>369</v>
      </c>
      <c r="B48" s="424" t="s">
        <v>1435</v>
      </c>
      <c r="C48" s="426" t="s">
        <v>19</v>
      </c>
      <c r="D48" s="25" t="s">
        <v>8</v>
      </c>
      <c r="E48" s="323" t="s">
        <v>991</v>
      </c>
      <c r="F48" s="444" t="s">
        <v>1487</v>
      </c>
      <c r="G48" s="453">
        <v>7875</v>
      </c>
      <c r="H48" s="453">
        <v>762282</v>
      </c>
      <c r="I48" s="453">
        <v>742250.55</v>
      </c>
      <c r="J48" s="464" t="s">
        <v>88</v>
      </c>
      <c r="K48" s="464" t="s">
        <v>88</v>
      </c>
      <c r="L48" s="464" t="s">
        <v>70</v>
      </c>
      <c r="M48" s="464" t="s">
        <v>70</v>
      </c>
      <c r="N48" s="424" t="s">
        <v>70</v>
      </c>
      <c r="O48" s="58"/>
      <c r="P48" s="126"/>
      <c r="Q48" s="66"/>
    </row>
    <row r="49" spans="1:17">
      <c r="A49" s="422" t="s">
        <v>369</v>
      </c>
      <c r="B49" s="422" t="s">
        <v>1435</v>
      </c>
      <c r="C49" s="265" t="s">
        <v>19</v>
      </c>
      <c r="D49" s="477" t="s">
        <v>8</v>
      </c>
      <c r="E49" s="439" t="s">
        <v>991</v>
      </c>
      <c r="F49" s="438" t="s">
        <v>1488</v>
      </c>
      <c r="G49" s="452">
        <v>580</v>
      </c>
      <c r="H49" s="452">
        <v>11359</v>
      </c>
      <c r="I49" s="452">
        <v>22054.92</v>
      </c>
      <c r="J49" s="463" t="s">
        <v>88</v>
      </c>
      <c r="K49" s="463" t="s">
        <v>88</v>
      </c>
      <c r="L49" s="463" t="s">
        <v>88</v>
      </c>
      <c r="M49" s="463" t="s">
        <v>88</v>
      </c>
      <c r="N49" s="422" t="s">
        <v>88</v>
      </c>
      <c r="O49" s="500"/>
      <c r="P49" s="501"/>
      <c r="Q49" s="496"/>
    </row>
    <row r="50" spans="1:17">
      <c r="A50" s="422" t="s">
        <v>369</v>
      </c>
      <c r="B50" s="422" t="s">
        <v>1435</v>
      </c>
      <c r="C50" s="265" t="s">
        <v>19</v>
      </c>
      <c r="D50" s="477" t="s">
        <v>8</v>
      </c>
      <c r="E50" s="439" t="s">
        <v>991</v>
      </c>
      <c r="F50" s="438" t="s">
        <v>1489</v>
      </c>
      <c r="G50" s="452">
        <v>96</v>
      </c>
      <c r="H50" s="452">
        <v>30077</v>
      </c>
      <c r="I50" s="452">
        <v>8454.2900000000009</v>
      </c>
      <c r="J50" s="463" t="s">
        <v>88</v>
      </c>
      <c r="K50" s="463" t="s">
        <v>88</v>
      </c>
      <c r="L50" s="463" t="s">
        <v>88</v>
      </c>
      <c r="M50" s="463" t="s">
        <v>88</v>
      </c>
      <c r="N50" s="422" t="s">
        <v>88</v>
      </c>
      <c r="O50" s="500"/>
      <c r="P50" s="501"/>
      <c r="Q50" s="496"/>
    </row>
    <row r="51" spans="1:17">
      <c r="A51" s="422" t="s">
        <v>369</v>
      </c>
      <c r="B51" s="422" t="s">
        <v>1435</v>
      </c>
      <c r="C51" s="265" t="s">
        <v>19</v>
      </c>
      <c r="D51" s="477" t="s">
        <v>8</v>
      </c>
      <c r="E51" s="439" t="s">
        <v>991</v>
      </c>
      <c r="F51" s="438" t="s">
        <v>1490</v>
      </c>
      <c r="G51" s="452">
        <v>335</v>
      </c>
      <c r="H51" s="452">
        <v>266782</v>
      </c>
      <c r="I51" s="452">
        <v>78980.55</v>
      </c>
      <c r="J51" s="463" t="s">
        <v>88</v>
      </c>
      <c r="K51" s="463" t="s">
        <v>88</v>
      </c>
      <c r="L51" s="463" t="s">
        <v>88</v>
      </c>
      <c r="M51" s="463" t="s">
        <v>88</v>
      </c>
      <c r="N51" s="422" t="s">
        <v>88</v>
      </c>
      <c r="O51" s="500"/>
      <c r="P51" s="501"/>
      <c r="Q51" s="496"/>
    </row>
    <row r="52" spans="1:17">
      <c r="A52" s="424" t="s">
        <v>369</v>
      </c>
      <c r="B52" s="424" t="s">
        <v>1435</v>
      </c>
      <c r="C52" s="426" t="s">
        <v>19</v>
      </c>
      <c r="D52" s="25" t="s">
        <v>8</v>
      </c>
      <c r="E52" s="323" t="s">
        <v>991</v>
      </c>
      <c r="F52" s="443" t="s">
        <v>1491</v>
      </c>
      <c r="G52" s="453">
        <v>8339</v>
      </c>
      <c r="H52" s="453">
        <v>5133872</v>
      </c>
      <c r="I52" s="453">
        <v>1115493.8999999999</v>
      </c>
      <c r="J52" s="464" t="s">
        <v>88</v>
      </c>
      <c r="K52" s="464" t="s">
        <v>70</v>
      </c>
      <c r="L52" s="464" t="s">
        <v>70</v>
      </c>
      <c r="M52" s="464" t="s">
        <v>70</v>
      </c>
      <c r="N52" s="424" t="s">
        <v>88</v>
      </c>
      <c r="O52" s="58" t="s">
        <v>1196</v>
      </c>
      <c r="P52" s="126" t="s">
        <v>1503</v>
      </c>
      <c r="Q52" s="66"/>
    </row>
    <row r="53" spans="1:17">
      <c r="A53" s="422" t="s">
        <v>369</v>
      </c>
      <c r="B53" s="422" t="s">
        <v>1435</v>
      </c>
      <c r="C53" s="265" t="s">
        <v>19</v>
      </c>
      <c r="D53" s="477" t="s">
        <v>8</v>
      </c>
      <c r="E53" s="439" t="s">
        <v>991</v>
      </c>
      <c r="F53" s="438" t="s">
        <v>1492</v>
      </c>
      <c r="G53" s="452">
        <v>1685</v>
      </c>
      <c r="H53" s="452">
        <v>827061</v>
      </c>
      <c r="I53" s="452">
        <v>185471.32</v>
      </c>
      <c r="J53" s="463" t="s">
        <v>88</v>
      </c>
      <c r="K53" s="463" t="s">
        <v>88</v>
      </c>
      <c r="L53" s="463" t="s">
        <v>88</v>
      </c>
      <c r="M53" s="463" t="s">
        <v>88</v>
      </c>
      <c r="N53" s="422" t="s">
        <v>88</v>
      </c>
      <c r="O53" s="500"/>
      <c r="P53" s="501"/>
      <c r="Q53" s="496"/>
    </row>
    <row r="54" spans="1:17">
      <c r="A54" s="422" t="s">
        <v>369</v>
      </c>
      <c r="B54" s="422" t="s">
        <v>1435</v>
      </c>
      <c r="C54" s="265" t="s">
        <v>19</v>
      </c>
      <c r="D54" s="477" t="s">
        <v>8</v>
      </c>
      <c r="E54" s="439" t="s">
        <v>991</v>
      </c>
      <c r="F54" s="438" t="s">
        <v>1493</v>
      </c>
      <c r="G54" s="452">
        <v>16</v>
      </c>
      <c r="H54" s="452">
        <v>13398</v>
      </c>
      <c r="I54" s="452">
        <v>15028.2</v>
      </c>
      <c r="J54" s="463" t="s">
        <v>88</v>
      </c>
      <c r="K54" s="463" t="s">
        <v>88</v>
      </c>
      <c r="L54" s="463" t="s">
        <v>88</v>
      </c>
      <c r="M54" s="463" t="s">
        <v>88</v>
      </c>
      <c r="N54" s="422" t="s">
        <v>88</v>
      </c>
      <c r="O54" s="500"/>
      <c r="P54" s="501"/>
      <c r="Q54" s="496"/>
    </row>
    <row r="55" spans="1:17">
      <c r="A55" s="424" t="s">
        <v>369</v>
      </c>
      <c r="B55" s="424" t="s">
        <v>1435</v>
      </c>
      <c r="C55" s="426" t="s">
        <v>19</v>
      </c>
      <c r="D55" s="25" t="s">
        <v>8</v>
      </c>
      <c r="E55" s="323" t="s">
        <v>991</v>
      </c>
      <c r="F55" s="443" t="s">
        <v>1494</v>
      </c>
      <c r="G55" s="453">
        <v>93</v>
      </c>
      <c r="H55" s="453">
        <v>3258834</v>
      </c>
      <c r="I55" s="453">
        <v>655849.66</v>
      </c>
      <c r="J55" s="464" t="s">
        <v>88</v>
      </c>
      <c r="K55" s="464" t="s">
        <v>70</v>
      </c>
      <c r="L55" s="464" t="s">
        <v>70</v>
      </c>
      <c r="M55" s="464" t="s">
        <v>70</v>
      </c>
      <c r="N55" s="424" t="s">
        <v>88</v>
      </c>
      <c r="O55" s="58" t="s">
        <v>1196</v>
      </c>
      <c r="P55" s="126" t="s">
        <v>1503</v>
      </c>
      <c r="Q55" s="66"/>
    </row>
    <row r="56" spans="1:17">
      <c r="A56" s="424" t="s">
        <v>369</v>
      </c>
      <c r="B56" s="424" t="s">
        <v>1435</v>
      </c>
      <c r="C56" s="426" t="s">
        <v>19</v>
      </c>
      <c r="D56" s="25" t="s">
        <v>8</v>
      </c>
      <c r="E56" s="323" t="s">
        <v>991</v>
      </c>
      <c r="F56" s="443" t="s">
        <v>1495</v>
      </c>
      <c r="G56" s="453">
        <v>20424</v>
      </c>
      <c r="H56" s="453">
        <v>2172223</v>
      </c>
      <c r="I56" s="453">
        <v>3184994.6799999997</v>
      </c>
      <c r="J56" s="464" t="s">
        <v>88</v>
      </c>
      <c r="K56" s="464" t="s">
        <v>70</v>
      </c>
      <c r="L56" s="464" t="s">
        <v>70</v>
      </c>
      <c r="M56" s="464" t="s">
        <v>70</v>
      </c>
      <c r="N56" s="424" t="s">
        <v>70</v>
      </c>
      <c r="O56" s="58" t="s">
        <v>1196</v>
      </c>
      <c r="P56" s="126" t="s">
        <v>1486</v>
      </c>
      <c r="Q56" s="66"/>
    </row>
    <row r="57" spans="1:17">
      <c r="A57" s="424" t="s">
        <v>369</v>
      </c>
      <c r="B57" s="424" t="s">
        <v>1435</v>
      </c>
      <c r="C57" s="426" t="s">
        <v>19</v>
      </c>
      <c r="D57" s="25" t="s">
        <v>8</v>
      </c>
      <c r="E57" s="323" t="s">
        <v>991</v>
      </c>
      <c r="F57" s="444" t="s">
        <v>1496</v>
      </c>
      <c r="G57" s="454">
        <v>1671</v>
      </c>
      <c r="H57" s="454">
        <v>253360</v>
      </c>
      <c r="I57" s="454">
        <v>230487.73</v>
      </c>
      <c r="J57" s="464" t="s">
        <v>88</v>
      </c>
      <c r="K57" s="464" t="s">
        <v>88</v>
      </c>
      <c r="L57" s="464" t="s">
        <v>88</v>
      </c>
      <c r="M57" s="464" t="s">
        <v>70</v>
      </c>
      <c r="N57" s="424" t="s">
        <v>70</v>
      </c>
      <c r="O57" s="58"/>
      <c r="P57" s="126"/>
      <c r="Q57" s="66"/>
    </row>
    <row r="58" spans="1:17">
      <c r="A58" s="422" t="s">
        <v>369</v>
      </c>
      <c r="B58" s="422" t="s">
        <v>1435</v>
      </c>
      <c r="C58" s="265" t="s">
        <v>19</v>
      </c>
      <c r="D58" s="477" t="s">
        <v>8</v>
      </c>
      <c r="E58" s="439" t="s">
        <v>991</v>
      </c>
      <c r="F58" s="444" t="s">
        <v>1497</v>
      </c>
      <c r="G58" s="452">
        <v>318</v>
      </c>
      <c r="H58" s="452">
        <v>2216</v>
      </c>
      <c r="I58" s="452">
        <v>6559.15</v>
      </c>
      <c r="J58" s="463" t="s">
        <v>88</v>
      </c>
      <c r="K58" s="463" t="s">
        <v>88</v>
      </c>
      <c r="L58" s="463" t="s">
        <v>88</v>
      </c>
      <c r="M58" s="463" t="s">
        <v>88</v>
      </c>
      <c r="N58" s="422" t="s">
        <v>88</v>
      </c>
      <c r="O58" s="500"/>
      <c r="P58" s="501"/>
      <c r="Q58" s="496"/>
    </row>
    <row r="59" spans="1:17">
      <c r="A59" s="422" t="s">
        <v>369</v>
      </c>
      <c r="B59" s="422" t="s">
        <v>1435</v>
      </c>
      <c r="C59" s="265" t="s">
        <v>19</v>
      </c>
      <c r="D59" s="477" t="s">
        <v>8</v>
      </c>
      <c r="E59" s="439" t="s">
        <v>991</v>
      </c>
      <c r="F59" s="444" t="s">
        <v>1498</v>
      </c>
      <c r="G59" s="452">
        <v>138</v>
      </c>
      <c r="H59" s="452">
        <v>202615</v>
      </c>
      <c r="I59" s="452">
        <v>40433.839999999997</v>
      </c>
      <c r="J59" s="463" t="s">
        <v>88</v>
      </c>
      <c r="K59" s="463" t="s">
        <v>88</v>
      </c>
      <c r="L59" s="463" t="s">
        <v>88</v>
      </c>
      <c r="M59" s="463" t="s">
        <v>88</v>
      </c>
      <c r="N59" s="422" t="s">
        <v>88</v>
      </c>
      <c r="O59" s="500"/>
      <c r="P59" s="501"/>
      <c r="Q59" s="496"/>
    </row>
    <row r="60" spans="1:17">
      <c r="A60" s="424" t="s">
        <v>369</v>
      </c>
      <c r="B60" s="424" t="s">
        <v>1435</v>
      </c>
      <c r="C60" s="426" t="s">
        <v>19</v>
      </c>
      <c r="D60" s="25" t="s">
        <v>8</v>
      </c>
      <c r="E60" s="323" t="s">
        <v>991</v>
      </c>
      <c r="F60" s="443" t="s">
        <v>1499</v>
      </c>
      <c r="G60" s="453">
        <v>695</v>
      </c>
      <c r="H60" s="453">
        <v>1739998</v>
      </c>
      <c r="I60" s="453">
        <v>253332.05</v>
      </c>
      <c r="J60" s="464" t="s">
        <v>88</v>
      </c>
      <c r="K60" s="464" t="s">
        <v>70</v>
      </c>
      <c r="L60" s="464" t="s">
        <v>88</v>
      </c>
      <c r="M60" s="464" t="s">
        <v>70</v>
      </c>
      <c r="N60" s="424" t="s">
        <v>88</v>
      </c>
      <c r="O60" s="58"/>
      <c r="P60" s="126"/>
      <c r="Q60" s="66"/>
    </row>
    <row r="61" spans="1:17">
      <c r="A61" s="424" t="s">
        <v>369</v>
      </c>
      <c r="B61" s="424" t="s">
        <v>1435</v>
      </c>
      <c r="C61" s="426" t="s">
        <v>19</v>
      </c>
      <c r="D61" s="25" t="s">
        <v>8</v>
      </c>
      <c r="E61" s="323" t="s">
        <v>991</v>
      </c>
      <c r="F61" s="443" t="s">
        <v>1500</v>
      </c>
      <c r="G61" s="453">
        <v>11675</v>
      </c>
      <c r="H61" s="453">
        <v>8900620</v>
      </c>
      <c r="I61" s="453">
        <v>1857000.42</v>
      </c>
      <c r="J61" s="464" t="s">
        <v>88</v>
      </c>
      <c r="K61" s="464" t="s">
        <v>70</v>
      </c>
      <c r="L61" s="464" t="s">
        <v>70</v>
      </c>
      <c r="M61" s="464" t="s">
        <v>70</v>
      </c>
      <c r="N61" s="424" t="s">
        <v>88</v>
      </c>
      <c r="O61" s="58" t="s">
        <v>1196</v>
      </c>
      <c r="P61" s="126" t="s">
        <v>1503</v>
      </c>
      <c r="Q61" s="66"/>
    </row>
    <row r="62" spans="1:17">
      <c r="A62" s="424" t="s">
        <v>369</v>
      </c>
      <c r="B62" s="424" t="s">
        <v>1435</v>
      </c>
      <c r="C62" s="426" t="s">
        <v>19</v>
      </c>
      <c r="D62" s="25" t="s">
        <v>8</v>
      </c>
      <c r="E62" s="323" t="s">
        <v>991</v>
      </c>
      <c r="F62" s="443" t="s">
        <v>1501</v>
      </c>
      <c r="G62" s="453">
        <v>3476</v>
      </c>
      <c r="H62" s="453">
        <v>4068494</v>
      </c>
      <c r="I62" s="453">
        <v>933695.85</v>
      </c>
      <c r="J62" s="464" t="s">
        <v>88</v>
      </c>
      <c r="K62" s="464" t="s">
        <v>70</v>
      </c>
      <c r="L62" s="464" t="s">
        <v>70</v>
      </c>
      <c r="M62" s="464" t="s">
        <v>70</v>
      </c>
      <c r="N62" s="424" t="s">
        <v>88</v>
      </c>
      <c r="O62" s="58" t="s">
        <v>1196</v>
      </c>
      <c r="P62" s="126" t="s">
        <v>1503</v>
      </c>
      <c r="Q62" s="66"/>
    </row>
    <row r="63" spans="1:17">
      <c r="A63" s="422" t="s">
        <v>369</v>
      </c>
      <c r="B63" s="422" t="s">
        <v>1435</v>
      </c>
      <c r="C63" s="265" t="s">
        <v>19</v>
      </c>
      <c r="D63" s="477" t="s">
        <v>8</v>
      </c>
      <c r="E63" s="439" t="s">
        <v>991</v>
      </c>
      <c r="F63" s="438" t="s">
        <v>1502</v>
      </c>
      <c r="G63" s="452">
        <v>2717</v>
      </c>
      <c r="H63" s="452">
        <v>347546</v>
      </c>
      <c r="I63" s="452">
        <v>435413.73000000004</v>
      </c>
      <c r="J63" s="463" t="s">
        <v>88</v>
      </c>
      <c r="K63" s="463" t="s">
        <v>88</v>
      </c>
      <c r="L63" s="463" t="s">
        <v>88</v>
      </c>
      <c r="M63" s="463" t="s">
        <v>88</v>
      </c>
      <c r="N63" s="422" t="s">
        <v>88</v>
      </c>
      <c r="O63" s="500"/>
      <c r="P63" s="501"/>
      <c r="Q63" s="496"/>
    </row>
    <row r="64" spans="1:17">
      <c r="A64" s="424" t="s">
        <v>369</v>
      </c>
      <c r="B64" s="424" t="s">
        <v>1435</v>
      </c>
      <c r="C64" s="426" t="s">
        <v>19</v>
      </c>
      <c r="D64" s="25" t="s">
        <v>8</v>
      </c>
      <c r="E64" s="440" t="s">
        <v>991</v>
      </c>
      <c r="F64" s="443" t="s">
        <v>1503</v>
      </c>
      <c r="G64" s="453">
        <v>10280</v>
      </c>
      <c r="H64" s="453">
        <v>8765828</v>
      </c>
      <c r="I64" s="453">
        <v>2199409.71</v>
      </c>
      <c r="J64" s="464" t="s">
        <v>88</v>
      </c>
      <c r="K64" s="464" t="s">
        <v>70</v>
      </c>
      <c r="L64" s="464" t="s">
        <v>70</v>
      </c>
      <c r="M64" s="465" t="s">
        <v>70</v>
      </c>
      <c r="N64" s="424" t="s">
        <v>88</v>
      </c>
      <c r="O64" s="58" t="s">
        <v>1196</v>
      </c>
      <c r="P64" s="126" t="s">
        <v>1503</v>
      </c>
      <c r="Q64" s="66"/>
    </row>
    <row r="65" spans="1:17">
      <c r="A65" s="424" t="s">
        <v>369</v>
      </c>
      <c r="B65" s="424" t="s">
        <v>1435</v>
      </c>
      <c r="C65" s="426" t="s">
        <v>19</v>
      </c>
      <c r="D65" s="25" t="s">
        <v>8</v>
      </c>
      <c r="E65" s="323" t="s">
        <v>991</v>
      </c>
      <c r="F65" s="443" t="s">
        <v>1504</v>
      </c>
      <c r="G65" s="453">
        <v>289</v>
      </c>
      <c r="H65" s="453">
        <v>1352594</v>
      </c>
      <c r="I65" s="453">
        <v>744416.03</v>
      </c>
      <c r="J65" s="464" t="s">
        <v>88</v>
      </c>
      <c r="K65" s="464" t="s">
        <v>88</v>
      </c>
      <c r="L65" s="464" t="s">
        <v>70</v>
      </c>
      <c r="M65" s="465" t="s">
        <v>70</v>
      </c>
      <c r="N65" s="424" t="s">
        <v>88</v>
      </c>
      <c r="O65" s="58" t="s">
        <v>1196</v>
      </c>
      <c r="P65" s="126" t="s">
        <v>1503</v>
      </c>
      <c r="Q65" s="66"/>
    </row>
    <row r="66" spans="1:17">
      <c r="A66" s="422" t="s">
        <v>369</v>
      </c>
      <c r="B66" s="422" t="s">
        <v>1435</v>
      </c>
      <c r="C66" s="265" t="s">
        <v>19</v>
      </c>
      <c r="D66" s="477" t="s">
        <v>8</v>
      </c>
      <c r="E66" s="439" t="s">
        <v>991</v>
      </c>
      <c r="F66" s="444" t="s">
        <v>1505</v>
      </c>
      <c r="G66" s="452">
        <v>56</v>
      </c>
      <c r="H66" s="452">
        <v>169</v>
      </c>
      <c r="I66" s="452">
        <v>0</v>
      </c>
      <c r="J66" s="463" t="s">
        <v>88</v>
      </c>
      <c r="K66" s="463" t="s">
        <v>88</v>
      </c>
      <c r="L66" s="463" t="s">
        <v>88</v>
      </c>
      <c r="M66" s="463" t="s">
        <v>88</v>
      </c>
      <c r="N66" s="422" t="s">
        <v>88</v>
      </c>
      <c r="O66" s="500"/>
      <c r="P66" s="501"/>
      <c r="Q66" s="496"/>
    </row>
    <row r="67" spans="1:17">
      <c r="A67" s="422" t="s">
        <v>369</v>
      </c>
      <c r="B67" s="422" t="s">
        <v>1435</v>
      </c>
      <c r="C67" s="265" t="s">
        <v>19</v>
      </c>
      <c r="D67" s="477" t="s">
        <v>8</v>
      </c>
      <c r="E67" s="439" t="s">
        <v>991</v>
      </c>
      <c r="F67" s="444" t="s">
        <v>1506</v>
      </c>
      <c r="G67" s="452">
        <v>79</v>
      </c>
      <c r="H67" s="452">
        <v>2370</v>
      </c>
      <c r="I67" s="452">
        <v>4503.13</v>
      </c>
      <c r="J67" s="463" t="s">
        <v>88</v>
      </c>
      <c r="K67" s="463" t="s">
        <v>88</v>
      </c>
      <c r="L67" s="463" t="s">
        <v>88</v>
      </c>
      <c r="M67" s="463" t="s">
        <v>88</v>
      </c>
      <c r="N67" s="422" t="s">
        <v>88</v>
      </c>
      <c r="O67" s="500"/>
      <c r="P67" s="501"/>
      <c r="Q67" s="496"/>
    </row>
    <row r="68" spans="1:17">
      <c r="A68" s="422" t="s">
        <v>369</v>
      </c>
      <c r="B68" s="422" t="s">
        <v>1435</v>
      </c>
      <c r="C68" s="265" t="s">
        <v>19</v>
      </c>
      <c r="D68" s="477" t="s">
        <v>8</v>
      </c>
      <c r="E68" s="439" t="s">
        <v>991</v>
      </c>
      <c r="F68" s="438" t="s">
        <v>1507</v>
      </c>
      <c r="G68" s="452">
        <v>200</v>
      </c>
      <c r="H68" s="452">
        <v>41507</v>
      </c>
      <c r="I68" s="452">
        <v>67844.820000000007</v>
      </c>
      <c r="J68" s="463" t="s">
        <v>88</v>
      </c>
      <c r="K68" s="463" t="s">
        <v>88</v>
      </c>
      <c r="L68" s="463" t="s">
        <v>88</v>
      </c>
      <c r="M68" s="463" t="s">
        <v>88</v>
      </c>
      <c r="N68" s="422" t="s">
        <v>88</v>
      </c>
      <c r="O68" s="500"/>
      <c r="P68" s="501"/>
      <c r="Q68" s="496"/>
    </row>
    <row r="69" spans="1:17">
      <c r="A69" s="422" t="s">
        <v>369</v>
      </c>
      <c r="B69" s="422" t="s">
        <v>1435</v>
      </c>
      <c r="C69" s="265" t="s">
        <v>19</v>
      </c>
      <c r="D69" s="477" t="s">
        <v>8</v>
      </c>
      <c r="E69" s="439" t="s">
        <v>991</v>
      </c>
      <c r="F69" s="438" t="s">
        <v>1508</v>
      </c>
      <c r="G69" s="452">
        <v>748</v>
      </c>
      <c r="H69" s="452">
        <v>327892</v>
      </c>
      <c r="I69" s="452">
        <v>645779.46</v>
      </c>
      <c r="J69" s="463" t="s">
        <v>88</v>
      </c>
      <c r="K69" s="463" t="s">
        <v>88</v>
      </c>
      <c r="L69" s="463" t="s">
        <v>88</v>
      </c>
      <c r="M69" s="463" t="s">
        <v>88</v>
      </c>
      <c r="N69" s="422" t="s">
        <v>88</v>
      </c>
      <c r="O69" s="500"/>
      <c r="P69" s="501"/>
      <c r="Q69" s="496"/>
    </row>
    <row r="70" spans="1:17">
      <c r="A70" s="422" t="s">
        <v>369</v>
      </c>
      <c r="B70" s="422" t="s">
        <v>1435</v>
      </c>
      <c r="C70" s="265" t="s">
        <v>19</v>
      </c>
      <c r="D70" s="477" t="s">
        <v>8</v>
      </c>
      <c r="E70" s="439" t="s">
        <v>991</v>
      </c>
      <c r="F70" s="444" t="s">
        <v>1509</v>
      </c>
      <c r="G70" s="452">
        <v>1096</v>
      </c>
      <c r="H70" s="452">
        <v>62635</v>
      </c>
      <c r="I70" s="452">
        <v>177185.88</v>
      </c>
      <c r="J70" s="463" t="s">
        <v>88</v>
      </c>
      <c r="K70" s="463" t="s">
        <v>88</v>
      </c>
      <c r="L70" s="463" t="s">
        <v>88</v>
      </c>
      <c r="M70" s="463" t="s">
        <v>88</v>
      </c>
      <c r="N70" s="422" t="s">
        <v>88</v>
      </c>
      <c r="O70" s="500"/>
      <c r="P70" s="501"/>
      <c r="Q70" s="496"/>
    </row>
    <row r="71" spans="1:17">
      <c r="A71" s="422" t="s">
        <v>369</v>
      </c>
      <c r="B71" s="422" t="s">
        <v>1435</v>
      </c>
      <c r="C71" s="265" t="s">
        <v>19</v>
      </c>
      <c r="D71" s="477" t="s">
        <v>8</v>
      </c>
      <c r="E71" s="439" t="s">
        <v>991</v>
      </c>
      <c r="F71" s="438" t="s">
        <v>1510</v>
      </c>
      <c r="G71" s="452">
        <v>2716</v>
      </c>
      <c r="H71" s="452">
        <v>260868</v>
      </c>
      <c r="I71" s="452">
        <v>405317.58</v>
      </c>
      <c r="J71" s="463" t="s">
        <v>88</v>
      </c>
      <c r="K71" s="463" t="s">
        <v>88</v>
      </c>
      <c r="L71" s="463" t="s">
        <v>88</v>
      </c>
      <c r="M71" s="463" t="s">
        <v>88</v>
      </c>
      <c r="N71" s="422" t="s">
        <v>88</v>
      </c>
      <c r="O71" s="500"/>
      <c r="P71" s="501"/>
      <c r="Q71" s="496"/>
    </row>
    <row r="72" spans="1:17">
      <c r="A72" s="422" t="s">
        <v>369</v>
      </c>
      <c r="B72" s="422" t="s">
        <v>1435</v>
      </c>
      <c r="C72" s="265" t="s">
        <v>19</v>
      </c>
      <c r="D72" s="477" t="s">
        <v>8</v>
      </c>
      <c r="E72" s="439" t="s">
        <v>991</v>
      </c>
      <c r="F72" s="444" t="s">
        <v>1511</v>
      </c>
      <c r="G72" s="452"/>
      <c r="H72" s="452">
        <v>89</v>
      </c>
      <c r="I72" s="452">
        <v>280</v>
      </c>
      <c r="J72" s="463" t="s">
        <v>88</v>
      </c>
      <c r="K72" s="463" t="s">
        <v>88</v>
      </c>
      <c r="L72" s="463" t="s">
        <v>88</v>
      </c>
      <c r="M72" s="463" t="s">
        <v>88</v>
      </c>
      <c r="N72" s="422" t="s">
        <v>88</v>
      </c>
      <c r="O72" s="500"/>
      <c r="P72" s="501"/>
      <c r="Q72" s="496"/>
    </row>
    <row r="73" spans="1:17">
      <c r="A73" s="422" t="s">
        <v>369</v>
      </c>
      <c r="B73" s="422" t="s">
        <v>1435</v>
      </c>
      <c r="C73" s="265" t="s">
        <v>19</v>
      </c>
      <c r="D73" s="477" t="s">
        <v>8</v>
      </c>
      <c r="E73" s="441" t="s">
        <v>1437</v>
      </c>
      <c r="F73" s="438" t="s">
        <v>1458</v>
      </c>
      <c r="G73" s="452">
        <v>230</v>
      </c>
      <c r="H73" s="452">
        <v>845</v>
      </c>
      <c r="I73" s="452">
        <v>0</v>
      </c>
      <c r="J73" s="463" t="s">
        <v>88</v>
      </c>
      <c r="K73" s="463" t="s">
        <v>88</v>
      </c>
      <c r="L73" s="463" t="s">
        <v>88</v>
      </c>
      <c r="M73" s="463" t="s">
        <v>88</v>
      </c>
      <c r="N73" s="422" t="s">
        <v>88</v>
      </c>
      <c r="O73" s="500"/>
      <c r="P73" s="501"/>
      <c r="Q73" s="496"/>
    </row>
    <row r="74" spans="1:17">
      <c r="A74" s="422" t="s">
        <v>369</v>
      </c>
      <c r="B74" s="422" t="s">
        <v>1435</v>
      </c>
      <c r="C74" s="265" t="s">
        <v>19</v>
      </c>
      <c r="D74" s="477" t="s">
        <v>8</v>
      </c>
      <c r="E74" s="441" t="s">
        <v>1437</v>
      </c>
      <c r="F74" s="438" t="s">
        <v>1460</v>
      </c>
      <c r="G74" s="452">
        <v>499</v>
      </c>
      <c r="H74" s="452">
        <v>51422</v>
      </c>
      <c r="I74" s="452">
        <v>59770.32</v>
      </c>
      <c r="J74" s="463" t="s">
        <v>88</v>
      </c>
      <c r="K74" s="463" t="s">
        <v>88</v>
      </c>
      <c r="L74" s="463" t="s">
        <v>88</v>
      </c>
      <c r="M74" s="463" t="s">
        <v>88</v>
      </c>
      <c r="N74" s="422" t="s">
        <v>88</v>
      </c>
      <c r="O74" s="500"/>
      <c r="P74" s="501"/>
      <c r="Q74" s="496"/>
    </row>
    <row r="75" spans="1:17">
      <c r="A75" s="424" t="s">
        <v>369</v>
      </c>
      <c r="B75" s="424" t="s">
        <v>1435</v>
      </c>
      <c r="C75" s="426" t="s">
        <v>19</v>
      </c>
      <c r="D75" s="25" t="s">
        <v>8</v>
      </c>
      <c r="E75" s="442" t="s">
        <v>1437</v>
      </c>
      <c r="F75" s="443" t="s">
        <v>1486</v>
      </c>
      <c r="G75" s="454">
        <v>9955</v>
      </c>
      <c r="H75" s="454">
        <v>3435161</v>
      </c>
      <c r="I75" s="454">
        <v>4068104.5300000003</v>
      </c>
      <c r="J75" s="464" t="s">
        <v>70</v>
      </c>
      <c r="K75" s="464" t="s">
        <v>88</v>
      </c>
      <c r="L75" s="464" t="s">
        <v>70</v>
      </c>
      <c r="M75" s="464" t="s">
        <v>70</v>
      </c>
      <c r="N75" s="424" t="s">
        <v>70</v>
      </c>
      <c r="O75" s="58" t="s">
        <v>1196</v>
      </c>
      <c r="P75" s="126" t="s">
        <v>1486</v>
      </c>
      <c r="Q75" s="66"/>
    </row>
    <row r="76" spans="1:17">
      <c r="A76" s="422" t="s">
        <v>369</v>
      </c>
      <c r="B76" s="422" t="s">
        <v>1435</v>
      </c>
      <c r="C76" s="265" t="s">
        <v>19</v>
      </c>
      <c r="D76" s="477" t="s">
        <v>8</v>
      </c>
      <c r="E76" s="441" t="s">
        <v>1437</v>
      </c>
      <c r="F76" s="438" t="s">
        <v>1489</v>
      </c>
      <c r="G76" s="452">
        <v>4</v>
      </c>
      <c r="H76" s="452">
        <v>10000</v>
      </c>
      <c r="I76" s="452">
        <v>1600</v>
      </c>
      <c r="J76" s="463" t="s">
        <v>88</v>
      </c>
      <c r="K76" s="463" t="s">
        <v>88</v>
      </c>
      <c r="L76" s="463" t="s">
        <v>88</v>
      </c>
      <c r="M76" s="463" t="s">
        <v>88</v>
      </c>
      <c r="N76" s="422" t="s">
        <v>88</v>
      </c>
      <c r="O76" s="500"/>
      <c r="P76" s="501"/>
      <c r="Q76" s="496"/>
    </row>
    <row r="77" spans="1:17">
      <c r="A77" s="422" t="s">
        <v>369</v>
      </c>
      <c r="B77" s="422" t="s">
        <v>1435</v>
      </c>
      <c r="C77" s="265" t="s">
        <v>19</v>
      </c>
      <c r="D77" s="477" t="s">
        <v>8</v>
      </c>
      <c r="E77" s="441" t="s">
        <v>1437</v>
      </c>
      <c r="F77" s="438" t="s">
        <v>1490</v>
      </c>
      <c r="G77" s="452">
        <v>10</v>
      </c>
      <c r="H77" s="452">
        <v>7487</v>
      </c>
      <c r="I77" s="452">
        <v>908.57</v>
      </c>
      <c r="J77" s="463" t="s">
        <v>88</v>
      </c>
      <c r="K77" s="463" t="s">
        <v>88</v>
      </c>
      <c r="L77" s="463" t="s">
        <v>88</v>
      </c>
      <c r="M77" s="463" t="s">
        <v>88</v>
      </c>
      <c r="N77" s="422" t="s">
        <v>88</v>
      </c>
      <c r="O77" s="500"/>
      <c r="P77" s="501"/>
      <c r="Q77" s="496"/>
    </row>
    <row r="78" spans="1:17">
      <c r="A78" s="422" t="s">
        <v>369</v>
      </c>
      <c r="B78" s="422" t="s">
        <v>1435</v>
      </c>
      <c r="C78" s="265" t="s">
        <v>19</v>
      </c>
      <c r="D78" s="477" t="s">
        <v>8</v>
      </c>
      <c r="E78" s="441" t="s">
        <v>1437</v>
      </c>
      <c r="F78" s="438" t="s">
        <v>1491</v>
      </c>
      <c r="G78" s="452">
        <v>14</v>
      </c>
      <c r="H78" s="452">
        <v>6129</v>
      </c>
      <c r="I78" s="452">
        <v>1413.62</v>
      </c>
      <c r="J78" s="463" t="s">
        <v>88</v>
      </c>
      <c r="K78" s="463" t="s">
        <v>88</v>
      </c>
      <c r="L78" s="463" t="s">
        <v>88</v>
      </c>
      <c r="M78" s="463" t="s">
        <v>88</v>
      </c>
      <c r="N78" s="422" t="s">
        <v>88</v>
      </c>
      <c r="O78" s="500"/>
      <c r="P78" s="501"/>
      <c r="Q78" s="496"/>
    </row>
    <row r="79" spans="1:17">
      <c r="A79" s="422" t="s">
        <v>369</v>
      </c>
      <c r="B79" s="422" t="s">
        <v>1435</v>
      </c>
      <c r="C79" s="265" t="s">
        <v>19</v>
      </c>
      <c r="D79" s="477" t="s">
        <v>8</v>
      </c>
      <c r="E79" s="441" t="s">
        <v>1437</v>
      </c>
      <c r="F79" s="438" t="s">
        <v>1493</v>
      </c>
      <c r="G79" s="452">
        <v>24</v>
      </c>
      <c r="H79" s="452">
        <v>13485</v>
      </c>
      <c r="I79" s="452">
        <v>17344.939999999999</v>
      </c>
      <c r="J79" s="463" t="s">
        <v>88</v>
      </c>
      <c r="K79" s="463" t="s">
        <v>88</v>
      </c>
      <c r="L79" s="463" t="s">
        <v>88</v>
      </c>
      <c r="M79" s="463" t="s">
        <v>88</v>
      </c>
      <c r="N79" s="422" t="s">
        <v>88</v>
      </c>
      <c r="O79" s="500"/>
      <c r="P79" s="501"/>
      <c r="Q79" s="496"/>
    </row>
    <row r="80" spans="1:17">
      <c r="A80" s="422" t="s">
        <v>369</v>
      </c>
      <c r="B80" s="422" t="s">
        <v>1435</v>
      </c>
      <c r="C80" s="265" t="s">
        <v>19</v>
      </c>
      <c r="D80" s="477" t="s">
        <v>8</v>
      </c>
      <c r="E80" s="441" t="s">
        <v>1437</v>
      </c>
      <c r="F80" s="438" t="s">
        <v>1512</v>
      </c>
      <c r="G80" s="452">
        <v>45</v>
      </c>
      <c r="H80" s="452">
        <v>653193</v>
      </c>
      <c r="I80" s="452">
        <v>109807.82</v>
      </c>
      <c r="J80" s="463" t="s">
        <v>88</v>
      </c>
      <c r="K80" s="463" t="s">
        <v>88</v>
      </c>
      <c r="L80" s="463" t="s">
        <v>88</v>
      </c>
      <c r="M80" s="463" t="s">
        <v>88</v>
      </c>
      <c r="N80" s="422" t="s">
        <v>88</v>
      </c>
      <c r="O80" s="500"/>
      <c r="P80" s="501"/>
      <c r="Q80" s="496"/>
    </row>
    <row r="81" spans="1:17">
      <c r="A81" s="422" t="s">
        <v>369</v>
      </c>
      <c r="B81" s="422" t="s">
        <v>1435</v>
      </c>
      <c r="C81" s="265" t="s">
        <v>19</v>
      </c>
      <c r="D81" s="477" t="s">
        <v>8</v>
      </c>
      <c r="E81" s="441" t="s">
        <v>1437</v>
      </c>
      <c r="F81" s="438" t="s">
        <v>1513</v>
      </c>
      <c r="G81" s="452">
        <v>14</v>
      </c>
      <c r="H81" s="452">
        <v>136396</v>
      </c>
      <c r="I81" s="452">
        <v>23217.54</v>
      </c>
      <c r="J81" s="463" t="s">
        <v>88</v>
      </c>
      <c r="K81" s="463" t="s">
        <v>88</v>
      </c>
      <c r="L81" s="463" t="s">
        <v>88</v>
      </c>
      <c r="M81" s="463" t="s">
        <v>88</v>
      </c>
      <c r="N81" s="422" t="s">
        <v>88</v>
      </c>
      <c r="O81" s="500"/>
      <c r="P81" s="501"/>
      <c r="Q81" s="496"/>
    </row>
    <row r="82" spans="1:17">
      <c r="A82" s="424" t="s">
        <v>369</v>
      </c>
      <c r="B82" s="424" t="s">
        <v>1435</v>
      </c>
      <c r="C82" s="426" t="s">
        <v>19</v>
      </c>
      <c r="D82" s="25" t="s">
        <v>8</v>
      </c>
      <c r="E82" s="442" t="s">
        <v>1437</v>
      </c>
      <c r="F82" s="443" t="s">
        <v>1495</v>
      </c>
      <c r="G82" s="454">
        <v>1592</v>
      </c>
      <c r="H82" s="454">
        <v>500113</v>
      </c>
      <c r="I82" s="454">
        <v>562492.56999999995</v>
      </c>
      <c r="J82" s="464" t="s">
        <v>70</v>
      </c>
      <c r="K82" s="464" t="s">
        <v>88</v>
      </c>
      <c r="L82" s="464" t="s">
        <v>88</v>
      </c>
      <c r="M82" s="464" t="s">
        <v>70</v>
      </c>
      <c r="N82" s="424" t="s">
        <v>70</v>
      </c>
      <c r="O82" s="58" t="s">
        <v>1196</v>
      </c>
      <c r="P82" s="126" t="s">
        <v>1486</v>
      </c>
      <c r="Q82" s="66"/>
    </row>
    <row r="83" spans="1:17">
      <c r="A83" s="424" t="s">
        <v>369</v>
      </c>
      <c r="B83" s="424" t="s">
        <v>1435</v>
      </c>
      <c r="C83" s="426" t="s">
        <v>19</v>
      </c>
      <c r="D83" s="25" t="s">
        <v>8</v>
      </c>
      <c r="E83" s="442" t="s">
        <v>1437</v>
      </c>
      <c r="F83" s="443" t="s">
        <v>1514</v>
      </c>
      <c r="G83" s="454">
        <v>1564</v>
      </c>
      <c r="H83" s="454">
        <v>15309748</v>
      </c>
      <c r="I83" s="454">
        <v>2328727.09</v>
      </c>
      <c r="J83" s="464" t="s">
        <v>70</v>
      </c>
      <c r="K83" s="464" t="s">
        <v>70</v>
      </c>
      <c r="L83" s="464" t="s">
        <v>70</v>
      </c>
      <c r="M83" s="464" t="s">
        <v>70</v>
      </c>
      <c r="N83" s="424" t="s">
        <v>88</v>
      </c>
      <c r="O83" s="58" t="s">
        <v>1196</v>
      </c>
      <c r="P83" s="126" t="s">
        <v>1514</v>
      </c>
      <c r="Q83" s="66"/>
    </row>
    <row r="84" spans="1:17">
      <c r="A84" s="424" t="s">
        <v>369</v>
      </c>
      <c r="B84" s="424" t="s">
        <v>1435</v>
      </c>
      <c r="C84" s="426" t="s">
        <v>19</v>
      </c>
      <c r="D84" s="25" t="s">
        <v>8</v>
      </c>
      <c r="E84" s="442" t="s">
        <v>1437</v>
      </c>
      <c r="F84" s="443" t="s">
        <v>1499</v>
      </c>
      <c r="G84" s="454">
        <v>1710</v>
      </c>
      <c r="H84" s="454">
        <v>20169716</v>
      </c>
      <c r="I84" s="454">
        <v>3108250.58</v>
      </c>
      <c r="J84" s="464" t="s">
        <v>70</v>
      </c>
      <c r="K84" s="464" t="s">
        <v>70</v>
      </c>
      <c r="L84" s="464" t="s">
        <v>70</v>
      </c>
      <c r="M84" s="464" t="s">
        <v>70</v>
      </c>
      <c r="N84" s="424" t="s">
        <v>88</v>
      </c>
      <c r="O84" s="58" t="s">
        <v>1196</v>
      </c>
      <c r="P84" s="126" t="s">
        <v>1499</v>
      </c>
      <c r="Q84" s="66"/>
    </row>
    <row r="85" spans="1:17">
      <c r="A85" s="422" t="s">
        <v>369</v>
      </c>
      <c r="B85" s="422" t="s">
        <v>1435</v>
      </c>
      <c r="C85" s="265" t="s">
        <v>19</v>
      </c>
      <c r="D85" s="477" t="s">
        <v>8</v>
      </c>
      <c r="E85" s="441" t="s">
        <v>1437</v>
      </c>
      <c r="F85" s="438" t="s">
        <v>1502</v>
      </c>
      <c r="G85" s="452">
        <v>976</v>
      </c>
      <c r="H85" s="452">
        <v>199742</v>
      </c>
      <c r="I85" s="452">
        <v>241323.05</v>
      </c>
      <c r="J85" s="463" t="s">
        <v>88</v>
      </c>
      <c r="K85" s="463" t="s">
        <v>88</v>
      </c>
      <c r="L85" s="463" t="s">
        <v>88</v>
      </c>
      <c r="M85" s="463" t="s">
        <v>88</v>
      </c>
      <c r="N85" s="422" t="s">
        <v>88</v>
      </c>
      <c r="O85" s="500"/>
      <c r="P85" s="501"/>
      <c r="Q85" s="496"/>
    </row>
    <row r="86" spans="1:17">
      <c r="A86" s="424" t="s">
        <v>369</v>
      </c>
      <c r="B86" s="424" t="s">
        <v>1435</v>
      </c>
      <c r="C86" s="426" t="s">
        <v>19</v>
      </c>
      <c r="D86" s="25" t="s">
        <v>8</v>
      </c>
      <c r="E86" s="442" t="s">
        <v>1437</v>
      </c>
      <c r="F86" s="443" t="s">
        <v>1515</v>
      </c>
      <c r="G86" s="454">
        <v>3028</v>
      </c>
      <c r="H86" s="454">
        <v>13943813</v>
      </c>
      <c r="I86" s="454">
        <v>2128937.12</v>
      </c>
      <c r="J86" s="464" t="s">
        <v>70</v>
      </c>
      <c r="K86" s="464" t="s">
        <v>70</v>
      </c>
      <c r="L86" s="464" t="s">
        <v>70</v>
      </c>
      <c r="M86" s="464" t="s">
        <v>70</v>
      </c>
      <c r="N86" s="424" t="s">
        <v>88</v>
      </c>
      <c r="O86" s="58" t="s">
        <v>1196</v>
      </c>
      <c r="P86" s="126" t="s">
        <v>1514</v>
      </c>
      <c r="Q86" s="66"/>
    </row>
    <row r="87" spans="1:17">
      <c r="A87" s="424" t="s">
        <v>369</v>
      </c>
      <c r="B87" s="424" t="s">
        <v>1435</v>
      </c>
      <c r="C87" s="426" t="s">
        <v>19</v>
      </c>
      <c r="D87" s="25" t="s">
        <v>8</v>
      </c>
      <c r="E87" s="442" t="s">
        <v>1437</v>
      </c>
      <c r="F87" s="443" t="s">
        <v>1516</v>
      </c>
      <c r="G87" s="454">
        <v>3797</v>
      </c>
      <c r="H87" s="454">
        <v>12847446</v>
      </c>
      <c r="I87" s="454">
        <v>2163469.48</v>
      </c>
      <c r="J87" s="464" t="s">
        <v>70</v>
      </c>
      <c r="K87" s="464" t="s">
        <v>70</v>
      </c>
      <c r="L87" s="464" t="s">
        <v>70</v>
      </c>
      <c r="M87" s="464" t="s">
        <v>70</v>
      </c>
      <c r="N87" s="424" t="s">
        <v>88</v>
      </c>
      <c r="O87" s="58" t="s">
        <v>1196</v>
      </c>
      <c r="P87" s="126" t="s">
        <v>1499</v>
      </c>
      <c r="Q87" s="66"/>
    </row>
    <row r="88" spans="1:17">
      <c r="A88" s="422" t="s">
        <v>369</v>
      </c>
      <c r="B88" s="422" t="s">
        <v>1435</v>
      </c>
      <c r="C88" s="265" t="s">
        <v>19</v>
      </c>
      <c r="D88" s="477" t="s">
        <v>8</v>
      </c>
      <c r="E88" s="441" t="s">
        <v>1437</v>
      </c>
      <c r="F88" s="444" t="s">
        <v>1505</v>
      </c>
      <c r="G88" s="452">
        <v>420</v>
      </c>
      <c r="H88" s="452">
        <v>1495</v>
      </c>
      <c r="I88" s="452">
        <v>1594.55</v>
      </c>
      <c r="J88" s="463" t="s">
        <v>88</v>
      </c>
      <c r="K88" s="463" t="s">
        <v>88</v>
      </c>
      <c r="L88" s="463" t="s">
        <v>88</v>
      </c>
      <c r="M88" s="463" t="s">
        <v>88</v>
      </c>
      <c r="N88" s="422" t="s">
        <v>88</v>
      </c>
      <c r="O88" s="500"/>
      <c r="P88" s="501"/>
      <c r="Q88" s="496"/>
    </row>
    <row r="89" spans="1:17">
      <c r="A89" s="422" t="s">
        <v>369</v>
      </c>
      <c r="B89" s="422" t="s">
        <v>1435</v>
      </c>
      <c r="C89" s="265" t="s">
        <v>19</v>
      </c>
      <c r="D89" s="477" t="s">
        <v>8</v>
      </c>
      <c r="E89" s="441" t="s">
        <v>1437</v>
      </c>
      <c r="F89" s="438" t="s">
        <v>1508</v>
      </c>
      <c r="G89" s="452">
        <v>146</v>
      </c>
      <c r="H89" s="452">
        <v>152976</v>
      </c>
      <c r="I89" s="452">
        <v>252187.18</v>
      </c>
      <c r="J89" s="463" t="s">
        <v>88</v>
      </c>
      <c r="K89" s="463" t="s">
        <v>88</v>
      </c>
      <c r="L89" s="463" t="s">
        <v>88</v>
      </c>
      <c r="M89" s="463" t="s">
        <v>88</v>
      </c>
      <c r="N89" s="422" t="s">
        <v>88</v>
      </c>
      <c r="O89" s="500"/>
      <c r="P89" s="501"/>
      <c r="Q89" s="496"/>
    </row>
    <row r="90" spans="1:17">
      <c r="A90" s="427" t="s">
        <v>369</v>
      </c>
      <c r="B90" s="427" t="s">
        <v>1435</v>
      </c>
      <c r="C90" s="428" t="s">
        <v>21</v>
      </c>
      <c r="D90" s="25" t="s">
        <v>8</v>
      </c>
      <c r="E90" s="428" t="s">
        <v>660</v>
      </c>
      <c r="F90" s="445" t="s">
        <v>1517</v>
      </c>
      <c r="G90" s="455">
        <v>444.58333333333331</v>
      </c>
      <c r="H90" s="455">
        <v>16138.267</v>
      </c>
      <c r="I90" s="455">
        <v>27636060.710000001</v>
      </c>
      <c r="J90" s="466" t="s">
        <v>70</v>
      </c>
      <c r="K90" s="466" t="s">
        <v>70</v>
      </c>
      <c r="L90" s="466" t="s">
        <v>70</v>
      </c>
      <c r="M90" s="427" t="s">
        <v>88</v>
      </c>
      <c r="N90" s="427" t="s">
        <v>88</v>
      </c>
      <c r="O90" s="58"/>
      <c r="P90" s="126"/>
      <c r="Q90" s="66"/>
    </row>
    <row r="91" spans="1:17">
      <c r="A91" s="427" t="s">
        <v>369</v>
      </c>
      <c r="B91" s="427" t="s">
        <v>1435</v>
      </c>
      <c r="C91" s="428" t="s">
        <v>21</v>
      </c>
      <c r="D91" s="25" t="s">
        <v>8</v>
      </c>
      <c r="E91" s="428" t="s">
        <v>660</v>
      </c>
      <c r="F91" s="445" t="s">
        <v>1518</v>
      </c>
      <c r="G91" s="455">
        <v>37</v>
      </c>
      <c r="H91" s="455">
        <v>14321.023999999999</v>
      </c>
      <c r="I91" s="455">
        <v>6393058.8899999997</v>
      </c>
      <c r="J91" s="466" t="s">
        <v>70</v>
      </c>
      <c r="K91" s="466" t="s">
        <v>70</v>
      </c>
      <c r="L91" s="466" t="s">
        <v>70</v>
      </c>
      <c r="M91" s="427" t="s">
        <v>88</v>
      </c>
      <c r="N91" s="427" t="s">
        <v>88</v>
      </c>
      <c r="O91" s="58"/>
      <c r="P91" s="126"/>
      <c r="Q91" s="66"/>
    </row>
    <row r="92" spans="1:17">
      <c r="A92" s="478" t="s">
        <v>369</v>
      </c>
      <c r="B92" s="478" t="s">
        <v>1435</v>
      </c>
      <c r="C92" s="479" t="s">
        <v>21</v>
      </c>
      <c r="D92" s="477" t="s">
        <v>8</v>
      </c>
      <c r="E92" s="479" t="s">
        <v>660</v>
      </c>
      <c r="F92" s="480" t="s">
        <v>1519</v>
      </c>
      <c r="G92" s="481">
        <v>35.666666666666664</v>
      </c>
      <c r="H92" s="481">
        <v>1418.7470000000001</v>
      </c>
      <c r="I92" s="481">
        <v>1296864.97</v>
      </c>
      <c r="J92" s="482" t="s">
        <v>88</v>
      </c>
      <c r="K92" s="482" t="s">
        <v>88</v>
      </c>
      <c r="L92" s="482" t="s">
        <v>88</v>
      </c>
      <c r="M92" s="478" t="s">
        <v>88</v>
      </c>
      <c r="N92" s="478" t="s">
        <v>88</v>
      </c>
      <c r="O92" s="500"/>
      <c r="P92" s="501"/>
      <c r="Q92" s="496"/>
    </row>
    <row r="93" spans="1:17">
      <c r="A93" s="427" t="s">
        <v>369</v>
      </c>
      <c r="B93" s="429" t="s">
        <v>1435</v>
      </c>
      <c r="C93" s="430" t="s">
        <v>21</v>
      </c>
      <c r="D93" s="25" t="s">
        <v>8</v>
      </c>
      <c r="E93" s="430" t="s">
        <v>691</v>
      </c>
      <c r="F93" s="446" t="s">
        <v>1520</v>
      </c>
      <c r="G93" s="456">
        <v>195.5</v>
      </c>
      <c r="H93" s="457">
        <v>2287.625</v>
      </c>
      <c r="I93" s="457">
        <v>2182704.7999999998</v>
      </c>
      <c r="J93" s="467" t="s">
        <v>70</v>
      </c>
      <c r="K93" s="467" t="s">
        <v>70</v>
      </c>
      <c r="L93" s="467" t="s">
        <v>70</v>
      </c>
      <c r="M93" s="468" t="s">
        <v>88</v>
      </c>
      <c r="N93" s="427" t="s">
        <v>88</v>
      </c>
      <c r="O93" s="58" t="s">
        <v>1196</v>
      </c>
      <c r="P93" s="126" t="s">
        <v>1520</v>
      </c>
      <c r="Q93" s="66"/>
    </row>
    <row r="94" spans="1:17">
      <c r="A94" s="427" t="s">
        <v>369</v>
      </c>
      <c r="B94" s="429" t="s">
        <v>1435</v>
      </c>
      <c r="C94" s="430" t="s">
        <v>21</v>
      </c>
      <c r="D94" s="25" t="s">
        <v>8</v>
      </c>
      <c r="E94" s="430" t="s">
        <v>691</v>
      </c>
      <c r="F94" s="446" t="s">
        <v>1521</v>
      </c>
      <c r="G94" s="456">
        <v>92.667000000000002</v>
      </c>
      <c r="H94" s="457">
        <v>1117.308</v>
      </c>
      <c r="I94" s="457">
        <v>1317924</v>
      </c>
      <c r="J94" s="467" t="s">
        <v>70</v>
      </c>
      <c r="K94" s="467" t="s">
        <v>70</v>
      </c>
      <c r="L94" s="467" t="s">
        <v>70</v>
      </c>
      <c r="M94" s="468" t="s">
        <v>88</v>
      </c>
      <c r="N94" s="427" t="s">
        <v>88</v>
      </c>
      <c r="O94" s="58" t="s">
        <v>1196</v>
      </c>
      <c r="P94" s="126" t="s">
        <v>1520</v>
      </c>
      <c r="Q94" s="66"/>
    </row>
    <row r="95" spans="1:17">
      <c r="A95" s="427" t="s">
        <v>369</v>
      </c>
      <c r="B95" s="429" t="s">
        <v>1435</v>
      </c>
      <c r="C95" s="430" t="s">
        <v>21</v>
      </c>
      <c r="D95" s="25" t="s">
        <v>8</v>
      </c>
      <c r="E95" s="430" t="s">
        <v>691</v>
      </c>
      <c r="F95" s="446" t="s">
        <v>1522</v>
      </c>
      <c r="G95" s="456">
        <v>51.042000000000002</v>
      </c>
      <c r="H95" s="457">
        <v>996.45600000000002</v>
      </c>
      <c r="I95" s="457">
        <v>738849.17</v>
      </c>
      <c r="J95" s="467" t="s">
        <v>70</v>
      </c>
      <c r="K95" s="467" t="s">
        <v>70</v>
      </c>
      <c r="L95" s="467" t="s">
        <v>70</v>
      </c>
      <c r="M95" s="468" t="s">
        <v>88</v>
      </c>
      <c r="N95" s="427" t="s">
        <v>88</v>
      </c>
      <c r="O95" s="58" t="s">
        <v>1196</v>
      </c>
      <c r="P95" s="126" t="s">
        <v>1520</v>
      </c>
      <c r="Q95" s="66"/>
    </row>
    <row r="96" spans="1:17">
      <c r="A96" s="427" t="s">
        <v>369</v>
      </c>
      <c r="B96" s="429" t="s">
        <v>1435</v>
      </c>
      <c r="C96" s="430" t="s">
        <v>21</v>
      </c>
      <c r="D96" s="25" t="s">
        <v>8</v>
      </c>
      <c r="E96" s="430" t="s">
        <v>691</v>
      </c>
      <c r="F96" s="446" t="s">
        <v>1523</v>
      </c>
      <c r="G96" s="456">
        <v>6.5</v>
      </c>
      <c r="H96" s="457">
        <v>783.75800000000004</v>
      </c>
      <c r="I96" s="457">
        <v>282835.78000000003</v>
      </c>
      <c r="J96" s="469" t="s">
        <v>88</v>
      </c>
      <c r="K96" s="467" t="s">
        <v>70</v>
      </c>
      <c r="L96" s="467" t="s">
        <v>70</v>
      </c>
      <c r="M96" s="468" t="s">
        <v>88</v>
      </c>
      <c r="N96" s="427" t="s">
        <v>88</v>
      </c>
      <c r="O96" s="58"/>
      <c r="P96" s="126"/>
      <c r="Q96" s="66"/>
    </row>
    <row r="97" spans="1:17">
      <c r="A97" s="427" t="s">
        <v>369</v>
      </c>
      <c r="B97" s="429" t="s">
        <v>1435</v>
      </c>
      <c r="C97" s="430" t="s">
        <v>21</v>
      </c>
      <c r="D97" s="25" t="s">
        <v>8</v>
      </c>
      <c r="E97" s="430" t="s">
        <v>691</v>
      </c>
      <c r="F97" s="446" t="s">
        <v>1524</v>
      </c>
      <c r="G97" s="456">
        <v>48.417000000000002</v>
      </c>
      <c r="H97" s="457">
        <v>163.37899999999999</v>
      </c>
      <c r="I97" s="457">
        <v>330454.76</v>
      </c>
      <c r="J97" s="467" t="s">
        <v>70</v>
      </c>
      <c r="K97" s="469" t="s">
        <v>88</v>
      </c>
      <c r="L97" s="467" t="s">
        <v>70</v>
      </c>
      <c r="M97" s="468" t="s">
        <v>88</v>
      </c>
      <c r="N97" s="427" t="s">
        <v>88</v>
      </c>
      <c r="O97" s="58" t="s">
        <v>1196</v>
      </c>
      <c r="P97" s="126" t="s">
        <v>1520</v>
      </c>
      <c r="Q97" s="66"/>
    </row>
    <row r="98" spans="1:17">
      <c r="A98" s="478" t="s">
        <v>369</v>
      </c>
      <c r="B98" s="483" t="s">
        <v>1435</v>
      </c>
      <c r="C98" s="484" t="s">
        <v>21</v>
      </c>
      <c r="D98" s="477" t="s">
        <v>8</v>
      </c>
      <c r="E98" s="484" t="s">
        <v>691</v>
      </c>
      <c r="F98" s="485" t="s">
        <v>1525</v>
      </c>
      <c r="G98" s="486">
        <v>2.75</v>
      </c>
      <c r="H98" s="487">
        <v>82.756</v>
      </c>
      <c r="I98" s="487">
        <v>61951.46</v>
      </c>
      <c r="J98" s="279" t="s">
        <v>88</v>
      </c>
      <c r="K98" s="279" t="s">
        <v>88</v>
      </c>
      <c r="L98" s="279" t="s">
        <v>88</v>
      </c>
      <c r="M98" s="488" t="s">
        <v>88</v>
      </c>
      <c r="N98" s="478" t="s">
        <v>88</v>
      </c>
      <c r="O98" s="500"/>
      <c r="P98" s="501"/>
      <c r="Q98" s="496"/>
    </row>
    <row r="99" spans="1:17">
      <c r="A99" s="427" t="s">
        <v>369</v>
      </c>
      <c r="B99" s="429" t="s">
        <v>1435</v>
      </c>
      <c r="C99" s="430" t="s">
        <v>21</v>
      </c>
      <c r="D99" s="25" t="s">
        <v>8</v>
      </c>
      <c r="E99" s="430" t="s">
        <v>691</v>
      </c>
      <c r="F99" s="446" t="s">
        <v>1526</v>
      </c>
      <c r="G99" s="456">
        <v>118.708</v>
      </c>
      <c r="H99" s="457">
        <v>65.349000000000004</v>
      </c>
      <c r="I99" s="457">
        <v>571750.63</v>
      </c>
      <c r="J99" s="467" t="s">
        <v>70</v>
      </c>
      <c r="K99" s="467" t="s">
        <v>88</v>
      </c>
      <c r="L99" s="467" t="s">
        <v>70</v>
      </c>
      <c r="M99" s="468" t="s">
        <v>88</v>
      </c>
      <c r="N99" s="427" t="s">
        <v>88</v>
      </c>
      <c r="O99" s="58"/>
      <c r="P99" s="126"/>
      <c r="Q99" s="66"/>
    </row>
    <row r="100" spans="1:17">
      <c r="A100" s="427" t="s">
        <v>369</v>
      </c>
      <c r="B100" s="429" t="s">
        <v>1435</v>
      </c>
      <c r="C100" s="430" t="s">
        <v>21</v>
      </c>
      <c r="D100" s="25" t="s">
        <v>8</v>
      </c>
      <c r="E100" s="430" t="s">
        <v>691</v>
      </c>
      <c r="F100" s="446" t="s">
        <v>1527</v>
      </c>
      <c r="G100" s="456">
        <v>79.832999999999998</v>
      </c>
      <c r="H100" s="457">
        <v>51.228000000000002</v>
      </c>
      <c r="I100" s="457">
        <v>281384.11</v>
      </c>
      <c r="J100" s="467" t="s">
        <v>70</v>
      </c>
      <c r="K100" s="467" t="s">
        <v>88</v>
      </c>
      <c r="L100" s="467" t="s">
        <v>70</v>
      </c>
      <c r="M100" s="468" t="s">
        <v>88</v>
      </c>
      <c r="N100" s="431" t="s">
        <v>70</v>
      </c>
      <c r="O100" s="58"/>
      <c r="P100" s="126"/>
      <c r="Q100" s="66"/>
    </row>
    <row r="101" spans="1:17">
      <c r="A101" s="478" t="s">
        <v>369</v>
      </c>
      <c r="B101" s="483" t="s">
        <v>1435</v>
      </c>
      <c r="C101" s="484" t="s">
        <v>21</v>
      </c>
      <c r="D101" s="477" t="s">
        <v>8</v>
      </c>
      <c r="E101" s="484" t="s">
        <v>691</v>
      </c>
      <c r="F101" s="485" t="s">
        <v>1528</v>
      </c>
      <c r="G101" s="486">
        <v>11.833</v>
      </c>
      <c r="H101" s="487">
        <v>33.558999999999997</v>
      </c>
      <c r="I101" s="487">
        <v>86510.94</v>
      </c>
      <c r="J101" s="279" t="s">
        <v>88</v>
      </c>
      <c r="K101" s="279" t="s">
        <v>88</v>
      </c>
      <c r="L101" s="279" t="s">
        <v>88</v>
      </c>
      <c r="M101" s="488" t="s">
        <v>88</v>
      </c>
      <c r="N101" s="478" t="s">
        <v>88</v>
      </c>
      <c r="O101" s="500"/>
      <c r="P101" s="501"/>
      <c r="Q101" s="496"/>
    </row>
    <row r="102" spans="1:17">
      <c r="A102" s="478" t="s">
        <v>369</v>
      </c>
      <c r="B102" s="483" t="s">
        <v>1435</v>
      </c>
      <c r="C102" s="484" t="s">
        <v>21</v>
      </c>
      <c r="D102" s="477" t="s">
        <v>8</v>
      </c>
      <c r="E102" s="484" t="s">
        <v>691</v>
      </c>
      <c r="F102" s="485" t="s">
        <v>1529</v>
      </c>
      <c r="G102" s="486">
        <v>21.542000000000002</v>
      </c>
      <c r="H102" s="487">
        <v>28.030999999999999</v>
      </c>
      <c r="I102" s="487">
        <v>106309.02</v>
      </c>
      <c r="J102" s="279" t="s">
        <v>88</v>
      </c>
      <c r="K102" s="279" t="s">
        <v>88</v>
      </c>
      <c r="L102" s="279" t="s">
        <v>88</v>
      </c>
      <c r="M102" s="488" t="s">
        <v>88</v>
      </c>
      <c r="N102" s="478" t="s">
        <v>88</v>
      </c>
      <c r="O102" s="500"/>
      <c r="P102" s="501"/>
      <c r="Q102" s="496"/>
    </row>
    <row r="103" spans="1:17">
      <c r="A103" s="431" t="s">
        <v>369</v>
      </c>
      <c r="B103" s="432" t="s">
        <v>1435</v>
      </c>
      <c r="C103" s="433" t="s">
        <v>21</v>
      </c>
      <c r="D103" s="25" t="s">
        <v>8</v>
      </c>
      <c r="E103" s="433" t="s">
        <v>691</v>
      </c>
      <c r="F103" s="447" t="s">
        <v>1530</v>
      </c>
      <c r="G103" s="458">
        <v>43.582999999999998</v>
      </c>
      <c r="H103" s="459">
        <v>24.303000000000001</v>
      </c>
      <c r="I103" s="459">
        <v>178453.6</v>
      </c>
      <c r="J103" s="424" t="s">
        <v>70</v>
      </c>
      <c r="K103" s="424" t="s">
        <v>88</v>
      </c>
      <c r="L103" s="424" t="s">
        <v>88</v>
      </c>
      <c r="M103" s="470" t="s">
        <v>88</v>
      </c>
      <c r="N103" s="431" t="s">
        <v>88</v>
      </c>
      <c r="O103" s="58"/>
      <c r="P103" s="126"/>
      <c r="Q103" s="66"/>
    </row>
    <row r="104" spans="1:17">
      <c r="A104" s="478" t="s">
        <v>369</v>
      </c>
      <c r="B104" s="483" t="s">
        <v>1435</v>
      </c>
      <c r="C104" s="484" t="s">
        <v>21</v>
      </c>
      <c r="D104" s="477" t="s">
        <v>8</v>
      </c>
      <c r="E104" s="484" t="s">
        <v>691</v>
      </c>
      <c r="F104" s="485" t="s">
        <v>1531</v>
      </c>
      <c r="G104" s="486">
        <v>0.25</v>
      </c>
      <c r="H104" s="487">
        <v>22.9</v>
      </c>
      <c r="I104" s="487">
        <v>9816.7999999999993</v>
      </c>
      <c r="J104" s="279" t="s">
        <v>88</v>
      </c>
      <c r="K104" s="279" t="s">
        <v>88</v>
      </c>
      <c r="L104" s="279" t="s">
        <v>88</v>
      </c>
      <c r="M104" s="488" t="s">
        <v>88</v>
      </c>
      <c r="N104" s="478" t="s">
        <v>88</v>
      </c>
      <c r="O104" s="500"/>
      <c r="P104" s="501"/>
      <c r="Q104" s="496"/>
    </row>
    <row r="105" spans="1:17">
      <c r="A105" s="478" t="s">
        <v>369</v>
      </c>
      <c r="B105" s="483" t="s">
        <v>1435</v>
      </c>
      <c r="C105" s="484" t="s">
        <v>21</v>
      </c>
      <c r="D105" s="477" t="s">
        <v>8</v>
      </c>
      <c r="E105" s="484" t="s">
        <v>691</v>
      </c>
      <c r="F105" s="485" t="s">
        <v>1532</v>
      </c>
      <c r="G105" s="486">
        <v>13.042</v>
      </c>
      <c r="H105" s="487">
        <v>2.4260000000000002</v>
      </c>
      <c r="I105" s="487">
        <v>10443.51</v>
      </c>
      <c r="J105" s="422" t="s">
        <v>88</v>
      </c>
      <c r="K105" s="279" t="s">
        <v>88</v>
      </c>
      <c r="L105" s="279" t="s">
        <v>88</v>
      </c>
      <c r="M105" s="488" t="s">
        <v>88</v>
      </c>
      <c r="N105" s="489" t="s">
        <v>88</v>
      </c>
      <c r="O105" s="500"/>
      <c r="P105" s="501"/>
      <c r="Q105" s="496"/>
    </row>
    <row r="106" spans="1:17">
      <c r="A106" s="478" t="s">
        <v>369</v>
      </c>
      <c r="B106" s="483" t="s">
        <v>1435</v>
      </c>
      <c r="C106" s="484" t="s">
        <v>21</v>
      </c>
      <c r="D106" s="477" t="s">
        <v>8</v>
      </c>
      <c r="E106" s="484" t="s">
        <v>691</v>
      </c>
      <c r="F106" s="485" t="s">
        <v>1533</v>
      </c>
      <c r="G106" s="486">
        <v>1.583</v>
      </c>
      <c r="H106" s="487">
        <v>0.72</v>
      </c>
      <c r="I106" s="487">
        <v>0</v>
      </c>
      <c r="J106" s="279" t="s">
        <v>88</v>
      </c>
      <c r="K106" s="279" t="s">
        <v>88</v>
      </c>
      <c r="L106" s="279" t="s">
        <v>88</v>
      </c>
      <c r="M106" s="488" t="s">
        <v>88</v>
      </c>
      <c r="N106" s="478" t="s">
        <v>88</v>
      </c>
      <c r="O106" s="500"/>
      <c r="P106" s="501"/>
      <c r="Q106" s="496"/>
    </row>
    <row r="107" spans="1:17">
      <c r="A107" s="478" t="s">
        <v>369</v>
      </c>
      <c r="B107" s="483" t="s">
        <v>1435</v>
      </c>
      <c r="C107" s="484" t="s">
        <v>21</v>
      </c>
      <c r="D107" s="477" t="s">
        <v>8</v>
      </c>
      <c r="E107" s="484" t="s">
        <v>691</v>
      </c>
      <c r="F107" s="485" t="s">
        <v>1534</v>
      </c>
      <c r="G107" s="486">
        <v>1.167</v>
      </c>
      <c r="H107" s="487">
        <v>0.24399999999999999</v>
      </c>
      <c r="I107" s="487">
        <v>1434.71</v>
      </c>
      <c r="J107" s="279" t="s">
        <v>88</v>
      </c>
      <c r="K107" s="279" t="s">
        <v>88</v>
      </c>
      <c r="L107" s="279" t="s">
        <v>88</v>
      </c>
      <c r="M107" s="488" t="s">
        <v>88</v>
      </c>
      <c r="N107" s="478" t="s">
        <v>88</v>
      </c>
      <c r="O107" s="500"/>
      <c r="P107" s="501"/>
      <c r="Q107" s="496"/>
    </row>
    <row r="108" spans="1:17">
      <c r="A108" s="478" t="s">
        <v>369</v>
      </c>
      <c r="B108" s="483" t="s">
        <v>1436</v>
      </c>
      <c r="C108" s="484" t="s">
        <v>21</v>
      </c>
      <c r="D108" s="477" t="s">
        <v>8</v>
      </c>
      <c r="E108" s="484" t="s">
        <v>691</v>
      </c>
      <c r="F108" s="485" t="s">
        <v>1527</v>
      </c>
      <c r="G108" s="486">
        <v>0.58299999999999996</v>
      </c>
      <c r="H108" s="487">
        <v>0.21</v>
      </c>
      <c r="I108" s="487">
        <v>11.67</v>
      </c>
      <c r="J108" s="279" t="s">
        <v>88</v>
      </c>
      <c r="K108" s="279" t="s">
        <v>88</v>
      </c>
      <c r="L108" s="279" t="s">
        <v>88</v>
      </c>
      <c r="M108" s="488" t="s">
        <v>88</v>
      </c>
      <c r="N108" s="478" t="s">
        <v>88</v>
      </c>
      <c r="O108" s="500"/>
      <c r="P108" s="501"/>
      <c r="Q108" s="496"/>
    </row>
    <row r="109" spans="1:17">
      <c r="A109" s="478" t="s">
        <v>369</v>
      </c>
      <c r="B109" s="483" t="s">
        <v>1435</v>
      </c>
      <c r="C109" s="484" t="s">
        <v>21</v>
      </c>
      <c r="D109" s="477" t="s">
        <v>8</v>
      </c>
      <c r="E109" s="484" t="s">
        <v>691</v>
      </c>
      <c r="F109" s="485" t="s">
        <v>1535</v>
      </c>
      <c r="G109" s="486">
        <v>1.208</v>
      </c>
      <c r="H109" s="487">
        <v>8.2000000000000003E-2</v>
      </c>
      <c r="I109" s="487">
        <v>855.96</v>
      </c>
      <c r="J109" s="279" t="s">
        <v>88</v>
      </c>
      <c r="K109" s="279" t="s">
        <v>88</v>
      </c>
      <c r="L109" s="279" t="s">
        <v>88</v>
      </c>
      <c r="M109" s="488" t="s">
        <v>88</v>
      </c>
      <c r="N109" s="478" t="s">
        <v>88</v>
      </c>
      <c r="O109" s="500"/>
      <c r="P109" s="501"/>
      <c r="Q109" s="496"/>
    </row>
    <row r="110" spans="1:17">
      <c r="A110" s="427" t="s">
        <v>369</v>
      </c>
      <c r="B110" s="427" t="s">
        <v>1435</v>
      </c>
      <c r="C110" s="428" t="s">
        <v>21</v>
      </c>
      <c r="D110" s="25" t="s">
        <v>8</v>
      </c>
      <c r="E110" s="428" t="s">
        <v>65</v>
      </c>
      <c r="F110" s="445" t="s">
        <v>1536</v>
      </c>
      <c r="G110" s="455">
        <v>30888</v>
      </c>
      <c r="H110" s="455">
        <v>33519.89</v>
      </c>
      <c r="I110" s="455">
        <v>92877961.659999996</v>
      </c>
      <c r="J110" s="466" t="s">
        <v>70</v>
      </c>
      <c r="K110" s="466" t="s">
        <v>70</v>
      </c>
      <c r="L110" s="466" t="s">
        <v>70</v>
      </c>
      <c r="M110" s="427" t="s">
        <v>88</v>
      </c>
      <c r="N110" s="427" t="s">
        <v>70</v>
      </c>
      <c r="O110" s="58"/>
      <c r="P110" s="126"/>
      <c r="Q110" s="66"/>
    </row>
    <row r="111" spans="1:17">
      <c r="A111" s="427" t="s">
        <v>369</v>
      </c>
      <c r="B111" s="427" t="s">
        <v>1435</v>
      </c>
      <c r="C111" s="434" t="s">
        <v>21</v>
      </c>
      <c r="D111" s="25" t="s">
        <v>8</v>
      </c>
      <c r="E111" s="434" t="s">
        <v>65</v>
      </c>
      <c r="F111" s="448" t="s">
        <v>1518</v>
      </c>
      <c r="G111" s="460">
        <v>53.791666666666664</v>
      </c>
      <c r="H111" s="460">
        <v>31972.387999999999</v>
      </c>
      <c r="I111" s="460">
        <v>19481110.359999999</v>
      </c>
      <c r="J111" s="471" t="s">
        <v>88</v>
      </c>
      <c r="K111" s="472" t="s">
        <v>70</v>
      </c>
      <c r="L111" s="472" t="s">
        <v>70</v>
      </c>
      <c r="M111" s="427" t="s">
        <v>88</v>
      </c>
      <c r="N111" s="427" t="s">
        <v>88</v>
      </c>
      <c r="O111" s="58"/>
      <c r="P111" s="126"/>
      <c r="Q111" s="66"/>
    </row>
    <row r="112" spans="1:17">
      <c r="A112" s="427" t="s">
        <v>369</v>
      </c>
      <c r="B112" s="427" t="s">
        <v>1435</v>
      </c>
      <c r="C112" s="428" t="s">
        <v>21</v>
      </c>
      <c r="D112" s="25" t="s">
        <v>8</v>
      </c>
      <c r="E112" s="428" t="s">
        <v>65</v>
      </c>
      <c r="F112" s="445" t="s">
        <v>1517</v>
      </c>
      <c r="G112" s="455">
        <v>1138.9166666666667</v>
      </c>
      <c r="H112" s="455">
        <v>18376.784</v>
      </c>
      <c r="I112" s="455">
        <v>18046308.420000002</v>
      </c>
      <c r="J112" s="466" t="s">
        <v>70</v>
      </c>
      <c r="K112" s="466" t="s">
        <v>70</v>
      </c>
      <c r="L112" s="466" t="s">
        <v>70</v>
      </c>
      <c r="M112" s="427" t="s">
        <v>88</v>
      </c>
      <c r="N112" s="427" t="s">
        <v>88</v>
      </c>
      <c r="O112" s="58"/>
      <c r="P112" s="126"/>
      <c r="Q112" s="66"/>
    </row>
    <row r="113" spans="1:17">
      <c r="A113" s="427" t="s">
        <v>369</v>
      </c>
      <c r="B113" s="427" t="s">
        <v>1435</v>
      </c>
      <c r="C113" s="428" t="s">
        <v>21</v>
      </c>
      <c r="D113" s="25" t="s">
        <v>8</v>
      </c>
      <c r="E113" s="428" t="s">
        <v>65</v>
      </c>
      <c r="F113" s="445" t="s">
        <v>1537</v>
      </c>
      <c r="G113" s="455">
        <v>71.416666666666671</v>
      </c>
      <c r="H113" s="455">
        <v>6372.2860000000001</v>
      </c>
      <c r="I113" s="455">
        <v>915734.49</v>
      </c>
      <c r="J113" s="427" t="s">
        <v>88</v>
      </c>
      <c r="K113" s="466" t="s">
        <v>70</v>
      </c>
      <c r="L113" s="427" t="s">
        <v>88</v>
      </c>
      <c r="M113" s="427" t="s">
        <v>88</v>
      </c>
      <c r="N113" s="427" t="s">
        <v>88</v>
      </c>
      <c r="O113" s="58"/>
      <c r="P113" s="126"/>
      <c r="Q113" s="66"/>
    </row>
    <row r="114" spans="1:17">
      <c r="A114" s="427" t="s">
        <v>369</v>
      </c>
      <c r="B114" s="427" t="s">
        <v>1435</v>
      </c>
      <c r="C114" s="428" t="s">
        <v>21</v>
      </c>
      <c r="D114" s="25" t="s">
        <v>8</v>
      </c>
      <c r="E114" s="428" t="s">
        <v>65</v>
      </c>
      <c r="F114" s="445" t="s">
        <v>1519</v>
      </c>
      <c r="G114" s="455">
        <v>634.54166666666663</v>
      </c>
      <c r="H114" s="455">
        <v>5393.3919999999998</v>
      </c>
      <c r="I114" s="455">
        <v>6451496.4299999997</v>
      </c>
      <c r="J114" s="427" t="s">
        <v>88</v>
      </c>
      <c r="K114" s="466" t="s">
        <v>70</v>
      </c>
      <c r="L114" s="466" t="s">
        <v>70</v>
      </c>
      <c r="M114" s="427" t="s">
        <v>88</v>
      </c>
      <c r="N114" s="427" t="s">
        <v>88</v>
      </c>
      <c r="O114" s="58" t="s">
        <v>1196</v>
      </c>
      <c r="P114" s="126" t="s">
        <v>1520</v>
      </c>
      <c r="Q114" s="66"/>
    </row>
    <row r="115" spans="1:17">
      <c r="A115" s="427" t="s">
        <v>369</v>
      </c>
      <c r="B115" s="427" t="s">
        <v>1435</v>
      </c>
      <c r="C115" s="428" t="s">
        <v>21</v>
      </c>
      <c r="D115" s="25" t="s">
        <v>8</v>
      </c>
      <c r="E115" s="428" t="s">
        <v>65</v>
      </c>
      <c r="F115" s="445" t="s">
        <v>1538</v>
      </c>
      <c r="G115" s="455">
        <v>347.79166666666669</v>
      </c>
      <c r="H115" s="455">
        <v>4381.4589999999998</v>
      </c>
      <c r="I115" s="455">
        <v>8492094.6300000008</v>
      </c>
      <c r="J115" s="427" t="s">
        <v>88</v>
      </c>
      <c r="K115" s="466" t="s">
        <v>70</v>
      </c>
      <c r="L115" s="466" t="s">
        <v>70</v>
      </c>
      <c r="M115" s="427" t="s">
        <v>88</v>
      </c>
      <c r="N115" s="427" t="s">
        <v>88</v>
      </c>
      <c r="O115" s="58" t="s">
        <v>1196</v>
      </c>
      <c r="P115" s="126" t="s">
        <v>1520</v>
      </c>
      <c r="Q115" s="66"/>
    </row>
    <row r="116" spans="1:17">
      <c r="A116" s="427" t="s">
        <v>369</v>
      </c>
      <c r="B116" s="427" t="s">
        <v>1435</v>
      </c>
      <c r="C116" s="428" t="s">
        <v>21</v>
      </c>
      <c r="D116" s="25" t="s">
        <v>8</v>
      </c>
      <c r="E116" s="428" t="s">
        <v>65</v>
      </c>
      <c r="F116" s="445" t="s">
        <v>1539</v>
      </c>
      <c r="G116" s="455">
        <v>1760.6666666666667</v>
      </c>
      <c r="H116" s="455">
        <v>3255.9119999999998</v>
      </c>
      <c r="I116" s="455">
        <v>12594907.199999999</v>
      </c>
      <c r="J116" s="466" t="s">
        <v>70</v>
      </c>
      <c r="K116" s="466" t="s">
        <v>70</v>
      </c>
      <c r="L116" s="466" t="s">
        <v>70</v>
      </c>
      <c r="M116" s="427" t="s">
        <v>88</v>
      </c>
      <c r="N116" s="427" t="s">
        <v>70</v>
      </c>
      <c r="O116" s="58"/>
      <c r="P116" s="126"/>
      <c r="Q116" s="66"/>
    </row>
    <row r="117" spans="1:17">
      <c r="A117" s="427" t="s">
        <v>369</v>
      </c>
      <c r="B117" s="427" t="s">
        <v>1435</v>
      </c>
      <c r="C117" s="428" t="s">
        <v>21</v>
      </c>
      <c r="D117" s="25" t="s">
        <v>8</v>
      </c>
      <c r="E117" s="428" t="s">
        <v>65</v>
      </c>
      <c r="F117" s="445" t="s">
        <v>1540</v>
      </c>
      <c r="G117" s="455">
        <v>898.33333333333337</v>
      </c>
      <c r="H117" s="455">
        <v>2090.4160000000002</v>
      </c>
      <c r="I117" s="455">
        <v>4726258.37</v>
      </c>
      <c r="J117" s="466" t="s">
        <v>70</v>
      </c>
      <c r="K117" s="466" t="s">
        <v>70</v>
      </c>
      <c r="L117" s="466" t="s">
        <v>70</v>
      </c>
      <c r="M117" s="427" t="s">
        <v>88</v>
      </c>
      <c r="N117" s="427" t="s">
        <v>70</v>
      </c>
      <c r="O117" s="58"/>
      <c r="P117" s="126"/>
      <c r="Q117" s="66"/>
    </row>
    <row r="118" spans="1:17">
      <c r="A118" s="478" t="s">
        <v>369</v>
      </c>
      <c r="B118" s="478" t="s">
        <v>1435</v>
      </c>
      <c r="C118" s="490" t="s">
        <v>21</v>
      </c>
      <c r="D118" s="477" t="s">
        <v>8</v>
      </c>
      <c r="E118" s="490" t="s">
        <v>65</v>
      </c>
      <c r="F118" s="491" t="s">
        <v>1541</v>
      </c>
      <c r="G118" s="492">
        <v>307</v>
      </c>
      <c r="H118" s="492">
        <v>2041.54</v>
      </c>
      <c r="I118" s="492">
        <v>4324281.1399999997</v>
      </c>
      <c r="J118" s="478" t="s">
        <v>88</v>
      </c>
      <c r="K118" s="478" t="s">
        <v>88</v>
      </c>
      <c r="L118" s="478" t="s">
        <v>88</v>
      </c>
      <c r="M118" s="478" t="s">
        <v>88</v>
      </c>
      <c r="N118" s="478" t="s">
        <v>88</v>
      </c>
      <c r="O118" s="500" t="s">
        <v>1196</v>
      </c>
      <c r="P118" s="501" t="s">
        <v>1520</v>
      </c>
      <c r="Q118" s="496"/>
    </row>
    <row r="119" spans="1:17">
      <c r="A119" s="427" t="s">
        <v>369</v>
      </c>
      <c r="B119" s="427" t="s">
        <v>1435</v>
      </c>
      <c r="C119" s="428" t="s">
        <v>21</v>
      </c>
      <c r="D119" s="25" t="s">
        <v>8</v>
      </c>
      <c r="E119" s="428" t="s">
        <v>65</v>
      </c>
      <c r="F119" s="445" t="s">
        <v>1542</v>
      </c>
      <c r="G119" s="455">
        <v>963.29166666666663</v>
      </c>
      <c r="H119" s="455">
        <v>1618.9680000000001</v>
      </c>
      <c r="I119" s="455">
        <v>6389195.9299999997</v>
      </c>
      <c r="J119" s="466" t="s">
        <v>70</v>
      </c>
      <c r="K119" s="427" t="s">
        <v>88</v>
      </c>
      <c r="L119" s="466" t="s">
        <v>70</v>
      </c>
      <c r="M119" s="427" t="s">
        <v>88</v>
      </c>
      <c r="N119" s="427" t="s">
        <v>70</v>
      </c>
      <c r="O119" s="58"/>
      <c r="P119" s="126"/>
      <c r="Q119" s="66"/>
    </row>
    <row r="120" spans="1:17">
      <c r="A120" s="478" t="s">
        <v>369</v>
      </c>
      <c r="B120" s="478" t="s">
        <v>1435</v>
      </c>
      <c r="C120" s="490" t="s">
        <v>21</v>
      </c>
      <c r="D120" s="477" t="s">
        <v>8</v>
      </c>
      <c r="E120" s="490" t="s">
        <v>65</v>
      </c>
      <c r="F120" s="491" t="s">
        <v>1543</v>
      </c>
      <c r="G120" s="492">
        <v>1.9583333333333333</v>
      </c>
      <c r="H120" s="492">
        <v>1436.4960000000001</v>
      </c>
      <c r="I120" s="492">
        <v>493504.23</v>
      </c>
      <c r="J120" s="478" t="s">
        <v>88</v>
      </c>
      <c r="K120" s="478" t="s">
        <v>88</v>
      </c>
      <c r="L120" s="478" t="s">
        <v>88</v>
      </c>
      <c r="M120" s="478" t="s">
        <v>88</v>
      </c>
      <c r="N120" s="478" t="s">
        <v>88</v>
      </c>
      <c r="O120" s="500"/>
      <c r="P120" s="501"/>
      <c r="Q120" s="496"/>
    </row>
    <row r="121" spans="1:17">
      <c r="A121" s="478" t="s">
        <v>369</v>
      </c>
      <c r="B121" s="478" t="s">
        <v>1435</v>
      </c>
      <c r="C121" s="490" t="s">
        <v>21</v>
      </c>
      <c r="D121" s="477" t="s">
        <v>8</v>
      </c>
      <c r="E121" s="490" t="s">
        <v>65</v>
      </c>
      <c r="F121" s="491" t="s">
        <v>1544</v>
      </c>
      <c r="G121" s="492">
        <v>4.333333333333333</v>
      </c>
      <c r="H121" s="492">
        <v>710.38599999999997</v>
      </c>
      <c r="I121" s="492">
        <v>209721.52</v>
      </c>
      <c r="J121" s="478" t="s">
        <v>88</v>
      </c>
      <c r="K121" s="478" t="s">
        <v>88</v>
      </c>
      <c r="L121" s="478" t="s">
        <v>88</v>
      </c>
      <c r="M121" s="478" t="s">
        <v>88</v>
      </c>
      <c r="N121" s="478" t="s">
        <v>88</v>
      </c>
      <c r="O121" s="500"/>
      <c r="P121" s="501"/>
      <c r="Q121" s="496"/>
    </row>
    <row r="122" spans="1:17">
      <c r="A122" s="478" t="s">
        <v>369</v>
      </c>
      <c r="B122" s="478" t="s">
        <v>1435</v>
      </c>
      <c r="C122" s="490" t="s">
        <v>21</v>
      </c>
      <c r="D122" s="477" t="s">
        <v>8</v>
      </c>
      <c r="E122" s="490" t="s">
        <v>65</v>
      </c>
      <c r="F122" s="491" t="s">
        <v>1545</v>
      </c>
      <c r="G122" s="492">
        <v>0.45833333333333331</v>
      </c>
      <c r="H122" s="492">
        <v>550</v>
      </c>
      <c r="I122" s="492">
        <v>93884.69</v>
      </c>
      <c r="J122" s="478" t="s">
        <v>88</v>
      </c>
      <c r="K122" s="478" t="s">
        <v>88</v>
      </c>
      <c r="L122" s="478" t="s">
        <v>88</v>
      </c>
      <c r="M122" s="478" t="s">
        <v>88</v>
      </c>
      <c r="N122" s="478" t="s">
        <v>88</v>
      </c>
      <c r="O122" s="500"/>
      <c r="P122" s="501"/>
      <c r="Q122" s="496"/>
    </row>
    <row r="123" spans="1:17">
      <c r="A123" s="478" t="s">
        <v>369</v>
      </c>
      <c r="B123" s="478" t="s">
        <v>1435</v>
      </c>
      <c r="C123" s="490" t="s">
        <v>21</v>
      </c>
      <c r="D123" s="477" t="s">
        <v>8</v>
      </c>
      <c r="E123" s="490" t="s">
        <v>65</v>
      </c>
      <c r="F123" s="491" t="s">
        <v>1546</v>
      </c>
      <c r="G123" s="492">
        <v>287.66666666666669</v>
      </c>
      <c r="H123" s="492">
        <v>527.86199999999997</v>
      </c>
      <c r="I123" s="492">
        <v>1969798.01</v>
      </c>
      <c r="J123" s="478" t="s">
        <v>88</v>
      </c>
      <c r="K123" s="478" t="s">
        <v>88</v>
      </c>
      <c r="L123" s="478" t="s">
        <v>88</v>
      </c>
      <c r="M123" s="478" t="s">
        <v>88</v>
      </c>
      <c r="N123" s="478" t="s">
        <v>88</v>
      </c>
      <c r="O123" s="500"/>
      <c r="P123" s="501"/>
      <c r="Q123" s="496"/>
    </row>
    <row r="124" spans="1:17">
      <c r="A124" s="478" t="s">
        <v>369</v>
      </c>
      <c r="B124" s="478" t="s">
        <v>1435</v>
      </c>
      <c r="C124" s="490" t="s">
        <v>21</v>
      </c>
      <c r="D124" s="477" t="s">
        <v>8</v>
      </c>
      <c r="E124" s="490" t="s">
        <v>65</v>
      </c>
      <c r="F124" s="491" t="s">
        <v>1547</v>
      </c>
      <c r="G124" s="492">
        <v>93.166666666666671</v>
      </c>
      <c r="H124" s="492">
        <v>416.85899999999998</v>
      </c>
      <c r="I124" s="492">
        <v>1100026.54</v>
      </c>
      <c r="J124" s="478" t="s">
        <v>88</v>
      </c>
      <c r="K124" s="478" t="s">
        <v>88</v>
      </c>
      <c r="L124" s="478" t="s">
        <v>88</v>
      </c>
      <c r="M124" s="478" t="s">
        <v>88</v>
      </c>
      <c r="N124" s="478" t="s">
        <v>88</v>
      </c>
      <c r="O124" s="500"/>
      <c r="P124" s="501"/>
      <c r="Q124" s="496"/>
    </row>
    <row r="125" spans="1:17">
      <c r="A125" s="478" t="s">
        <v>369</v>
      </c>
      <c r="B125" s="478" t="s">
        <v>1435</v>
      </c>
      <c r="C125" s="490" t="s">
        <v>21</v>
      </c>
      <c r="D125" s="477" t="s">
        <v>8</v>
      </c>
      <c r="E125" s="490" t="s">
        <v>65</v>
      </c>
      <c r="F125" s="491" t="s">
        <v>1548</v>
      </c>
      <c r="G125" s="492">
        <v>135.5</v>
      </c>
      <c r="H125" s="492">
        <v>320.95699999999999</v>
      </c>
      <c r="I125" s="492">
        <v>1096745.7</v>
      </c>
      <c r="J125" s="478" t="s">
        <v>88</v>
      </c>
      <c r="K125" s="478" t="s">
        <v>88</v>
      </c>
      <c r="L125" s="478" t="s">
        <v>88</v>
      </c>
      <c r="M125" s="478" t="s">
        <v>88</v>
      </c>
      <c r="N125" s="478" t="s">
        <v>88</v>
      </c>
      <c r="O125" s="500"/>
      <c r="P125" s="501"/>
      <c r="Q125" s="496"/>
    </row>
    <row r="126" spans="1:17">
      <c r="A126" s="478" t="s">
        <v>369</v>
      </c>
      <c r="B126" s="478" t="s">
        <v>1435</v>
      </c>
      <c r="C126" s="490" t="s">
        <v>21</v>
      </c>
      <c r="D126" s="477" t="s">
        <v>8</v>
      </c>
      <c r="E126" s="490" t="s">
        <v>65</v>
      </c>
      <c r="F126" s="491" t="s">
        <v>1549</v>
      </c>
      <c r="G126" s="492">
        <v>321.625</v>
      </c>
      <c r="H126" s="492">
        <v>216.87799999999999</v>
      </c>
      <c r="I126" s="492">
        <v>1547099.26</v>
      </c>
      <c r="J126" s="478" t="s">
        <v>88</v>
      </c>
      <c r="K126" s="478" t="s">
        <v>88</v>
      </c>
      <c r="L126" s="478" t="s">
        <v>88</v>
      </c>
      <c r="M126" s="478" t="s">
        <v>88</v>
      </c>
      <c r="N126" s="478" t="s">
        <v>88</v>
      </c>
      <c r="O126" s="500"/>
      <c r="P126" s="501"/>
      <c r="Q126" s="496"/>
    </row>
    <row r="127" spans="1:17">
      <c r="A127" s="478" t="s">
        <v>369</v>
      </c>
      <c r="B127" s="478" t="s">
        <v>1435</v>
      </c>
      <c r="C127" s="490" t="s">
        <v>21</v>
      </c>
      <c r="D127" s="477" t="s">
        <v>8</v>
      </c>
      <c r="E127" s="490" t="s">
        <v>65</v>
      </c>
      <c r="F127" s="491" t="s">
        <v>1550</v>
      </c>
      <c r="G127" s="492">
        <v>93.708333333333329</v>
      </c>
      <c r="H127" s="492">
        <v>206.506</v>
      </c>
      <c r="I127" s="492">
        <v>459944.54</v>
      </c>
      <c r="J127" s="478" t="s">
        <v>88</v>
      </c>
      <c r="K127" s="478" t="s">
        <v>88</v>
      </c>
      <c r="L127" s="478" t="s">
        <v>88</v>
      </c>
      <c r="M127" s="478" t="s">
        <v>88</v>
      </c>
      <c r="N127" s="478" t="s">
        <v>88</v>
      </c>
      <c r="O127" s="500"/>
      <c r="P127" s="501"/>
      <c r="Q127" s="496"/>
    </row>
    <row r="128" spans="1:17">
      <c r="A128" s="478" t="s">
        <v>369</v>
      </c>
      <c r="B128" s="478" t="s">
        <v>1435</v>
      </c>
      <c r="C128" s="490" t="s">
        <v>21</v>
      </c>
      <c r="D128" s="477" t="s">
        <v>8</v>
      </c>
      <c r="E128" s="490" t="s">
        <v>65</v>
      </c>
      <c r="F128" s="449" t="s">
        <v>1551</v>
      </c>
      <c r="G128" s="492">
        <v>414.04166666666669</v>
      </c>
      <c r="H128" s="492">
        <v>113.39400000000001</v>
      </c>
      <c r="I128" s="492">
        <v>12608.6</v>
      </c>
      <c r="J128" s="478" t="s">
        <v>88</v>
      </c>
      <c r="K128" s="478" t="s">
        <v>88</v>
      </c>
      <c r="L128" s="478" t="s">
        <v>88</v>
      </c>
      <c r="M128" s="478" t="s">
        <v>88</v>
      </c>
      <c r="N128" s="478" t="s">
        <v>88</v>
      </c>
      <c r="O128" s="500"/>
      <c r="P128" s="501"/>
      <c r="Q128" s="496"/>
    </row>
    <row r="129" spans="1:17">
      <c r="A129" s="478" t="s">
        <v>369</v>
      </c>
      <c r="B129" s="478" t="s">
        <v>1435</v>
      </c>
      <c r="C129" s="490" t="s">
        <v>21</v>
      </c>
      <c r="D129" s="477" t="s">
        <v>8</v>
      </c>
      <c r="E129" s="490" t="s">
        <v>65</v>
      </c>
      <c r="F129" s="491" t="s">
        <v>1552</v>
      </c>
      <c r="G129" s="492">
        <v>177.70833333333334</v>
      </c>
      <c r="H129" s="492">
        <v>100.04300000000001</v>
      </c>
      <c r="I129" s="492">
        <v>800113.11</v>
      </c>
      <c r="J129" s="478" t="s">
        <v>88</v>
      </c>
      <c r="K129" s="478" t="s">
        <v>88</v>
      </c>
      <c r="L129" s="478" t="s">
        <v>88</v>
      </c>
      <c r="M129" s="478" t="s">
        <v>88</v>
      </c>
      <c r="N129" s="478" t="s">
        <v>88</v>
      </c>
      <c r="O129" s="500"/>
      <c r="P129" s="501"/>
      <c r="Q129" s="496"/>
    </row>
    <row r="130" spans="1:17">
      <c r="A130" s="478" t="s">
        <v>369</v>
      </c>
      <c r="B130" s="478" t="s">
        <v>1435</v>
      </c>
      <c r="C130" s="490" t="s">
        <v>21</v>
      </c>
      <c r="D130" s="477" t="s">
        <v>8</v>
      </c>
      <c r="E130" s="490" t="s">
        <v>65</v>
      </c>
      <c r="F130" s="491" t="s">
        <v>1553</v>
      </c>
      <c r="G130" s="492">
        <v>46.125</v>
      </c>
      <c r="H130" s="492">
        <v>70.480999999999995</v>
      </c>
      <c r="I130" s="492">
        <v>187685.08</v>
      </c>
      <c r="J130" s="478" t="s">
        <v>88</v>
      </c>
      <c r="K130" s="478" t="s">
        <v>88</v>
      </c>
      <c r="L130" s="478" t="s">
        <v>88</v>
      </c>
      <c r="M130" s="478" t="s">
        <v>88</v>
      </c>
      <c r="N130" s="478" t="s">
        <v>88</v>
      </c>
      <c r="O130" s="500"/>
      <c r="P130" s="501"/>
      <c r="Q130" s="496"/>
    </row>
    <row r="131" spans="1:17">
      <c r="A131" s="478" t="s">
        <v>369</v>
      </c>
      <c r="B131" s="478" t="s">
        <v>1435</v>
      </c>
      <c r="C131" s="490" t="s">
        <v>21</v>
      </c>
      <c r="D131" s="477" t="s">
        <v>8</v>
      </c>
      <c r="E131" s="490" t="s">
        <v>65</v>
      </c>
      <c r="F131" s="491" t="s">
        <v>1509</v>
      </c>
      <c r="G131" s="492">
        <v>0</v>
      </c>
      <c r="H131" s="492">
        <v>51.234000000000002</v>
      </c>
      <c r="I131" s="492">
        <v>137067.25</v>
      </c>
      <c r="J131" s="478" t="s">
        <v>88</v>
      </c>
      <c r="K131" s="478" t="s">
        <v>88</v>
      </c>
      <c r="L131" s="478" t="s">
        <v>88</v>
      </c>
      <c r="M131" s="478" t="s">
        <v>88</v>
      </c>
      <c r="N131" s="478" t="s">
        <v>88</v>
      </c>
      <c r="O131" s="500"/>
      <c r="P131" s="501"/>
      <c r="Q131" s="496"/>
    </row>
    <row r="132" spans="1:17">
      <c r="A132" s="478" t="s">
        <v>369</v>
      </c>
      <c r="B132" s="478" t="s">
        <v>1435</v>
      </c>
      <c r="C132" s="490" t="s">
        <v>21</v>
      </c>
      <c r="D132" s="477" t="s">
        <v>8</v>
      </c>
      <c r="E132" s="490" t="s">
        <v>65</v>
      </c>
      <c r="F132" s="491" t="s">
        <v>1554</v>
      </c>
      <c r="G132" s="492">
        <v>49.458333333333336</v>
      </c>
      <c r="H132" s="492">
        <v>49.582000000000001</v>
      </c>
      <c r="I132" s="492">
        <v>129623</v>
      </c>
      <c r="J132" s="478" t="s">
        <v>88</v>
      </c>
      <c r="K132" s="478" t="s">
        <v>88</v>
      </c>
      <c r="L132" s="478" t="s">
        <v>88</v>
      </c>
      <c r="M132" s="478" t="s">
        <v>88</v>
      </c>
      <c r="N132" s="478" t="s">
        <v>88</v>
      </c>
      <c r="O132" s="500"/>
      <c r="P132" s="501"/>
      <c r="Q132" s="496"/>
    </row>
    <row r="133" spans="1:17">
      <c r="A133" s="478" t="s">
        <v>369</v>
      </c>
      <c r="B133" s="478" t="s">
        <v>1435</v>
      </c>
      <c r="C133" s="490" t="s">
        <v>21</v>
      </c>
      <c r="D133" s="477" t="s">
        <v>8</v>
      </c>
      <c r="E133" s="490" t="s">
        <v>65</v>
      </c>
      <c r="F133" s="491" t="s">
        <v>1555</v>
      </c>
      <c r="G133" s="492">
        <v>28.916666666666668</v>
      </c>
      <c r="H133" s="492">
        <v>47.036999999999999</v>
      </c>
      <c r="I133" s="492">
        <v>135519.15</v>
      </c>
      <c r="J133" s="478" t="s">
        <v>88</v>
      </c>
      <c r="K133" s="478" t="s">
        <v>88</v>
      </c>
      <c r="L133" s="478" t="s">
        <v>88</v>
      </c>
      <c r="M133" s="478" t="s">
        <v>88</v>
      </c>
      <c r="N133" s="478" t="s">
        <v>88</v>
      </c>
      <c r="O133" s="500"/>
      <c r="P133" s="501"/>
      <c r="Q133" s="496"/>
    </row>
    <row r="134" spans="1:17">
      <c r="A134" s="478" t="s">
        <v>369</v>
      </c>
      <c r="B134" s="478" t="s">
        <v>1435</v>
      </c>
      <c r="C134" s="490" t="s">
        <v>21</v>
      </c>
      <c r="D134" s="477" t="s">
        <v>8</v>
      </c>
      <c r="E134" s="490" t="s">
        <v>65</v>
      </c>
      <c r="F134" s="491" t="s">
        <v>1556</v>
      </c>
      <c r="G134" s="492">
        <v>52.833333333333336</v>
      </c>
      <c r="H134" s="492">
        <v>45.09</v>
      </c>
      <c r="I134" s="492">
        <v>135356.79999999999</v>
      </c>
      <c r="J134" s="478" t="s">
        <v>88</v>
      </c>
      <c r="K134" s="478" t="s">
        <v>88</v>
      </c>
      <c r="L134" s="478" t="s">
        <v>88</v>
      </c>
      <c r="M134" s="478" t="s">
        <v>88</v>
      </c>
      <c r="N134" s="478" t="s">
        <v>88</v>
      </c>
      <c r="O134" s="500"/>
      <c r="P134" s="501"/>
      <c r="Q134" s="496"/>
    </row>
    <row r="135" spans="1:17">
      <c r="A135" s="478" t="s">
        <v>369</v>
      </c>
      <c r="B135" s="478" t="s">
        <v>1435</v>
      </c>
      <c r="C135" s="490" t="s">
        <v>21</v>
      </c>
      <c r="D135" s="477" t="s">
        <v>8</v>
      </c>
      <c r="E135" s="490" t="s">
        <v>65</v>
      </c>
      <c r="F135" s="491" t="s">
        <v>1557</v>
      </c>
      <c r="G135" s="492">
        <v>22.041666666666668</v>
      </c>
      <c r="H135" s="492">
        <v>21.975000000000001</v>
      </c>
      <c r="I135" s="492">
        <v>56176.93</v>
      </c>
      <c r="J135" s="478" t="s">
        <v>88</v>
      </c>
      <c r="K135" s="478" t="s">
        <v>88</v>
      </c>
      <c r="L135" s="478" t="s">
        <v>88</v>
      </c>
      <c r="M135" s="478" t="s">
        <v>88</v>
      </c>
      <c r="N135" s="478" t="s">
        <v>88</v>
      </c>
      <c r="O135" s="500"/>
      <c r="P135" s="501"/>
      <c r="Q135" s="496"/>
    </row>
    <row r="136" spans="1:17">
      <c r="A136" s="478" t="s">
        <v>369</v>
      </c>
      <c r="B136" s="478" t="s">
        <v>1435</v>
      </c>
      <c r="C136" s="490" t="s">
        <v>21</v>
      </c>
      <c r="D136" s="477" t="s">
        <v>8</v>
      </c>
      <c r="E136" s="490" t="s">
        <v>65</v>
      </c>
      <c r="F136" s="491" t="s">
        <v>1556</v>
      </c>
      <c r="G136" s="492">
        <v>5.875</v>
      </c>
      <c r="H136" s="492">
        <v>12</v>
      </c>
      <c r="I136" s="492">
        <v>48080.07</v>
      </c>
      <c r="J136" s="478" t="s">
        <v>88</v>
      </c>
      <c r="K136" s="478" t="s">
        <v>88</v>
      </c>
      <c r="L136" s="478" t="s">
        <v>88</v>
      </c>
      <c r="M136" s="478" t="s">
        <v>88</v>
      </c>
      <c r="N136" s="478" t="s">
        <v>88</v>
      </c>
      <c r="O136" s="500"/>
      <c r="P136" s="501"/>
      <c r="Q136" s="496"/>
    </row>
    <row r="137" spans="1:17">
      <c r="A137" s="478" t="s">
        <v>369</v>
      </c>
      <c r="B137" s="478" t="s">
        <v>1435</v>
      </c>
      <c r="C137" s="490" t="s">
        <v>21</v>
      </c>
      <c r="D137" s="477" t="s">
        <v>8</v>
      </c>
      <c r="E137" s="490" t="s">
        <v>65</v>
      </c>
      <c r="F137" s="491" t="s">
        <v>1558</v>
      </c>
      <c r="G137" s="492">
        <v>1.6666666666666667</v>
      </c>
      <c r="H137" s="492">
        <v>11.147</v>
      </c>
      <c r="I137" s="492">
        <v>26548.15</v>
      </c>
      <c r="J137" s="478" t="s">
        <v>88</v>
      </c>
      <c r="K137" s="478" t="s">
        <v>88</v>
      </c>
      <c r="L137" s="478" t="s">
        <v>88</v>
      </c>
      <c r="M137" s="478" t="s">
        <v>88</v>
      </c>
      <c r="N137" s="478" t="s">
        <v>88</v>
      </c>
      <c r="O137" s="500"/>
      <c r="P137" s="501"/>
      <c r="Q137" s="496"/>
    </row>
    <row r="138" spans="1:17">
      <c r="A138" s="478" t="s">
        <v>369</v>
      </c>
      <c r="B138" s="478" t="s">
        <v>1435</v>
      </c>
      <c r="C138" s="490" t="s">
        <v>21</v>
      </c>
      <c r="D138" s="477" t="s">
        <v>8</v>
      </c>
      <c r="E138" s="490" t="s">
        <v>65</v>
      </c>
      <c r="F138" s="491" t="s">
        <v>1559</v>
      </c>
      <c r="G138" s="492">
        <v>13.416666666666666</v>
      </c>
      <c r="H138" s="492">
        <v>9.8369999999999997</v>
      </c>
      <c r="I138" s="492">
        <v>44345.39</v>
      </c>
      <c r="J138" s="478" t="s">
        <v>88</v>
      </c>
      <c r="K138" s="478" t="s">
        <v>88</v>
      </c>
      <c r="L138" s="478" t="s">
        <v>88</v>
      </c>
      <c r="M138" s="478" t="s">
        <v>88</v>
      </c>
      <c r="N138" s="478" t="s">
        <v>88</v>
      </c>
      <c r="O138" s="500"/>
      <c r="P138" s="501"/>
      <c r="Q138" s="496"/>
    </row>
    <row r="139" spans="1:17">
      <c r="A139" s="478" t="s">
        <v>369</v>
      </c>
      <c r="B139" s="478" t="s">
        <v>1435</v>
      </c>
      <c r="C139" s="490" t="s">
        <v>21</v>
      </c>
      <c r="D139" s="477" t="s">
        <v>8</v>
      </c>
      <c r="E139" s="490" t="s">
        <v>65</v>
      </c>
      <c r="F139" s="491" t="s">
        <v>1560</v>
      </c>
      <c r="G139" s="492">
        <v>1.0416666666666667</v>
      </c>
      <c r="H139" s="492">
        <v>9.1289999999999996</v>
      </c>
      <c r="I139" s="492">
        <v>36226.120000000003</v>
      </c>
      <c r="J139" s="478" t="s">
        <v>88</v>
      </c>
      <c r="K139" s="478" t="s">
        <v>88</v>
      </c>
      <c r="L139" s="478" t="s">
        <v>88</v>
      </c>
      <c r="M139" s="478" t="s">
        <v>88</v>
      </c>
      <c r="N139" s="478" t="s">
        <v>88</v>
      </c>
      <c r="O139" s="500"/>
      <c r="P139" s="501"/>
      <c r="Q139" s="496"/>
    </row>
    <row r="140" spans="1:17">
      <c r="A140" s="478" t="s">
        <v>369</v>
      </c>
      <c r="B140" s="478" t="s">
        <v>1435</v>
      </c>
      <c r="C140" s="490" t="s">
        <v>21</v>
      </c>
      <c r="D140" s="477" t="s">
        <v>8</v>
      </c>
      <c r="E140" s="490" t="s">
        <v>65</v>
      </c>
      <c r="F140" s="491" t="s">
        <v>1561</v>
      </c>
      <c r="G140" s="492">
        <v>2.5416666666666665</v>
      </c>
      <c r="H140" s="492">
        <v>5.0209999999999999</v>
      </c>
      <c r="I140" s="492">
        <v>20732.07</v>
      </c>
      <c r="J140" s="478" t="s">
        <v>88</v>
      </c>
      <c r="K140" s="478" t="s">
        <v>88</v>
      </c>
      <c r="L140" s="478" t="s">
        <v>88</v>
      </c>
      <c r="M140" s="478" t="s">
        <v>88</v>
      </c>
      <c r="N140" s="478" t="s">
        <v>88</v>
      </c>
      <c r="O140" s="500"/>
      <c r="P140" s="501"/>
      <c r="Q140" s="496"/>
    </row>
    <row r="141" spans="1:17">
      <c r="A141" s="478" t="s">
        <v>369</v>
      </c>
      <c r="B141" s="478" t="s">
        <v>1435</v>
      </c>
      <c r="C141" s="490" t="s">
        <v>21</v>
      </c>
      <c r="D141" s="477" t="s">
        <v>8</v>
      </c>
      <c r="E141" s="490" t="s">
        <v>65</v>
      </c>
      <c r="F141" s="491" t="s">
        <v>1459</v>
      </c>
      <c r="G141" s="492">
        <v>2.6666666666666665</v>
      </c>
      <c r="H141" s="492">
        <v>4.8</v>
      </c>
      <c r="I141" s="492">
        <v>13738.9</v>
      </c>
      <c r="J141" s="478" t="s">
        <v>88</v>
      </c>
      <c r="K141" s="478" t="s">
        <v>88</v>
      </c>
      <c r="L141" s="478" t="s">
        <v>88</v>
      </c>
      <c r="M141" s="478" t="s">
        <v>88</v>
      </c>
      <c r="N141" s="478" t="s">
        <v>88</v>
      </c>
      <c r="O141" s="500"/>
      <c r="P141" s="501"/>
      <c r="Q141" s="496"/>
    </row>
    <row r="142" spans="1:17">
      <c r="A142" s="478" t="s">
        <v>369</v>
      </c>
      <c r="B142" s="478" t="s">
        <v>1435</v>
      </c>
      <c r="C142" s="490" t="s">
        <v>21</v>
      </c>
      <c r="D142" s="477" t="s">
        <v>8</v>
      </c>
      <c r="E142" s="490" t="s">
        <v>65</v>
      </c>
      <c r="F142" s="491" t="s">
        <v>1562</v>
      </c>
      <c r="G142" s="492">
        <v>3.2083333333333335</v>
      </c>
      <c r="H142" s="492">
        <v>3.6339999999999999</v>
      </c>
      <c r="I142" s="492">
        <v>15249.41</v>
      </c>
      <c r="J142" s="478" t="s">
        <v>88</v>
      </c>
      <c r="K142" s="478" t="s">
        <v>88</v>
      </c>
      <c r="L142" s="478" t="s">
        <v>88</v>
      </c>
      <c r="M142" s="478" t="s">
        <v>88</v>
      </c>
      <c r="N142" s="478" t="s">
        <v>88</v>
      </c>
      <c r="O142" s="500"/>
      <c r="P142" s="501"/>
      <c r="Q142" s="496"/>
    </row>
    <row r="143" spans="1:17">
      <c r="A143" s="478" t="s">
        <v>369</v>
      </c>
      <c r="B143" s="478" t="s">
        <v>1435</v>
      </c>
      <c r="C143" s="490" t="s">
        <v>21</v>
      </c>
      <c r="D143" s="477" t="s">
        <v>8</v>
      </c>
      <c r="E143" s="490" t="s">
        <v>65</v>
      </c>
      <c r="F143" s="491" t="s">
        <v>1563</v>
      </c>
      <c r="G143" s="492">
        <v>1.2083333333333333</v>
      </c>
      <c r="H143" s="492">
        <v>2.0470000000000002</v>
      </c>
      <c r="I143" s="492">
        <v>3536.98</v>
      </c>
      <c r="J143" s="478" t="s">
        <v>88</v>
      </c>
      <c r="K143" s="478" t="s">
        <v>88</v>
      </c>
      <c r="L143" s="478" t="s">
        <v>88</v>
      </c>
      <c r="M143" s="478" t="s">
        <v>88</v>
      </c>
      <c r="N143" s="478" t="s">
        <v>88</v>
      </c>
      <c r="O143" s="500"/>
      <c r="P143" s="501"/>
      <c r="Q143" s="496"/>
    </row>
    <row r="144" spans="1:17">
      <c r="A144" s="478" t="s">
        <v>369</v>
      </c>
      <c r="B144" s="478" t="s">
        <v>1435</v>
      </c>
      <c r="C144" s="490" t="s">
        <v>21</v>
      </c>
      <c r="D144" s="477" t="s">
        <v>8</v>
      </c>
      <c r="E144" s="490" t="s">
        <v>65</v>
      </c>
      <c r="F144" s="491" t="s">
        <v>1564</v>
      </c>
      <c r="G144" s="492">
        <v>0.16666666666666666</v>
      </c>
      <c r="H144" s="492">
        <v>1.669</v>
      </c>
      <c r="I144" s="492">
        <v>10772.06</v>
      </c>
      <c r="J144" s="478" t="s">
        <v>88</v>
      </c>
      <c r="K144" s="478" t="s">
        <v>88</v>
      </c>
      <c r="L144" s="478" t="s">
        <v>88</v>
      </c>
      <c r="M144" s="478" t="s">
        <v>88</v>
      </c>
      <c r="N144" s="478" t="s">
        <v>88</v>
      </c>
      <c r="O144" s="500"/>
      <c r="P144" s="501"/>
      <c r="Q144" s="496"/>
    </row>
    <row r="145" spans="1:17">
      <c r="A145" s="478" t="s">
        <v>369</v>
      </c>
      <c r="B145" s="478" t="s">
        <v>1435</v>
      </c>
      <c r="C145" s="490" t="s">
        <v>21</v>
      </c>
      <c r="D145" s="477" t="s">
        <v>8</v>
      </c>
      <c r="E145" s="490" t="s">
        <v>65</v>
      </c>
      <c r="F145" s="491" t="s">
        <v>1542</v>
      </c>
      <c r="G145" s="492">
        <v>0.95833333333333337</v>
      </c>
      <c r="H145" s="492">
        <v>1.665</v>
      </c>
      <c r="I145" s="492">
        <v>6245.13</v>
      </c>
      <c r="J145" s="478" t="s">
        <v>88</v>
      </c>
      <c r="K145" s="478" t="s">
        <v>88</v>
      </c>
      <c r="L145" s="478" t="s">
        <v>88</v>
      </c>
      <c r="M145" s="478" t="s">
        <v>88</v>
      </c>
      <c r="N145" s="478" t="s">
        <v>88</v>
      </c>
      <c r="O145" s="500"/>
      <c r="P145" s="501"/>
      <c r="Q145" s="496"/>
    </row>
    <row r="146" spans="1:17">
      <c r="A146" s="478" t="s">
        <v>369</v>
      </c>
      <c r="B146" s="478" t="s">
        <v>1435</v>
      </c>
      <c r="C146" s="490" t="s">
        <v>21</v>
      </c>
      <c r="D146" s="477" t="s">
        <v>8</v>
      </c>
      <c r="E146" s="490" t="s">
        <v>65</v>
      </c>
      <c r="F146" s="491" t="s">
        <v>1565</v>
      </c>
      <c r="G146" s="492">
        <v>1.3333333333333333</v>
      </c>
      <c r="H146" s="492">
        <v>1.573</v>
      </c>
      <c r="I146" s="492">
        <v>0</v>
      </c>
      <c r="J146" s="478" t="s">
        <v>88</v>
      </c>
      <c r="K146" s="478" t="s">
        <v>88</v>
      </c>
      <c r="L146" s="478" t="s">
        <v>88</v>
      </c>
      <c r="M146" s="478" t="s">
        <v>88</v>
      </c>
      <c r="N146" s="478" t="s">
        <v>88</v>
      </c>
      <c r="O146" s="500"/>
      <c r="P146" s="501"/>
      <c r="Q146" s="496"/>
    </row>
    <row r="147" spans="1:17">
      <c r="A147" s="478" t="s">
        <v>369</v>
      </c>
      <c r="B147" s="478" t="s">
        <v>1435</v>
      </c>
      <c r="C147" s="490" t="s">
        <v>21</v>
      </c>
      <c r="D147" s="477" t="s">
        <v>8</v>
      </c>
      <c r="E147" s="490" t="s">
        <v>65</v>
      </c>
      <c r="F147" s="491" t="s">
        <v>1566</v>
      </c>
      <c r="G147" s="492">
        <v>2.375</v>
      </c>
      <c r="H147" s="492">
        <v>1.385</v>
      </c>
      <c r="I147" s="492">
        <v>682.11</v>
      </c>
      <c r="J147" s="478" t="s">
        <v>88</v>
      </c>
      <c r="K147" s="478" t="s">
        <v>88</v>
      </c>
      <c r="L147" s="478" t="s">
        <v>88</v>
      </c>
      <c r="M147" s="478" t="s">
        <v>88</v>
      </c>
      <c r="N147" s="478" t="s">
        <v>88</v>
      </c>
      <c r="O147" s="500"/>
      <c r="P147" s="501"/>
      <c r="Q147" s="496"/>
    </row>
    <row r="148" spans="1:17">
      <c r="A148" s="478" t="s">
        <v>369</v>
      </c>
      <c r="B148" s="478" t="s">
        <v>1435</v>
      </c>
      <c r="C148" s="490" t="s">
        <v>21</v>
      </c>
      <c r="D148" s="477" t="s">
        <v>8</v>
      </c>
      <c r="E148" s="490" t="s">
        <v>65</v>
      </c>
      <c r="F148" s="491" t="s">
        <v>1567</v>
      </c>
      <c r="G148" s="492">
        <v>0.125</v>
      </c>
      <c r="H148" s="492">
        <v>1.3759999999999999</v>
      </c>
      <c r="I148" s="492">
        <v>809.9</v>
      </c>
      <c r="J148" s="478" t="s">
        <v>88</v>
      </c>
      <c r="K148" s="478" t="s">
        <v>88</v>
      </c>
      <c r="L148" s="478" t="s">
        <v>88</v>
      </c>
      <c r="M148" s="478" t="s">
        <v>88</v>
      </c>
      <c r="N148" s="478" t="s">
        <v>88</v>
      </c>
      <c r="O148" s="500"/>
      <c r="P148" s="501"/>
      <c r="Q148" s="496"/>
    </row>
    <row r="149" spans="1:17">
      <c r="A149" s="478" t="s">
        <v>369</v>
      </c>
      <c r="B149" s="478" t="s">
        <v>1435</v>
      </c>
      <c r="C149" s="490" t="s">
        <v>21</v>
      </c>
      <c r="D149" s="477" t="s">
        <v>8</v>
      </c>
      <c r="E149" s="490" t="s">
        <v>65</v>
      </c>
      <c r="F149" s="491" t="s">
        <v>1568</v>
      </c>
      <c r="G149" s="492">
        <v>2</v>
      </c>
      <c r="H149" s="492">
        <v>1.1399999999999999</v>
      </c>
      <c r="I149" s="492">
        <v>1900.01</v>
      </c>
      <c r="J149" s="478" t="s">
        <v>88</v>
      </c>
      <c r="K149" s="478" t="s">
        <v>88</v>
      </c>
      <c r="L149" s="478" t="s">
        <v>88</v>
      </c>
      <c r="M149" s="478" t="s">
        <v>88</v>
      </c>
      <c r="N149" s="478" t="s">
        <v>88</v>
      </c>
      <c r="O149" s="500"/>
      <c r="P149" s="501"/>
      <c r="Q149" s="496"/>
    </row>
    <row r="150" spans="1:17">
      <c r="A150" s="478" t="s">
        <v>369</v>
      </c>
      <c r="B150" s="478" t="s">
        <v>1435</v>
      </c>
      <c r="C150" s="490" t="s">
        <v>21</v>
      </c>
      <c r="D150" s="477" t="s">
        <v>8</v>
      </c>
      <c r="E150" s="490" t="s">
        <v>65</v>
      </c>
      <c r="F150" s="491" t="s">
        <v>1569</v>
      </c>
      <c r="G150" s="492">
        <v>1</v>
      </c>
      <c r="H150" s="492">
        <v>1.0640000000000001</v>
      </c>
      <c r="I150" s="492">
        <v>2562.2600000000002</v>
      </c>
      <c r="J150" s="478" t="s">
        <v>88</v>
      </c>
      <c r="K150" s="478" t="s">
        <v>88</v>
      </c>
      <c r="L150" s="478" t="s">
        <v>88</v>
      </c>
      <c r="M150" s="478" t="s">
        <v>88</v>
      </c>
      <c r="N150" s="478" t="s">
        <v>88</v>
      </c>
      <c r="O150" s="500"/>
      <c r="P150" s="501"/>
      <c r="Q150" s="496"/>
    </row>
    <row r="151" spans="1:17">
      <c r="A151" s="478" t="s">
        <v>369</v>
      </c>
      <c r="B151" s="478" t="s">
        <v>1435</v>
      </c>
      <c r="C151" s="490" t="s">
        <v>21</v>
      </c>
      <c r="D151" s="477" t="s">
        <v>8</v>
      </c>
      <c r="E151" s="490" t="s">
        <v>65</v>
      </c>
      <c r="F151" s="491" t="s">
        <v>1570</v>
      </c>
      <c r="G151" s="492">
        <v>0.33333333333333331</v>
      </c>
      <c r="H151" s="492">
        <v>0.29399999999999998</v>
      </c>
      <c r="I151" s="492">
        <v>1890</v>
      </c>
      <c r="J151" s="478" t="s">
        <v>88</v>
      </c>
      <c r="K151" s="478" t="s">
        <v>88</v>
      </c>
      <c r="L151" s="478" t="s">
        <v>88</v>
      </c>
      <c r="M151" s="478" t="s">
        <v>88</v>
      </c>
      <c r="N151" s="478" t="s">
        <v>88</v>
      </c>
      <c r="O151" s="500"/>
      <c r="P151" s="501"/>
      <c r="Q151" s="496"/>
    </row>
    <row r="152" spans="1:17">
      <c r="A152" s="478" t="s">
        <v>369</v>
      </c>
      <c r="B152" s="478" t="s">
        <v>1435</v>
      </c>
      <c r="C152" s="490" t="s">
        <v>21</v>
      </c>
      <c r="D152" s="477" t="s">
        <v>8</v>
      </c>
      <c r="E152" s="490" t="s">
        <v>65</v>
      </c>
      <c r="F152" s="491" t="s">
        <v>1571</v>
      </c>
      <c r="G152" s="492">
        <v>1.0416666666666667</v>
      </c>
      <c r="H152" s="492">
        <v>0.28799999999999998</v>
      </c>
      <c r="I152" s="492">
        <v>1203.31</v>
      </c>
      <c r="J152" s="478" t="s">
        <v>88</v>
      </c>
      <c r="K152" s="478" t="s">
        <v>88</v>
      </c>
      <c r="L152" s="478" t="s">
        <v>88</v>
      </c>
      <c r="M152" s="478" t="s">
        <v>88</v>
      </c>
      <c r="N152" s="478" t="s">
        <v>88</v>
      </c>
      <c r="O152" s="500"/>
      <c r="P152" s="501"/>
      <c r="Q152" s="496"/>
    </row>
    <row r="153" spans="1:17">
      <c r="A153" s="478" t="s">
        <v>369</v>
      </c>
      <c r="B153" s="478" t="s">
        <v>1435</v>
      </c>
      <c r="C153" s="490" t="s">
        <v>21</v>
      </c>
      <c r="D153" s="477" t="s">
        <v>8</v>
      </c>
      <c r="E153" s="490" t="s">
        <v>65</v>
      </c>
      <c r="F153" s="491" t="s">
        <v>1572</v>
      </c>
      <c r="G153" s="492">
        <v>0.16666666666666666</v>
      </c>
      <c r="H153" s="492">
        <v>0.11</v>
      </c>
      <c r="I153" s="492">
        <v>0</v>
      </c>
      <c r="J153" s="478" t="s">
        <v>88</v>
      </c>
      <c r="K153" s="478" t="s">
        <v>88</v>
      </c>
      <c r="L153" s="478" t="s">
        <v>88</v>
      </c>
      <c r="M153" s="478" t="s">
        <v>88</v>
      </c>
      <c r="N153" s="478" t="s">
        <v>88</v>
      </c>
      <c r="O153" s="500"/>
      <c r="P153" s="501"/>
      <c r="Q153" s="496"/>
    </row>
    <row r="154" spans="1:17">
      <c r="A154" s="478" t="s">
        <v>369</v>
      </c>
      <c r="B154" s="478" t="s">
        <v>1435</v>
      </c>
      <c r="C154" s="490" t="s">
        <v>21</v>
      </c>
      <c r="D154" s="477" t="s">
        <v>8</v>
      </c>
      <c r="E154" s="490" t="s">
        <v>65</v>
      </c>
      <c r="F154" s="491" t="s">
        <v>1573</v>
      </c>
      <c r="G154" s="492">
        <v>0.16666666666666666</v>
      </c>
      <c r="H154" s="492">
        <v>3.7999999999999999E-2</v>
      </c>
      <c r="I154" s="492">
        <v>100</v>
      </c>
      <c r="J154" s="478" t="s">
        <v>88</v>
      </c>
      <c r="K154" s="478" t="s">
        <v>88</v>
      </c>
      <c r="L154" s="478" t="s">
        <v>88</v>
      </c>
      <c r="M154" s="478" t="s">
        <v>88</v>
      </c>
      <c r="N154" s="478" t="s">
        <v>88</v>
      </c>
      <c r="O154" s="500"/>
      <c r="P154" s="501"/>
      <c r="Q154" s="496"/>
    </row>
    <row r="155" spans="1:17">
      <c r="A155" s="478" t="s">
        <v>369</v>
      </c>
      <c r="B155" s="478" t="s">
        <v>1435</v>
      </c>
      <c r="C155" s="490" t="s">
        <v>21</v>
      </c>
      <c r="D155" s="477" t="s">
        <v>8</v>
      </c>
      <c r="E155" s="490" t="s">
        <v>65</v>
      </c>
      <c r="F155" s="491" t="s">
        <v>1574</v>
      </c>
      <c r="G155" s="492">
        <v>0</v>
      </c>
      <c r="H155" s="492">
        <v>1.7999999999999999E-2</v>
      </c>
      <c r="I155" s="492">
        <v>126</v>
      </c>
      <c r="J155" s="478" t="s">
        <v>88</v>
      </c>
      <c r="K155" s="478" t="s">
        <v>88</v>
      </c>
      <c r="L155" s="478" t="s">
        <v>88</v>
      </c>
      <c r="M155" s="478" t="s">
        <v>88</v>
      </c>
      <c r="N155" s="478" t="s">
        <v>88</v>
      </c>
      <c r="O155" s="500"/>
      <c r="P155" s="501"/>
      <c r="Q155" s="496"/>
    </row>
    <row r="156" spans="1:17">
      <c r="A156" s="478" t="s">
        <v>369</v>
      </c>
      <c r="B156" s="478" t="s">
        <v>1435</v>
      </c>
      <c r="C156" s="490" t="s">
        <v>21</v>
      </c>
      <c r="D156" s="477" t="s">
        <v>8</v>
      </c>
      <c r="E156" s="490" t="s">
        <v>65</v>
      </c>
      <c r="F156" s="449" t="s">
        <v>1477</v>
      </c>
      <c r="G156" s="492">
        <v>1.5</v>
      </c>
      <c r="H156" s="492">
        <v>1.2E-2</v>
      </c>
      <c r="I156" s="492">
        <v>0</v>
      </c>
      <c r="J156" s="478" t="s">
        <v>88</v>
      </c>
      <c r="K156" s="478" t="s">
        <v>88</v>
      </c>
      <c r="L156" s="478" t="s">
        <v>88</v>
      </c>
      <c r="M156" s="478" t="s">
        <v>88</v>
      </c>
      <c r="N156" s="478" t="s">
        <v>88</v>
      </c>
      <c r="O156" s="500"/>
      <c r="P156" s="501"/>
      <c r="Q156" s="496"/>
    </row>
    <row r="157" spans="1:17">
      <c r="A157" s="478" t="s">
        <v>369</v>
      </c>
      <c r="B157" s="478" t="s">
        <v>1435</v>
      </c>
      <c r="C157" s="490" t="s">
        <v>21</v>
      </c>
      <c r="D157" s="477" t="s">
        <v>8</v>
      </c>
      <c r="E157" s="490" t="s">
        <v>65</v>
      </c>
      <c r="F157" s="491" t="s">
        <v>1575</v>
      </c>
      <c r="G157" s="492">
        <v>4.1666666666666664E-2</v>
      </c>
      <c r="H157" s="492">
        <v>6.0000000000000001E-3</v>
      </c>
      <c r="I157" s="492">
        <v>28.21</v>
      </c>
      <c r="J157" s="478" t="s">
        <v>88</v>
      </c>
      <c r="K157" s="478" t="s">
        <v>88</v>
      </c>
      <c r="L157" s="478" t="s">
        <v>88</v>
      </c>
      <c r="M157" s="478" t="s">
        <v>88</v>
      </c>
      <c r="N157" s="478" t="s">
        <v>88</v>
      </c>
      <c r="O157" s="500"/>
      <c r="P157" s="501"/>
      <c r="Q157" s="496"/>
    </row>
    <row r="158" spans="1:17">
      <c r="A158" s="478" t="s">
        <v>369</v>
      </c>
      <c r="B158" s="478" t="s">
        <v>1435</v>
      </c>
      <c r="C158" s="490" t="s">
        <v>21</v>
      </c>
      <c r="D158" s="477" t="s">
        <v>8</v>
      </c>
      <c r="E158" s="490" t="s">
        <v>65</v>
      </c>
      <c r="F158" s="491" t="s">
        <v>1576</v>
      </c>
      <c r="G158" s="492">
        <v>0.20833333333333334</v>
      </c>
      <c r="H158" s="492">
        <v>1E-3</v>
      </c>
      <c r="I158" s="492">
        <v>0</v>
      </c>
      <c r="J158" s="478" t="s">
        <v>88</v>
      </c>
      <c r="K158" s="478" t="s">
        <v>88</v>
      </c>
      <c r="L158" s="478" t="s">
        <v>88</v>
      </c>
      <c r="M158" s="478" t="s">
        <v>88</v>
      </c>
      <c r="N158" s="478" t="s">
        <v>88</v>
      </c>
      <c r="O158" s="500"/>
      <c r="P158" s="501"/>
      <c r="Q158" s="496"/>
    </row>
    <row r="159" spans="1:17">
      <c r="A159" s="427" t="s">
        <v>369</v>
      </c>
      <c r="B159" s="427" t="s">
        <v>1435</v>
      </c>
      <c r="C159" s="428" t="s">
        <v>23</v>
      </c>
      <c r="D159" s="25" t="s">
        <v>241</v>
      </c>
      <c r="E159" s="428" t="s">
        <v>992</v>
      </c>
      <c r="F159" s="445" t="s">
        <v>1577</v>
      </c>
      <c r="G159" s="455">
        <v>92.958333333333329</v>
      </c>
      <c r="H159" s="455">
        <v>1521.123</v>
      </c>
      <c r="I159" s="455">
        <v>4553637.07</v>
      </c>
      <c r="J159" s="466" t="s">
        <v>70</v>
      </c>
      <c r="K159" s="466" t="s">
        <v>70</v>
      </c>
      <c r="L159" s="466" t="s">
        <v>70</v>
      </c>
      <c r="M159" s="427" t="s">
        <v>88</v>
      </c>
      <c r="N159" s="427" t="s">
        <v>88</v>
      </c>
      <c r="O159" s="58"/>
      <c r="P159" s="126"/>
      <c r="Q159" s="66"/>
    </row>
    <row r="160" spans="1:17">
      <c r="A160" s="427" t="s">
        <v>369</v>
      </c>
      <c r="B160" s="427" t="s">
        <v>1435</v>
      </c>
      <c r="C160" s="428" t="s">
        <v>23</v>
      </c>
      <c r="D160" s="25" t="s">
        <v>8</v>
      </c>
      <c r="E160" s="428" t="s">
        <v>1438</v>
      </c>
      <c r="F160" s="445" t="s">
        <v>1578</v>
      </c>
      <c r="G160" s="455">
        <v>11.833333333333334</v>
      </c>
      <c r="H160" s="455">
        <v>5.2889999999999997</v>
      </c>
      <c r="I160" s="455">
        <v>31302.49</v>
      </c>
      <c r="J160" s="466" t="s">
        <v>70</v>
      </c>
      <c r="K160" s="466" t="s">
        <v>70</v>
      </c>
      <c r="L160" s="466" t="s">
        <v>70</v>
      </c>
      <c r="M160" s="427" t="s">
        <v>88</v>
      </c>
      <c r="N160" s="427" t="s">
        <v>88</v>
      </c>
      <c r="O160" s="58"/>
      <c r="P160" s="126"/>
      <c r="Q160" s="66"/>
    </row>
    <row r="161" spans="1:17">
      <c r="A161" s="427" t="s">
        <v>369</v>
      </c>
      <c r="B161" s="427" t="s">
        <v>1435</v>
      </c>
      <c r="C161" s="428" t="s">
        <v>23</v>
      </c>
      <c r="D161" s="25" t="s">
        <v>8</v>
      </c>
      <c r="E161" s="428" t="s">
        <v>802</v>
      </c>
      <c r="F161" s="445" t="s">
        <v>1518</v>
      </c>
      <c r="G161" s="455">
        <v>116.04166666666667</v>
      </c>
      <c r="H161" s="455">
        <v>54662.851000000002</v>
      </c>
      <c r="I161" s="455">
        <v>29266893.859999999</v>
      </c>
      <c r="J161" s="466" t="s">
        <v>70</v>
      </c>
      <c r="K161" s="466" t="s">
        <v>70</v>
      </c>
      <c r="L161" s="466" t="s">
        <v>70</v>
      </c>
      <c r="M161" s="427" t="s">
        <v>88</v>
      </c>
      <c r="N161" s="427" t="s">
        <v>88</v>
      </c>
      <c r="O161" s="58" t="s">
        <v>1196</v>
      </c>
      <c r="P161" s="126" t="s">
        <v>1518</v>
      </c>
      <c r="Q161" s="66" t="s">
        <v>1583</v>
      </c>
    </row>
    <row r="162" spans="1:17">
      <c r="A162" s="478" t="s">
        <v>369</v>
      </c>
      <c r="B162" s="478" t="s">
        <v>1435</v>
      </c>
      <c r="C162" s="490" t="s">
        <v>23</v>
      </c>
      <c r="D162" s="477" t="s">
        <v>8</v>
      </c>
      <c r="E162" s="490" t="s">
        <v>802</v>
      </c>
      <c r="F162" s="491" t="s">
        <v>1519</v>
      </c>
      <c r="G162" s="492">
        <v>3.375</v>
      </c>
      <c r="H162" s="492">
        <v>561.94100000000003</v>
      </c>
      <c r="I162" s="492">
        <v>445859.01</v>
      </c>
      <c r="J162" s="478" t="s">
        <v>88</v>
      </c>
      <c r="K162" s="478" t="s">
        <v>88</v>
      </c>
      <c r="L162" s="478" t="s">
        <v>88</v>
      </c>
      <c r="M162" s="478" t="s">
        <v>88</v>
      </c>
      <c r="N162" s="478" t="s">
        <v>88</v>
      </c>
      <c r="O162" s="500"/>
      <c r="P162" s="501"/>
      <c r="Q162" s="496"/>
    </row>
    <row r="163" spans="1:17">
      <c r="A163" s="427" t="s">
        <v>369</v>
      </c>
      <c r="B163" s="427" t="s">
        <v>1435</v>
      </c>
      <c r="C163" s="428" t="s">
        <v>23</v>
      </c>
      <c r="D163" s="25" t="s">
        <v>8</v>
      </c>
      <c r="E163" s="428" t="s">
        <v>802</v>
      </c>
      <c r="F163" s="445" t="s">
        <v>1546</v>
      </c>
      <c r="G163" s="455">
        <v>450.83333333333331</v>
      </c>
      <c r="H163" s="455">
        <v>510.07</v>
      </c>
      <c r="I163" s="455">
        <v>1377640.88</v>
      </c>
      <c r="J163" s="466" t="s">
        <v>70</v>
      </c>
      <c r="K163" s="427" t="s">
        <v>88</v>
      </c>
      <c r="L163" s="466" t="s">
        <v>70</v>
      </c>
      <c r="M163" s="427" t="s">
        <v>88</v>
      </c>
      <c r="N163" s="427" t="s">
        <v>88</v>
      </c>
      <c r="O163" s="58" t="s">
        <v>1196</v>
      </c>
      <c r="P163" s="126" t="s">
        <v>1546</v>
      </c>
      <c r="Q163" s="66" t="s">
        <v>1583</v>
      </c>
    </row>
    <row r="164" spans="1:17">
      <c r="A164" s="427" t="s">
        <v>369</v>
      </c>
      <c r="B164" s="427" t="s">
        <v>1435</v>
      </c>
      <c r="C164" s="428" t="s">
        <v>23</v>
      </c>
      <c r="D164" s="25" t="s">
        <v>8</v>
      </c>
      <c r="E164" s="428" t="s">
        <v>802</v>
      </c>
      <c r="F164" s="445" t="s">
        <v>1578</v>
      </c>
      <c r="G164" s="455">
        <v>203.125</v>
      </c>
      <c r="H164" s="455">
        <v>180.70699999999999</v>
      </c>
      <c r="I164" s="455">
        <v>1171816.25</v>
      </c>
      <c r="J164" s="466" t="s">
        <v>70</v>
      </c>
      <c r="K164" s="427" t="s">
        <v>88</v>
      </c>
      <c r="L164" s="427" t="s">
        <v>88</v>
      </c>
      <c r="M164" s="427" t="s">
        <v>88</v>
      </c>
      <c r="N164" s="427" t="s">
        <v>88</v>
      </c>
      <c r="O164" s="58" t="s">
        <v>1196</v>
      </c>
      <c r="P164" s="126" t="s">
        <v>1578</v>
      </c>
      <c r="Q164" s="66" t="s">
        <v>1583</v>
      </c>
    </row>
    <row r="165" spans="1:17">
      <c r="A165" s="478" t="s">
        <v>369</v>
      </c>
      <c r="B165" s="478" t="s">
        <v>1435</v>
      </c>
      <c r="C165" s="490" t="s">
        <v>23</v>
      </c>
      <c r="D165" s="477" t="s">
        <v>8</v>
      </c>
      <c r="E165" s="490" t="s">
        <v>802</v>
      </c>
      <c r="F165" s="491" t="s">
        <v>1517</v>
      </c>
      <c r="G165" s="492">
        <v>0.625</v>
      </c>
      <c r="H165" s="492">
        <v>171.06800000000001</v>
      </c>
      <c r="I165" s="492">
        <v>129560.87</v>
      </c>
      <c r="J165" s="478" t="s">
        <v>88</v>
      </c>
      <c r="K165" s="478" t="s">
        <v>88</v>
      </c>
      <c r="L165" s="478" t="s">
        <v>88</v>
      </c>
      <c r="M165" s="478" t="s">
        <v>88</v>
      </c>
      <c r="N165" s="478" t="s">
        <v>88</v>
      </c>
      <c r="O165" s="500"/>
      <c r="P165" s="501"/>
      <c r="Q165" s="496"/>
    </row>
    <row r="166" spans="1:17">
      <c r="A166" s="478" t="s">
        <v>369</v>
      </c>
      <c r="B166" s="478" t="s">
        <v>1435</v>
      </c>
      <c r="C166" s="490" t="s">
        <v>23</v>
      </c>
      <c r="D166" s="477" t="s">
        <v>8</v>
      </c>
      <c r="E166" s="490" t="s">
        <v>802</v>
      </c>
      <c r="F166" s="491" t="s">
        <v>1569</v>
      </c>
      <c r="G166" s="492">
        <v>10</v>
      </c>
      <c r="H166" s="492">
        <v>22.463999999999999</v>
      </c>
      <c r="I166" s="492">
        <v>187129.25</v>
      </c>
      <c r="J166" s="478" t="s">
        <v>88</v>
      </c>
      <c r="K166" s="478" t="s">
        <v>88</v>
      </c>
      <c r="L166" s="478" t="s">
        <v>88</v>
      </c>
      <c r="M166" s="478" t="s">
        <v>88</v>
      </c>
      <c r="N166" s="478" t="s">
        <v>88</v>
      </c>
      <c r="O166" s="500"/>
      <c r="P166" s="501"/>
      <c r="Q166" s="496"/>
    </row>
    <row r="167" spans="1:17">
      <c r="A167" s="427" t="s">
        <v>369</v>
      </c>
      <c r="B167" s="427" t="s">
        <v>1435</v>
      </c>
      <c r="C167" s="428" t="s">
        <v>23</v>
      </c>
      <c r="D167" s="25" t="s">
        <v>8</v>
      </c>
      <c r="E167" s="428" t="s">
        <v>1439</v>
      </c>
      <c r="F167" s="445" t="s">
        <v>1518</v>
      </c>
      <c r="G167" s="455">
        <v>85.958333333333329</v>
      </c>
      <c r="H167" s="455">
        <v>40915.660000000003</v>
      </c>
      <c r="I167" s="455">
        <v>13572446.289999999</v>
      </c>
      <c r="J167" s="466" t="s">
        <v>70</v>
      </c>
      <c r="K167" s="427" t="s">
        <v>88</v>
      </c>
      <c r="L167" s="466" t="s">
        <v>70</v>
      </c>
      <c r="M167" s="427" t="s">
        <v>88</v>
      </c>
      <c r="N167" s="427" t="s">
        <v>88</v>
      </c>
      <c r="O167" s="58" t="s">
        <v>1196</v>
      </c>
      <c r="P167" s="126" t="s">
        <v>1518</v>
      </c>
      <c r="Q167" s="66" t="s">
        <v>1583</v>
      </c>
    </row>
    <row r="168" spans="1:17">
      <c r="A168" s="427" t="s">
        <v>369</v>
      </c>
      <c r="B168" s="427" t="s">
        <v>1435</v>
      </c>
      <c r="C168" s="428" t="s">
        <v>23</v>
      </c>
      <c r="D168" s="25" t="s">
        <v>8</v>
      </c>
      <c r="E168" s="428" t="s">
        <v>1439</v>
      </c>
      <c r="F168" s="445" t="s">
        <v>1546</v>
      </c>
      <c r="G168" s="455">
        <v>426.75</v>
      </c>
      <c r="H168" s="455">
        <v>464.99099999999999</v>
      </c>
      <c r="I168" s="455">
        <v>1835708.89</v>
      </c>
      <c r="J168" s="466" t="s">
        <v>70</v>
      </c>
      <c r="K168" s="427" t="s">
        <v>88</v>
      </c>
      <c r="L168" s="466" t="s">
        <v>70</v>
      </c>
      <c r="M168" s="427" t="s">
        <v>88</v>
      </c>
      <c r="N168" s="427" t="s">
        <v>88</v>
      </c>
      <c r="O168" s="58" t="s">
        <v>1196</v>
      </c>
      <c r="P168" s="126" t="s">
        <v>1546</v>
      </c>
      <c r="Q168" s="66" t="s">
        <v>1583</v>
      </c>
    </row>
    <row r="169" spans="1:17">
      <c r="A169" s="427" t="s">
        <v>369</v>
      </c>
      <c r="B169" s="427" t="s">
        <v>1435</v>
      </c>
      <c r="C169" s="428" t="s">
        <v>23</v>
      </c>
      <c r="D169" s="25" t="s">
        <v>8</v>
      </c>
      <c r="E169" s="428" t="s">
        <v>1439</v>
      </c>
      <c r="F169" s="445" t="s">
        <v>1578</v>
      </c>
      <c r="G169" s="455">
        <v>110.91666666666667</v>
      </c>
      <c r="H169" s="455">
        <v>98.76</v>
      </c>
      <c r="I169" s="455">
        <v>448496.14</v>
      </c>
      <c r="J169" s="466" t="s">
        <v>70</v>
      </c>
      <c r="K169" s="427" t="s">
        <v>88</v>
      </c>
      <c r="L169" s="427" t="s">
        <v>88</v>
      </c>
      <c r="M169" s="427" t="s">
        <v>88</v>
      </c>
      <c r="N169" s="427" t="s">
        <v>88</v>
      </c>
      <c r="O169" s="58" t="s">
        <v>1196</v>
      </c>
      <c r="P169" s="126" t="s">
        <v>1578</v>
      </c>
      <c r="Q169" s="66" t="s">
        <v>1583</v>
      </c>
    </row>
    <row r="170" spans="1:17">
      <c r="A170" s="478" t="s">
        <v>369</v>
      </c>
      <c r="B170" s="478" t="s">
        <v>1435</v>
      </c>
      <c r="C170" s="490" t="s">
        <v>23</v>
      </c>
      <c r="D170" s="477" t="s">
        <v>8</v>
      </c>
      <c r="E170" s="490" t="s">
        <v>1439</v>
      </c>
      <c r="F170" s="491" t="s">
        <v>1569</v>
      </c>
      <c r="G170" s="492">
        <v>55.666666666666664</v>
      </c>
      <c r="H170" s="492">
        <v>63.838999999999999</v>
      </c>
      <c r="I170" s="492">
        <v>419308.98</v>
      </c>
      <c r="J170" s="478" t="s">
        <v>88</v>
      </c>
      <c r="K170" s="478" t="s">
        <v>88</v>
      </c>
      <c r="L170" s="478" t="s">
        <v>88</v>
      </c>
      <c r="M170" s="478" t="s">
        <v>88</v>
      </c>
      <c r="N170" s="478" t="s">
        <v>88</v>
      </c>
      <c r="O170" s="500"/>
      <c r="P170" s="501"/>
      <c r="Q170" s="496"/>
    </row>
    <row r="171" spans="1:17">
      <c r="A171" s="427" t="s">
        <v>369</v>
      </c>
      <c r="B171" s="427" t="s">
        <v>1435</v>
      </c>
      <c r="C171" s="428" t="s">
        <v>23</v>
      </c>
      <c r="D171" s="25" t="s">
        <v>8</v>
      </c>
      <c r="E171" s="428" t="s">
        <v>99</v>
      </c>
      <c r="F171" s="445" t="s">
        <v>1518</v>
      </c>
      <c r="G171" s="455">
        <v>0.5</v>
      </c>
      <c r="H171" s="455">
        <v>571.56200000000001</v>
      </c>
      <c r="I171" s="455">
        <v>263027.67</v>
      </c>
      <c r="J171" s="466" t="s">
        <v>70</v>
      </c>
      <c r="K171" s="466" t="s">
        <v>70</v>
      </c>
      <c r="L171" s="466" t="s">
        <v>70</v>
      </c>
      <c r="M171" s="427" t="s">
        <v>88</v>
      </c>
      <c r="N171" s="427" t="s">
        <v>88</v>
      </c>
      <c r="O171" s="58" t="s">
        <v>1196</v>
      </c>
      <c r="P171" s="126" t="s">
        <v>1518</v>
      </c>
      <c r="Q171" s="66" t="s">
        <v>1583</v>
      </c>
    </row>
    <row r="172" spans="1:17">
      <c r="A172" s="427" t="s">
        <v>369</v>
      </c>
      <c r="B172" s="427" t="s">
        <v>1435</v>
      </c>
      <c r="C172" s="428" t="s">
        <v>23</v>
      </c>
      <c r="D172" s="25" t="s">
        <v>8</v>
      </c>
      <c r="E172" s="428" t="s">
        <v>1440</v>
      </c>
      <c r="F172" s="445" t="s">
        <v>1518</v>
      </c>
      <c r="G172" s="455">
        <v>25.416666666666668</v>
      </c>
      <c r="H172" s="455">
        <v>7666.0540000000001</v>
      </c>
      <c r="I172" s="455">
        <v>5231583.78</v>
      </c>
      <c r="J172" s="466" t="s">
        <v>70</v>
      </c>
      <c r="K172" s="466" t="s">
        <v>70</v>
      </c>
      <c r="L172" s="466" t="s">
        <v>70</v>
      </c>
      <c r="M172" s="427" t="s">
        <v>88</v>
      </c>
      <c r="N172" s="427" t="s">
        <v>88</v>
      </c>
      <c r="O172" s="58" t="s">
        <v>1196</v>
      </c>
      <c r="P172" s="126" t="s">
        <v>1518</v>
      </c>
      <c r="Q172" s="66" t="s">
        <v>1583</v>
      </c>
    </row>
    <row r="173" spans="1:17">
      <c r="A173" s="427" t="s">
        <v>369</v>
      </c>
      <c r="B173" s="427" t="s">
        <v>1435</v>
      </c>
      <c r="C173" s="428" t="s">
        <v>23</v>
      </c>
      <c r="D173" s="25" t="s">
        <v>8</v>
      </c>
      <c r="E173" s="428" t="s">
        <v>1440</v>
      </c>
      <c r="F173" s="445" t="s">
        <v>1546</v>
      </c>
      <c r="G173" s="455">
        <v>24.791666666666668</v>
      </c>
      <c r="H173" s="455">
        <v>48.863999999999997</v>
      </c>
      <c r="I173" s="455">
        <v>401621.2</v>
      </c>
      <c r="J173" s="466" t="s">
        <v>70</v>
      </c>
      <c r="K173" s="427" t="s">
        <v>88</v>
      </c>
      <c r="L173" s="427" t="s">
        <v>88</v>
      </c>
      <c r="M173" s="427" t="s">
        <v>88</v>
      </c>
      <c r="N173" s="427" t="s">
        <v>88</v>
      </c>
      <c r="O173" s="58" t="s">
        <v>1196</v>
      </c>
      <c r="P173" s="126" t="s">
        <v>1546</v>
      </c>
      <c r="Q173" s="66" t="s">
        <v>1583</v>
      </c>
    </row>
    <row r="174" spans="1:17">
      <c r="A174" s="427" t="s">
        <v>369</v>
      </c>
      <c r="B174" s="427" t="s">
        <v>1435</v>
      </c>
      <c r="C174" s="428" t="s">
        <v>23</v>
      </c>
      <c r="D174" s="25" t="s">
        <v>8</v>
      </c>
      <c r="E174" s="428" t="s">
        <v>1440</v>
      </c>
      <c r="F174" s="445" t="s">
        <v>1578</v>
      </c>
      <c r="G174" s="455">
        <v>30.875</v>
      </c>
      <c r="H174" s="455">
        <v>16.870999999999999</v>
      </c>
      <c r="I174" s="455">
        <v>95294.87</v>
      </c>
      <c r="J174" s="466" t="s">
        <v>70</v>
      </c>
      <c r="K174" s="427" t="s">
        <v>88</v>
      </c>
      <c r="L174" s="427" t="s">
        <v>88</v>
      </c>
      <c r="M174" s="427" t="s">
        <v>88</v>
      </c>
      <c r="N174" s="427" t="s">
        <v>88</v>
      </c>
      <c r="O174" s="58" t="s">
        <v>1196</v>
      </c>
      <c r="P174" s="126" t="s">
        <v>1578</v>
      </c>
      <c r="Q174" s="66" t="s">
        <v>1583</v>
      </c>
    </row>
    <row r="175" spans="1:17">
      <c r="A175" s="427" t="s">
        <v>369</v>
      </c>
      <c r="B175" s="427" t="s">
        <v>1435</v>
      </c>
      <c r="C175" s="428" t="s">
        <v>23</v>
      </c>
      <c r="D175" s="25" t="s">
        <v>8</v>
      </c>
      <c r="E175" s="428" t="s">
        <v>1441</v>
      </c>
      <c r="F175" s="445" t="s">
        <v>1579</v>
      </c>
      <c r="G175" s="455">
        <v>8.4583333333333339</v>
      </c>
      <c r="H175" s="455">
        <v>1638.116</v>
      </c>
      <c r="I175" s="455">
        <v>1050894.73</v>
      </c>
      <c r="J175" s="427" t="s">
        <v>88</v>
      </c>
      <c r="K175" s="466" t="s">
        <v>70</v>
      </c>
      <c r="L175" s="466" t="s">
        <v>70</v>
      </c>
      <c r="M175" s="427" t="s">
        <v>88</v>
      </c>
      <c r="N175" s="427" t="s">
        <v>88</v>
      </c>
      <c r="O175" s="58"/>
      <c r="P175" s="126"/>
      <c r="Q175" s="66"/>
    </row>
    <row r="176" spans="1:17">
      <c r="A176" s="427" t="s">
        <v>369</v>
      </c>
      <c r="B176" s="427" t="s">
        <v>1435</v>
      </c>
      <c r="C176" s="428" t="s">
        <v>23</v>
      </c>
      <c r="D176" s="25" t="s">
        <v>8</v>
      </c>
      <c r="E176" s="428" t="s">
        <v>1441</v>
      </c>
      <c r="F176" s="445" t="s">
        <v>1578</v>
      </c>
      <c r="G176" s="455">
        <v>137.95833333333334</v>
      </c>
      <c r="H176" s="455">
        <v>77.055000000000007</v>
      </c>
      <c r="I176" s="455">
        <v>346608.11</v>
      </c>
      <c r="J176" s="466" t="s">
        <v>70</v>
      </c>
      <c r="K176" s="427" t="s">
        <v>88</v>
      </c>
      <c r="L176" s="466" t="s">
        <v>70</v>
      </c>
      <c r="M176" s="427" t="s">
        <v>88</v>
      </c>
      <c r="N176" s="427" t="s">
        <v>88</v>
      </c>
      <c r="O176" s="58" t="s">
        <v>1196</v>
      </c>
      <c r="P176" s="126" t="s">
        <v>1578</v>
      </c>
      <c r="Q176" s="66" t="s">
        <v>1583</v>
      </c>
    </row>
    <row r="177" spans="1:17">
      <c r="A177" s="427" t="s">
        <v>369</v>
      </c>
      <c r="B177" s="427" t="s">
        <v>1435</v>
      </c>
      <c r="C177" s="428" t="s">
        <v>23</v>
      </c>
      <c r="D177" s="25" t="s">
        <v>8</v>
      </c>
      <c r="E177" s="428" t="s">
        <v>1442</v>
      </c>
      <c r="F177" s="445" t="s">
        <v>1580</v>
      </c>
      <c r="G177" s="455">
        <v>353.70833333333331</v>
      </c>
      <c r="H177" s="455">
        <v>5743.317</v>
      </c>
      <c r="I177" s="455">
        <v>13644965.970000001</v>
      </c>
      <c r="J177" s="466" t="s">
        <v>70</v>
      </c>
      <c r="K177" s="466" t="s">
        <v>70</v>
      </c>
      <c r="L177" s="466" t="s">
        <v>70</v>
      </c>
      <c r="M177" s="427" t="s">
        <v>88</v>
      </c>
      <c r="N177" s="427" t="s">
        <v>88</v>
      </c>
      <c r="O177" s="58"/>
      <c r="P177" s="126"/>
      <c r="Q177" s="66"/>
    </row>
    <row r="178" spans="1:17">
      <c r="A178" s="427" t="s">
        <v>369</v>
      </c>
      <c r="B178" s="427" t="s">
        <v>1435</v>
      </c>
      <c r="C178" s="428" t="s">
        <v>23</v>
      </c>
      <c r="D178" s="25" t="s">
        <v>8</v>
      </c>
      <c r="E178" s="428" t="s">
        <v>1442</v>
      </c>
      <c r="F178" s="445" t="s">
        <v>1581</v>
      </c>
      <c r="G178" s="455">
        <v>64.541666666666671</v>
      </c>
      <c r="H178" s="455">
        <v>1117.1690000000001</v>
      </c>
      <c r="I178" s="455">
        <v>2124786.7999999998</v>
      </c>
      <c r="J178" s="466" t="s">
        <v>70</v>
      </c>
      <c r="K178" s="466" t="s">
        <v>70</v>
      </c>
      <c r="L178" s="466" t="s">
        <v>70</v>
      </c>
      <c r="M178" s="427" t="s">
        <v>88</v>
      </c>
      <c r="N178" s="427" t="s">
        <v>88</v>
      </c>
      <c r="O178" s="58"/>
      <c r="P178" s="126"/>
      <c r="Q178" s="66"/>
    </row>
    <row r="179" spans="1:17">
      <c r="A179" s="427" t="s">
        <v>369</v>
      </c>
      <c r="B179" s="431" t="s">
        <v>1435</v>
      </c>
      <c r="C179" s="435" t="s">
        <v>23</v>
      </c>
      <c r="D179" s="25" t="s">
        <v>8</v>
      </c>
      <c r="E179" s="435" t="s">
        <v>1442</v>
      </c>
      <c r="F179" s="450" t="s">
        <v>1518</v>
      </c>
      <c r="G179" s="461">
        <v>8.4160000000000004</v>
      </c>
      <c r="H179" s="461">
        <v>1425.617</v>
      </c>
      <c r="I179" s="461">
        <v>430221.56</v>
      </c>
      <c r="J179" s="431" t="s">
        <v>88</v>
      </c>
      <c r="K179" s="473" t="s">
        <v>70</v>
      </c>
      <c r="L179" s="431" t="s">
        <v>88</v>
      </c>
      <c r="M179" s="431" t="s">
        <v>88</v>
      </c>
      <c r="N179" s="431" t="s">
        <v>88</v>
      </c>
      <c r="O179" s="58" t="s">
        <v>1196</v>
      </c>
      <c r="P179" s="126" t="s">
        <v>1518</v>
      </c>
      <c r="Q179" s="66" t="s">
        <v>1583</v>
      </c>
    </row>
    <row r="180" spans="1:17">
      <c r="A180" s="427" t="s">
        <v>369</v>
      </c>
      <c r="B180" s="427" t="s">
        <v>1435</v>
      </c>
      <c r="C180" s="428" t="s">
        <v>23</v>
      </c>
      <c r="D180" s="25" t="s">
        <v>8</v>
      </c>
      <c r="E180" s="428" t="s">
        <v>1442</v>
      </c>
      <c r="F180" s="445" t="s">
        <v>1578</v>
      </c>
      <c r="G180" s="455">
        <v>115.25</v>
      </c>
      <c r="H180" s="455">
        <v>135.22200000000001</v>
      </c>
      <c r="I180" s="455">
        <v>852360.35</v>
      </c>
      <c r="J180" s="466" t="s">
        <v>70</v>
      </c>
      <c r="K180" s="466" t="s">
        <v>70</v>
      </c>
      <c r="L180" s="466" t="s">
        <v>70</v>
      </c>
      <c r="M180" s="427" t="s">
        <v>88</v>
      </c>
      <c r="N180" s="427" t="s">
        <v>88</v>
      </c>
      <c r="O180" s="58" t="s">
        <v>1196</v>
      </c>
      <c r="P180" s="126" t="s">
        <v>1578</v>
      </c>
      <c r="Q180" s="66" t="s">
        <v>1583</v>
      </c>
    </row>
    <row r="181" spans="1:17">
      <c r="A181" s="436" t="s">
        <v>369</v>
      </c>
      <c r="B181" s="436" t="s">
        <v>1435</v>
      </c>
      <c r="C181" s="437" t="s">
        <v>647</v>
      </c>
      <c r="D181" s="476" t="s">
        <v>944</v>
      </c>
      <c r="E181" s="437" t="s">
        <v>995</v>
      </c>
      <c r="F181" s="451" t="s">
        <v>1518</v>
      </c>
      <c r="G181" s="462">
        <v>32.541666666666664</v>
      </c>
      <c r="H181" s="462">
        <v>13197.611000000001</v>
      </c>
      <c r="I181" s="462">
        <v>4024772.55</v>
      </c>
      <c r="J181" s="436" t="s">
        <v>70</v>
      </c>
      <c r="K181" s="436" t="s">
        <v>70</v>
      </c>
      <c r="L181" s="436" t="s">
        <v>70</v>
      </c>
      <c r="M181" s="436" t="s">
        <v>88</v>
      </c>
      <c r="N181" s="436" t="s">
        <v>88</v>
      </c>
      <c r="O181" s="436"/>
      <c r="P181" s="436"/>
      <c r="Q181" s="436"/>
    </row>
    <row r="182" spans="1:17">
      <c r="A182" s="436" t="s">
        <v>369</v>
      </c>
      <c r="B182" s="436" t="s">
        <v>1435</v>
      </c>
      <c r="C182" s="437" t="s">
        <v>647</v>
      </c>
      <c r="D182" s="476" t="s">
        <v>1584</v>
      </c>
      <c r="E182" s="437" t="s">
        <v>1443</v>
      </c>
      <c r="F182" s="451" t="s">
        <v>1518</v>
      </c>
      <c r="G182" s="462">
        <v>197.875</v>
      </c>
      <c r="H182" s="462">
        <v>97629.635999999999</v>
      </c>
      <c r="I182" s="462">
        <v>33196773.100000001</v>
      </c>
      <c r="J182" s="436" t="s">
        <v>70</v>
      </c>
      <c r="K182" s="436" t="s">
        <v>70</v>
      </c>
      <c r="L182" s="436" t="s">
        <v>70</v>
      </c>
      <c r="M182" s="436" t="s">
        <v>88</v>
      </c>
      <c r="N182" s="436" t="s">
        <v>88</v>
      </c>
      <c r="O182" s="436"/>
      <c r="P182" s="436"/>
      <c r="Q182" s="436"/>
    </row>
    <row r="184" spans="1:17" ht="14.25">
      <c r="A184" s="201" t="s">
        <v>420</v>
      </c>
    </row>
    <row r="185" spans="1:17" ht="14.25">
      <c r="A185" s="202" t="s">
        <v>66</v>
      </c>
    </row>
    <row r="186" spans="1:17" ht="14.25">
      <c r="A186" s="202" t="s">
        <v>67</v>
      </c>
    </row>
  </sheetData>
  <phoneticPr fontId="42" type="noConversion"/>
  <dataValidations count="1">
    <dataValidation type="textLength" showInputMessage="1" showErrorMessage="1" sqref="Q4:Q41">
      <formula1>0</formula1>
      <formula2>150</formula2>
    </dataValidation>
  </dataValidations>
  <pageMargins left="0.78749999999999998" right="0.78749999999999998" top="1.0631944444444446" bottom="1.0631944444444446" header="0.51180555555555551" footer="0.51180555555555551"/>
  <pageSetup paperSize="9" scale="31"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enableFormatConditionsCalculation="0"/>
  <dimension ref="A1:Q31"/>
  <sheetViews>
    <sheetView workbookViewId="0">
      <selection activeCell="B30" sqref="B30:B31"/>
    </sheetView>
  </sheetViews>
  <sheetFormatPr defaultColWidth="11.42578125" defaultRowHeight="12.75"/>
  <cols>
    <col min="1" max="1" width="11.42578125" customWidth="1"/>
    <col min="2" max="2" width="17.42578125" customWidth="1"/>
    <col min="3" max="3" width="11.42578125" customWidth="1"/>
    <col min="4" max="4" width="25.42578125" customWidth="1"/>
    <col min="5" max="5" width="15.85546875" style="87" customWidth="1"/>
    <col min="6" max="6" width="21.85546875" customWidth="1"/>
    <col min="7" max="7" width="31.7109375" customWidth="1"/>
    <col min="8" max="8" width="20.140625" customWidth="1"/>
    <col min="9" max="9" width="24" customWidth="1"/>
    <col min="10" max="10" width="20.7109375" customWidth="1"/>
    <col min="11" max="11" width="19.85546875" customWidth="1"/>
    <col min="12" max="12" width="11.42578125" customWidth="1"/>
    <col min="13" max="13" width="13.28515625" customWidth="1"/>
    <col min="14" max="15" width="11.42578125" customWidth="1"/>
    <col min="16" max="16" width="11.42578125" style="94" customWidth="1"/>
    <col min="17" max="17" width="12.28515625" style="87" bestFit="1" customWidth="1"/>
  </cols>
  <sheetData>
    <row r="1" spans="1:17" ht="16.5" thickBot="1">
      <c r="A1" s="29" t="s">
        <v>333</v>
      </c>
      <c r="B1" s="29"/>
      <c r="C1" s="29"/>
      <c r="D1" s="19"/>
      <c r="E1" s="29"/>
      <c r="F1" s="19"/>
      <c r="G1" s="19"/>
      <c r="H1" s="19"/>
      <c r="I1" s="19"/>
      <c r="J1" s="19"/>
      <c r="K1" s="19"/>
      <c r="L1" s="19"/>
      <c r="N1" s="19"/>
      <c r="O1" s="19"/>
      <c r="P1" s="730" t="s">
        <v>0</v>
      </c>
      <c r="Q1" s="730" t="s">
        <v>453</v>
      </c>
    </row>
    <row r="2" spans="1:17" ht="16.5" thickBot="1">
      <c r="A2" s="22"/>
      <c r="B2" s="22"/>
      <c r="C2" s="22"/>
      <c r="D2" s="22"/>
      <c r="E2" s="30"/>
      <c r="F2" s="22"/>
      <c r="G2" s="22"/>
      <c r="H2" s="22"/>
      <c r="I2" s="22"/>
      <c r="J2" s="22"/>
      <c r="K2" s="22"/>
      <c r="L2" s="22"/>
      <c r="N2" s="22"/>
      <c r="O2" s="22"/>
      <c r="P2" s="727" t="s">
        <v>290</v>
      </c>
      <c r="Q2" s="730">
        <v>2014</v>
      </c>
    </row>
    <row r="3" spans="1:17" ht="77.25" thickBot="1">
      <c r="A3" s="14" t="s">
        <v>1</v>
      </c>
      <c r="B3" s="15" t="s">
        <v>71</v>
      </c>
      <c r="C3" s="15" t="s">
        <v>68</v>
      </c>
      <c r="D3" s="14" t="s">
        <v>10</v>
      </c>
      <c r="E3" s="120" t="s">
        <v>344</v>
      </c>
      <c r="F3" s="15" t="s">
        <v>326</v>
      </c>
      <c r="G3" s="15" t="s">
        <v>327</v>
      </c>
      <c r="H3" s="15" t="s">
        <v>328</v>
      </c>
      <c r="I3" s="15" t="s">
        <v>329</v>
      </c>
      <c r="J3" s="15" t="s">
        <v>74</v>
      </c>
      <c r="K3" s="15" t="s">
        <v>75</v>
      </c>
      <c r="L3" s="85" t="s">
        <v>330</v>
      </c>
      <c r="M3" s="15" t="s">
        <v>78</v>
      </c>
      <c r="N3" s="15" t="s">
        <v>331</v>
      </c>
      <c r="O3" s="15" t="s">
        <v>2041</v>
      </c>
      <c r="P3" s="15" t="s">
        <v>2042</v>
      </c>
      <c r="Q3" s="122" t="s">
        <v>347</v>
      </c>
    </row>
    <row r="4" spans="1:17" s="93" customFormat="1">
      <c r="A4" s="427" t="s">
        <v>369</v>
      </c>
      <c r="B4" s="431"/>
      <c r="C4" s="502">
        <v>2014</v>
      </c>
      <c r="D4" s="503" t="s">
        <v>19</v>
      </c>
      <c r="E4" s="544" t="s">
        <v>8</v>
      </c>
      <c r="F4" s="503" t="s">
        <v>1585</v>
      </c>
      <c r="G4" s="503" t="s">
        <v>1586</v>
      </c>
      <c r="H4" s="504" t="s">
        <v>1170</v>
      </c>
      <c r="I4" s="503" t="s">
        <v>1587</v>
      </c>
      <c r="J4" s="503" t="s">
        <v>1588</v>
      </c>
      <c r="K4" s="502">
        <v>1</v>
      </c>
      <c r="L4" s="427" t="s">
        <v>44</v>
      </c>
      <c r="M4" s="468" t="s">
        <v>79</v>
      </c>
      <c r="N4" s="681">
        <v>14</v>
      </c>
      <c r="O4" s="682">
        <v>26</v>
      </c>
      <c r="P4" s="510">
        <v>40</v>
      </c>
      <c r="Q4" s="129"/>
    </row>
    <row r="5" spans="1:17" s="93" customFormat="1">
      <c r="A5" s="427" t="s">
        <v>369</v>
      </c>
      <c r="B5" s="431"/>
      <c r="C5" s="502">
        <v>2014</v>
      </c>
      <c r="D5" s="505" t="s">
        <v>19</v>
      </c>
      <c r="E5" s="545" t="s">
        <v>8</v>
      </c>
      <c r="F5" s="506" t="s">
        <v>1589</v>
      </c>
      <c r="G5" s="503" t="s">
        <v>1590</v>
      </c>
      <c r="H5" s="507" t="s">
        <v>991</v>
      </c>
      <c r="I5" s="503" t="s">
        <v>1591</v>
      </c>
      <c r="J5" s="503" t="s">
        <v>167</v>
      </c>
      <c r="K5" s="502">
        <v>2</v>
      </c>
      <c r="L5" s="427" t="s">
        <v>44</v>
      </c>
      <c r="M5" s="468" t="s">
        <v>79</v>
      </c>
      <c r="N5" s="683">
        <v>0</v>
      </c>
      <c r="O5" s="683">
        <v>16</v>
      </c>
      <c r="P5" s="684">
        <v>16</v>
      </c>
      <c r="Q5" s="129"/>
    </row>
    <row r="6" spans="1:17" s="93" customFormat="1">
      <c r="A6" s="427" t="s">
        <v>369</v>
      </c>
      <c r="B6" s="431"/>
      <c r="C6" s="502">
        <v>2014</v>
      </c>
      <c r="D6" s="505" t="s">
        <v>19</v>
      </c>
      <c r="E6" s="545" t="s">
        <v>8</v>
      </c>
      <c r="F6" s="506" t="s">
        <v>1592</v>
      </c>
      <c r="G6" s="503" t="s">
        <v>1593</v>
      </c>
      <c r="H6" s="507" t="s">
        <v>991</v>
      </c>
      <c r="I6" s="503" t="s">
        <v>1587</v>
      </c>
      <c r="J6" s="503" t="s">
        <v>1588</v>
      </c>
      <c r="K6" s="502">
        <v>1</v>
      </c>
      <c r="L6" s="427" t="s">
        <v>44</v>
      </c>
      <c r="M6" s="468" t="s">
        <v>79</v>
      </c>
      <c r="N6" s="685">
        <v>6</v>
      </c>
      <c r="O6" s="686">
        <v>2</v>
      </c>
      <c r="P6" s="510">
        <v>8</v>
      </c>
      <c r="Q6" s="129"/>
    </row>
    <row r="7" spans="1:17" s="93" customFormat="1">
      <c r="A7" s="427" t="s">
        <v>369</v>
      </c>
      <c r="B7" s="431"/>
      <c r="C7" s="502">
        <v>2014</v>
      </c>
      <c r="D7" s="505" t="s">
        <v>19</v>
      </c>
      <c r="E7" s="545" t="s">
        <v>8</v>
      </c>
      <c r="F7" s="506" t="s">
        <v>1594</v>
      </c>
      <c r="G7" s="503" t="s">
        <v>1595</v>
      </c>
      <c r="H7" s="504" t="s">
        <v>991</v>
      </c>
      <c r="I7" s="503" t="s">
        <v>1587</v>
      </c>
      <c r="J7" s="503" t="s">
        <v>167</v>
      </c>
      <c r="K7" s="502">
        <v>2</v>
      </c>
      <c r="L7" s="427" t="s">
        <v>44</v>
      </c>
      <c r="M7" s="468" t="s">
        <v>1196</v>
      </c>
      <c r="N7" s="687">
        <v>0</v>
      </c>
      <c r="O7" s="688">
        <v>0</v>
      </c>
      <c r="P7" s="510">
        <v>0</v>
      </c>
      <c r="Q7" s="123"/>
    </row>
    <row r="8" spans="1:17" s="93" customFormat="1">
      <c r="A8" s="427" t="s">
        <v>369</v>
      </c>
      <c r="B8" s="431" t="s">
        <v>2088</v>
      </c>
      <c r="C8" s="502">
        <v>2014</v>
      </c>
      <c r="D8" s="505" t="s">
        <v>19</v>
      </c>
      <c r="E8" s="545" t="s">
        <v>8</v>
      </c>
      <c r="F8" s="506" t="s">
        <v>1596</v>
      </c>
      <c r="G8" s="508" t="s">
        <v>1597</v>
      </c>
      <c r="H8" s="504" t="s">
        <v>1170</v>
      </c>
      <c r="I8" s="503" t="s">
        <v>1598</v>
      </c>
      <c r="J8" s="503" t="s">
        <v>1599</v>
      </c>
      <c r="K8" s="427" t="s">
        <v>1600</v>
      </c>
      <c r="L8" s="427" t="s">
        <v>44</v>
      </c>
      <c r="M8" s="468" t="s">
        <v>79</v>
      </c>
      <c r="N8" s="687">
        <v>2</v>
      </c>
      <c r="O8" s="688">
        <v>14</v>
      </c>
      <c r="P8" s="510">
        <v>16</v>
      </c>
      <c r="Q8" s="123"/>
    </row>
    <row r="9" spans="1:17">
      <c r="A9" s="427" t="s">
        <v>369</v>
      </c>
      <c r="B9" s="431"/>
      <c r="C9" s="502">
        <v>2014</v>
      </c>
      <c r="D9" s="505" t="s">
        <v>19</v>
      </c>
      <c r="E9" s="545" t="s">
        <v>8</v>
      </c>
      <c r="F9" s="506" t="s">
        <v>1601</v>
      </c>
      <c r="G9" s="508" t="s">
        <v>1602</v>
      </c>
      <c r="H9" s="504" t="s">
        <v>991</v>
      </c>
      <c r="I9" s="503" t="s">
        <v>1587</v>
      </c>
      <c r="J9" s="503" t="s">
        <v>167</v>
      </c>
      <c r="K9" s="427">
        <v>2</v>
      </c>
      <c r="L9" s="427" t="s">
        <v>44</v>
      </c>
      <c r="M9" s="468" t="s">
        <v>1196</v>
      </c>
      <c r="N9" s="681">
        <v>0</v>
      </c>
      <c r="O9" s="682">
        <v>0</v>
      </c>
      <c r="P9" s="510">
        <v>0</v>
      </c>
      <c r="Q9" s="123"/>
    </row>
    <row r="10" spans="1:17">
      <c r="A10" s="509" t="s">
        <v>369</v>
      </c>
      <c r="B10" s="510"/>
      <c r="C10" s="502">
        <v>2014</v>
      </c>
      <c r="D10" s="428" t="s">
        <v>21</v>
      </c>
      <c r="E10" s="511" t="s">
        <v>8</v>
      </c>
      <c r="F10" s="445" t="s">
        <v>1517</v>
      </c>
      <c r="G10" s="512" t="s">
        <v>1603</v>
      </c>
      <c r="H10" s="435" t="s">
        <v>660</v>
      </c>
      <c r="I10" s="513" t="s">
        <v>1604</v>
      </c>
      <c r="J10" s="514" t="s">
        <v>1605</v>
      </c>
      <c r="K10" s="502">
        <v>1</v>
      </c>
      <c r="L10" s="427" t="s">
        <v>44</v>
      </c>
      <c r="M10" s="530" t="s">
        <v>79</v>
      </c>
      <c r="N10" s="421">
        <v>2</v>
      </c>
      <c r="O10" s="536"/>
      <c r="P10" s="536">
        <v>2</v>
      </c>
      <c r="Q10" s="66"/>
    </row>
    <row r="11" spans="1:17">
      <c r="A11" s="509" t="s">
        <v>369</v>
      </c>
      <c r="B11" s="509" t="s">
        <v>2095</v>
      </c>
      <c r="C11" s="502">
        <v>2014</v>
      </c>
      <c r="D11" s="428" t="s">
        <v>21</v>
      </c>
      <c r="E11" s="511" t="s">
        <v>8</v>
      </c>
      <c r="F11" s="445" t="s">
        <v>1518</v>
      </c>
      <c r="G11" s="512" t="s">
        <v>1606</v>
      </c>
      <c r="H11" s="435" t="s">
        <v>669</v>
      </c>
      <c r="I11" s="513" t="s">
        <v>1607</v>
      </c>
      <c r="J11" s="514" t="s">
        <v>1605</v>
      </c>
      <c r="K11" s="502">
        <v>1</v>
      </c>
      <c r="L11" s="427" t="s">
        <v>44</v>
      </c>
      <c r="M11" s="530" t="s">
        <v>1196</v>
      </c>
      <c r="N11" s="421">
        <v>1</v>
      </c>
      <c r="O11" s="536"/>
      <c r="P11" s="536">
        <v>1</v>
      </c>
      <c r="Q11" s="66"/>
    </row>
    <row r="12" spans="1:17">
      <c r="A12" s="509" t="s">
        <v>369</v>
      </c>
      <c r="B12" s="509" t="s">
        <v>4</v>
      </c>
      <c r="C12" s="502">
        <v>2014</v>
      </c>
      <c r="D12" s="430" t="s">
        <v>21</v>
      </c>
      <c r="E12" s="511" t="s">
        <v>8</v>
      </c>
      <c r="F12" s="446" t="s">
        <v>1523</v>
      </c>
      <c r="G12" s="512" t="s">
        <v>1606</v>
      </c>
      <c r="H12" s="515" t="s">
        <v>691</v>
      </c>
      <c r="I12" s="513" t="s">
        <v>1608</v>
      </c>
      <c r="J12" s="514"/>
      <c r="K12" s="502"/>
      <c r="L12" s="502"/>
      <c r="M12" s="531"/>
      <c r="N12" s="987" t="s">
        <v>1644</v>
      </c>
      <c r="O12" s="536"/>
      <c r="P12" s="536"/>
      <c r="Q12" s="66"/>
    </row>
    <row r="13" spans="1:17">
      <c r="A13" s="509" t="s">
        <v>369</v>
      </c>
      <c r="B13" s="509"/>
      <c r="C13" s="502">
        <v>2014</v>
      </c>
      <c r="D13" s="430" t="s">
        <v>21</v>
      </c>
      <c r="E13" s="511" t="s">
        <v>8</v>
      </c>
      <c r="F13" s="446" t="s">
        <v>1609</v>
      </c>
      <c r="G13" s="516" t="s">
        <v>1610</v>
      </c>
      <c r="H13" s="515" t="s">
        <v>691</v>
      </c>
      <c r="I13" s="503" t="s">
        <v>1611</v>
      </c>
      <c r="J13" s="514"/>
      <c r="K13" s="502"/>
      <c r="L13" s="502"/>
      <c r="M13" s="531"/>
      <c r="N13" s="988"/>
      <c r="O13" s="536"/>
      <c r="P13" s="536"/>
      <c r="Q13" s="66"/>
    </row>
    <row r="14" spans="1:17">
      <c r="A14" s="509" t="s">
        <v>369</v>
      </c>
      <c r="B14" s="509"/>
      <c r="C14" s="502">
        <v>2014</v>
      </c>
      <c r="D14" s="430" t="s">
        <v>21</v>
      </c>
      <c r="E14" s="511" t="s">
        <v>8</v>
      </c>
      <c r="F14" s="446" t="s">
        <v>1526</v>
      </c>
      <c r="G14" s="324" t="s">
        <v>1612</v>
      </c>
      <c r="H14" s="515" t="s">
        <v>691</v>
      </c>
      <c r="I14" s="503" t="s">
        <v>1613</v>
      </c>
      <c r="J14" s="514"/>
      <c r="K14" s="502"/>
      <c r="L14" s="502"/>
      <c r="M14" s="531"/>
      <c r="N14" s="988"/>
      <c r="O14" s="536"/>
      <c r="P14" s="536"/>
      <c r="Q14" s="66"/>
    </row>
    <row r="15" spans="1:17" ht="13.35" customHeight="1">
      <c r="A15" s="509" t="s">
        <v>369</v>
      </c>
      <c r="B15" s="509" t="s">
        <v>2088</v>
      </c>
      <c r="C15" s="502">
        <v>2014</v>
      </c>
      <c r="D15" s="430" t="s">
        <v>21</v>
      </c>
      <c r="E15" s="511" t="s">
        <v>8</v>
      </c>
      <c r="F15" s="446" t="s">
        <v>1527</v>
      </c>
      <c r="G15" s="324" t="s">
        <v>1614</v>
      </c>
      <c r="H15" s="515" t="s">
        <v>691</v>
      </c>
      <c r="I15" s="512" t="s">
        <v>1615</v>
      </c>
      <c r="J15" s="514"/>
      <c r="K15" s="421"/>
      <c r="L15" s="421"/>
      <c r="M15" s="532"/>
      <c r="N15" s="988"/>
      <c r="O15" s="536"/>
      <c r="P15" s="536"/>
      <c r="Q15" s="66"/>
    </row>
    <row r="16" spans="1:17" ht="13.35" customHeight="1">
      <c r="A16" s="509" t="s">
        <v>369</v>
      </c>
      <c r="B16" s="509"/>
      <c r="C16" s="502">
        <v>2014</v>
      </c>
      <c r="D16" s="433" t="s">
        <v>21</v>
      </c>
      <c r="E16" s="511" t="s">
        <v>8</v>
      </c>
      <c r="F16" s="447" t="s">
        <v>1530</v>
      </c>
      <c r="G16" s="324" t="s">
        <v>1612</v>
      </c>
      <c r="H16" s="515" t="s">
        <v>691</v>
      </c>
      <c r="I16" s="512" t="s">
        <v>1616</v>
      </c>
      <c r="J16" s="514"/>
      <c r="K16" s="421"/>
      <c r="L16" s="421"/>
      <c r="M16" s="532"/>
      <c r="N16" s="989"/>
      <c r="O16" s="536"/>
      <c r="P16" s="536"/>
      <c r="Q16" s="66"/>
    </row>
    <row r="17" spans="1:17" ht="13.35" customHeight="1">
      <c r="A17" s="509" t="s">
        <v>369</v>
      </c>
      <c r="B17" s="509" t="s">
        <v>2089</v>
      </c>
      <c r="C17" s="502">
        <v>2014</v>
      </c>
      <c r="D17" s="428" t="s">
        <v>21</v>
      </c>
      <c r="E17" s="511" t="s">
        <v>8</v>
      </c>
      <c r="F17" s="445" t="s">
        <v>1536</v>
      </c>
      <c r="G17" s="517" t="s">
        <v>1617</v>
      </c>
      <c r="H17" s="315" t="s">
        <v>1618</v>
      </c>
      <c r="I17" s="512" t="s">
        <v>1619</v>
      </c>
      <c r="J17" s="514" t="s">
        <v>1605</v>
      </c>
      <c r="K17" s="421">
        <v>1</v>
      </c>
      <c r="L17" s="509" t="s">
        <v>44</v>
      </c>
      <c r="M17" s="530" t="s">
        <v>1643</v>
      </c>
      <c r="N17" s="421">
        <v>8</v>
      </c>
      <c r="O17" s="536"/>
      <c r="P17" s="421">
        <v>8</v>
      </c>
      <c r="Q17" s="66"/>
    </row>
    <row r="18" spans="1:17" ht="13.35" customHeight="1">
      <c r="A18" s="509" t="s">
        <v>369</v>
      </c>
      <c r="B18" s="509" t="s">
        <v>365</v>
      </c>
      <c r="C18" s="502">
        <v>2014</v>
      </c>
      <c r="D18" s="434" t="s">
        <v>21</v>
      </c>
      <c r="E18" s="511" t="s">
        <v>8</v>
      </c>
      <c r="F18" s="448" t="s">
        <v>1518</v>
      </c>
      <c r="G18" s="512" t="s">
        <v>1620</v>
      </c>
      <c r="H18" s="518" t="s">
        <v>65</v>
      </c>
      <c r="I18" s="512" t="s">
        <v>1621</v>
      </c>
      <c r="J18" s="514" t="s">
        <v>1605</v>
      </c>
      <c r="K18" s="421">
        <v>1</v>
      </c>
      <c r="L18" s="509" t="s">
        <v>44</v>
      </c>
      <c r="M18" s="530" t="s">
        <v>1196</v>
      </c>
      <c r="N18" s="421">
        <v>2</v>
      </c>
      <c r="O18" s="536"/>
      <c r="P18" s="421">
        <v>2</v>
      </c>
      <c r="Q18" s="66"/>
    </row>
    <row r="19" spans="1:17" ht="13.35" customHeight="1">
      <c r="A19" s="509" t="s">
        <v>369</v>
      </c>
      <c r="B19" s="509" t="s">
        <v>2095</v>
      </c>
      <c r="C19" s="502">
        <v>2014</v>
      </c>
      <c r="D19" s="428" t="s">
        <v>21</v>
      </c>
      <c r="E19" s="511" t="s">
        <v>8</v>
      </c>
      <c r="F19" s="445" t="s">
        <v>1622</v>
      </c>
      <c r="G19" s="324" t="s">
        <v>1623</v>
      </c>
      <c r="H19" s="435" t="s">
        <v>699</v>
      </c>
      <c r="I19" s="512" t="s">
        <v>1587</v>
      </c>
      <c r="J19" s="514" t="s">
        <v>1605</v>
      </c>
      <c r="K19" s="421">
        <v>1</v>
      </c>
      <c r="L19" s="509" t="s">
        <v>44</v>
      </c>
      <c r="M19" s="530" t="s">
        <v>79</v>
      </c>
      <c r="N19" s="421">
        <v>6</v>
      </c>
      <c r="O19" s="536"/>
      <c r="P19" s="421">
        <v>6</v>
      </c>
      <c r="Q19" s="66"/>
    </row>
    <row r="20" spans="1:17" ht="13.35" customHeight="1">
      <c r="A20" s="509" t="s">
        <v>369</v>
      </c>
      <c r="B20" s="509" t="s">
        <v>365</v>
      </c>
      <c r="C20" s="502">
        <v>2014</v>
      </c>
      <c r="D20" s="428" t="s">
        <v>21</v>
      </c>
      <c r="E20" s="511" t="s">
        <v>8</v>
      </c>
      <c r="F20" s="445" t="s">
        <v>1537</v>
      </c>
      <c r="G20" s="512" t="s">
        <v>1624</v>
      </c>
      <c r="H20" s="435" t="s">
        <v>108</v>
      </c>
      <c r="I20" s="512" t="s">
        <v>1625</v>
      </c>
      <c r="J20" s="514" t="s">
        <v>1605</v>
      </c>
      <c r="K20" s="421">
        <v>1</v>
      </c>
      <c r="L20" s="509" t="s">
        <v>44</v>
      </c>
      <c r="M20" s="530" t="s">
        <v>1196</v>
      </c>
      <c r="N20" s="421">
        <v>1</v>
      </c>
      <c r="O20" s="536"/>
      <c r="P20" s="421">
        <v>1</v>
      </c>
      <c r="Q20" s="66"/>
    </row>
    <row r="21" spans="1:17" ht="13.35" customHeight="1">
      <c r="A21" s="509" t="s">
        <v>369</v>
      </c>
      <c r="B21" s="509" t="s">
        <v>2096</v>
      </c>
      <c r="C21" s="502">
        <v>2014</v>
      </c>
      <c r="D21" s="428" t="s">
        <v>21</v>
      </c>
      <c r="E21" s="511" t="s">
        <v>8</v>
      </c>
      <c r="F21" s="445" t="s">
        <v>1539</v>
      </c>
      <c r="G21" s="517" t="s">
        <v>1626</v>
      </c>
      <c r="H21" s="435" t="s">
        <v>108</v>
      </c>
      <c r="I21" s="512" t="s">
        <v>1587</v>
      </c>
      <c r="J21" s="514" t="s">
        <v>1605</v>
      </c>
      <c r="K21" s="421">
        <v>1</v>
      </c>
      <c r="L21" s="509" t="s">
        <v>44</v>
      </c>
      <c r="M21" s="530" t="s">
        <v>79</v>
      </c>
      <c r="N21" s="421">
        <v>4</v>
      </c>
      <c r="O21" s="536"/>
      <c r="P21" s="421">
        <v>4</v>
      </c>
      <c r="Q21" s="66"/>
    </row>
    <row r="22" spans="1:17">
      <c r="A22" s="509" t="s">
        <v>369</v>
      </c>
      <c r="B22" s="509" t="s">
        <v>367</v>
      </c>
      <c r="C22" s="502">
        <v>2014</v>
      </c>
      <c r="D22" s="428" t="s">
        <v>21</v>
      </c>
      <c r="E22" s="511" t="s">
        <v>8</v>
      </c>
      <c r="F22" s="445" t="s">
        <v>1540</v>
      </c>
      <c r="G22" s="324" t="s">
        <v>1627</v>
      </c>
      <c r="H22" s="435" t="s">
        <v>108</v>
      </c>
      <c r="I22" s="512" t="s">
        <v>1587</v>
      </c>
      <c r="J22" s="514" t="s">
        <v>1605</v>
      </c>
      <c r="K22" s="421">
        <v>1</v>
      </c>
      <c r="L22" s="509" t="s">
        <v>44</v>
      </c>
      <c r="M22" s="530" t="s">
        <v>79</v>
      </c>
      <c r="N22" s="421" t="s">
        <v>1645</v>
      </c>
      <c r="O22" s="536"/>
      <c r="P22" s="421">
        <v>2</v>
      </c>
      <c r="Q22" s="66"/>
    </row>
    <row r="23" spans="1:17">
      <c r="A23" s="509" t="s">
        <v>369</v>
      </c>
      <c r="B23" s="509" t="s">
        <v>2095</v>
      </c>
      <c r="C23" s="502">
        <v>2014</v>
      </c>
      <c r="D23" s="428" t="s">
        <v>21</v>
      </c>
      <c r="E23" s="511" t="s">
        <v>8</v>
      </c>
      <c r="F23" s="445" t="s">
        <v>1542</v>
      </c>
      <c r="G23" s="324" t="s">
        <v>1614</v>
      </c>
      <c r="H23" s="435" t="s">
        <v>108</v>
      </c>
      <c r="I23" s="512" t="s">
        <v>1628</v>
      </c>
      <c r="J23" s="514"/>
      <c r="K23" s="421"/>
      <c r="L23" s="509" t="s">
        <v>44</v>
      </c>
      <c r="M23" s="530"/>
      <c r="N23" s="509" t="s">
        <v>1646</v>
      </c>
      <c r="O23" s="536"/>
      <c r="P23" s="536"/>
      <c r="Q23" s="66"/>
    </row>
    <row r="24" spans="1:17">
      <c r="A24" s="509" t="s">
        <v>369</v>
      </c>
      <c r="B24" s="509"/>
      <c r="C24" s="502">
        <v>2014</v>
      </c>
      <c r="D24" s="428" t="s">
        <v>23</v>
      </c>
      <c r="E24" s="511" t="s">
        <v>241</v>
      </c>
      <c r="F24" s="445" t="s">
        <v>1577</v>
      </c>
      <c r="G24" s="428" t="s">
        <v>1629</v>
      </c>
      <c r="H24" s="517" t="s">
        <v>992</v>
      </c>
      <c r="I24" s="508" t="s">
        <v>1630</v>
      </c>
      <c r="J24" s="514" t="s">
        <v>1605</v>
      </c>
      <c r="K24" s="421">
        <v>1</v>
      </c>
      <c r="L24" s="509" t="s">
        <v>44</v>
      </c>
      <c r="M24" s="530" t="s">
        <v>1196</v>
      </c>
      <c r="N24" s="421">
        <v>1</v>
      </c>
      <c r="O24" s="536"/>
      <c r="P24" s="536">
        <v>1</v>
      </c>
      <c r="Q24" s="66"/>
    </row>
    <row r="25" spans="1:17" ht="38.25">
      <c r="A25" s="427" t="s">
        <v>369</v>
      </c>
      <c r="B25" s="427" t="s">
        <v>2090</v>
      </c>
      <c r="C25" s="502">
        <v>2014</v>
      </c>
      <c r="D25" s="428" t="s">
        <v>23</v>
      </c>
      <c r="E25" s="511" t="s">
        <v>8</v>
      </c>
      <c r="F25" s="445" t="s">
        <v>1518</v>
      </c>
      <c r="G25" s="519" t="s">
        <v>1631</v>
      </c>
      <c r="H25" s="520" t="s">
        <v>1632</v>
      </c>
      <c r="I25" s="513" t="s">
        <v>1587</v>
      </c>
      <c r="J25" s="514" t="s">
        <v>1605</v>
      </c>
      <c r="K25" s="502">
        <v>1</v>
      </c>
      <c r="L25" s="509" t="s">
        <v>44</v>
      </c>
      <c r="M25" s="533" t="s">
        <v>79</v>
      </c>
      <c r="N25" s="525">
        <v>3</v>
      </c>
      <c r="O25" s="536"/>
      <c r="P25" s="536">
        <v>3</v>
      </c>
      <c r="Q25" s="543"/>
    </row>
    <row r="26" spans="1:17">
      <c r="A26" s="427" t="s">
        <v>369</v>
      </c>
      <c r="B26" s="427" t="s">
        <v>40</v>
      </c>
      <c r="C26" s="502">
        <v>2014</v>
      </c>
      <c r="D26" s="428" t="s">
        <v>23</v>
      </c>
      <c r="E26" s="511" t="s">
        <v>8</v>
      </c>
      <c r="F26" s="445" t="s">
        <v>1546</v>
      </c>
      <c r="G26" s="428" t="s">
        <v>1633</v>
      </c>
      <c r="H26" s="519" t="s">
        <v>1634</v>
      </c>
      <c r="I26" s="521" t="s">
        <v>1635</v>
      </c>
      <c r="J26" s="514"/>
      <c r="K26" s="421"/>
      <c r="L26" s="421"/>
      <c r="M26" s="532"/>
      <c r="N26" s="537"/>
      <c r="O26" s="538"/>
      <c r="P26" s="538"/>
      <c r="Q26" s="543" t="s">
        <v>1737</v>
      </c>
    </row>
    <row r="27" spans="1:17" ht="25.5">
      <c r="A27" s="427" t="s">
        <v>369</v>
      </c>
      <c r="B27" s="427" t="s">
        <v>40</v>
      </c>
      <c r="C27" s="502">
        <v>2014</v>
      </c>
      <c r="D27" s="428" t="s">
        <v>23</v>
      </c>
      <c r="E27" s="511" t="s">
        <v>8</v>
      </c>
      <c r="F27" s="445" t="s">
        <v>1578</v>
      </c>
      <c r="G27" s="428" t="s">
        <v>1636</v>
      </c>
      <c r="H27" s="520" t="s">
        <v>1637</v>
      </c>
      <c r="I27" s="513" t="s">
        <v>1587</v>
      </c>
      <c r="J27" s="514"/>
      <c r="K27" s="502"/>
      <c r="L27" s="502"/>
      <c r="M27" s="534"/>
      <c r="N27" s="385"/>
      <c r="O27" s="539"/>
      <c r="P27" s="538"/>
      <c r="Q27" s="543" t="s">
        <v>1737</v>
      </c>
    </row>
    <row r="28" spans="1:17">
      <c r="A28" s="509" t="s">
        <v>369</v>
      </c>
      <c r="B28" s="509"/>
      <c r="C28" s="502">
        <v>2014</v>
      </c>
      <c r="D28" s="428" t="s">
        <v>23</v>
      </c>
      <c r="E28" s="511" t="s">
        <v>8</v>
      </c>
      <c r="F28" s="445" t="s">
        <v>1580</v>
      </c>
      <c r="G28" s="428" t="s">
        <v>1629</v>
      </c>
      <c r="H28" s="517" t="s">
        <v>1442</v>
      </c>
      <c r="I28" s="512" t="s">
        <v>1638</v>
      </c>
      <c r="J28" s="514" t="s">
        <v>1605</v>
      </c>
      <c r="K28" s="421">
        <v>1</v>
      </c>
      <c r="L28" s="509" t="s">
        <v>44</v>
      </c>
      <c r="M28" s="530" t="s">
        <v>79</v>
      </c>
      <c r="N28" s="567">
        <v>2</v>
      </c>
      <c r="O28" s="536"/>
      <c r="P28" s="536">
        <v>2</v>
      </c>
      <c r="Q28" s="543"/>
    </row>
    <row r="29" spans="1:17">
      <c r="A29" s="509" t="s">
        <v>369</v>
      </c>
      <c r="B29" s="522" t="s">
        <v>2094</v>
      </c>
      <c r="C29" s="502">
        <v>2014</v>
      </c>
      <c r="D29" s="428" t="s">
        <v>23</v>
      </c>
      <c r="E29" s="511" t="s">
        <v>8</v>
      </c>
      <c r="F29" s="445" t="s">
        <v>1581</v>
      </c>
      <c r="G29" s="517" t="s">
        <v>1639</v>
      </c>
      <c r="H29" s="517" t="s">
        <v>1442</v>
      </c>
      <c r="I29" s="523"/>
      <c r="J29" s="524" t="s">
        <v>1605</v>
      </c>
      <c r="K29" s="525">
        <v>1</v>
      </c>
      <c r="L29" s="526" t="s">
        <v>44</v>
      </c>
      <c r="M29" s="535"/>
      <c r="N29" s="540" t="s">
        <v>1647</v>
      </c>
      <c r="O29" s="541"/>
      <c r="P29" s="541"/>
      <c r="Q29" s="540" t="s">
        <v>1647</v>
      </c>
    </row>
    <row r="30" spans="1:17">
      <c r="A30" s="509" t="s">
        <v>369</v>
      </c>
      <c r="B30" s="509" t="s">
        <v>2093</v>
      </c>
      <c r="C30" s="502">
        <v>2014</v>
      </c>
      <c r="D30" s="527" t="s">
        <v>647</v>
      </c>
      <c r="E30" s="511" t="s">
        <v>944</v>
      </c>
      <c r="F30" s="448" t="s">
        <v>1518</v>
      </c>
      <c r="G30" s="428" t="s">
        <v>1640</v>
      </c>
      <c r="H30" s="527" t="s">
        <v>995</v>
      </c>
      <c r="I30" s="527"/>
      <c r="J30" s="528"/>
      <c r="K30" s="529"/>
      <c r="L30" s="529"/>
      <c r="M30" s="527"/>
      <c r="N30" s="527" t="s">
        <v>1648</v>
      </c>
      <c r="O30" s="527"/>
      <c r="P30" s="542"/>
      <c r="Q30" s="527" t="s">
        <v>1648</v>
      </c>
    </row>
    <row r="31" spans="1:17">
      <c r="A31" s="509" t="s">
        <v>369</v>
      </c>
      <c r="B31" s="509" t="s">
        <v>2092</v>
      </c>
      <c r="C31" s="502">
        <v>2014</v>
      </c>
      <c r="D31" s="527" t="s">
        <v>647</v>
      </c>
      <c r="E31" s="511" t="s">
        <v>2091</v>
      </c>
      <c r="F31" s="448" t="s">
        <v>1518</v>
      </c>
      <c r="G31" s="428" t="s">
        <v>1641</v>
      </c>
      <c r="H31" s="527" t="s">
        <v>1443</v>
      </c>
      <c r="I31" s="527" t="s">
        <v>1642</v>
      </c>
      <c r="J31" s="528"/>
      <c r="K31" s="529"/>
      <c r="L31" s="529"/>
      <c r="M31" s="527"/>
      <c r="N31" s="527" t="s">
        <v>1648</v>
      </c>
      <c r="O31" s="527"/>
      <c r="P31" s="542"/>
      <c r="Q31" s="527" t="s">
        <v>1648</v>
      </c>
    </row>
  </sheetData>
  <mergeCells count="1">
    <mergeCell ref="N12:N16"/>
  </mergeCells>
  <dataValidations count="1">
    <dataValidation type="textLength" showInputMessage="1" showErrorMessage="1" sqref="Q4:Q24">
      <formula1>0</formula1>
      <formula2>150</formula2>
    </dataValidation>
  </dataValidations>
  <pageMargins left="0.7" right="0.7" top="0.75" bottom="0.75" header="0.3" footer="0.3"/>
  <pageSetup paperSize="9" orientation="portrait"/>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enableFormatConditionsCalculation="0">
    <pageSetUpPr fitToPage="1"/>
  </sheetPr>
  <dimension ref="A1:N38"/>
  <sheetViews>
    <sheetView zoomScale="90" zoomScaleNormal="90" zoomScaleSheetLayoutView="100" zoomScalePageLayoutView="90" workbookViewId="0">
      <selection activeCell="B20" sqref="B20"/>
    </sheetView>
  </sheetViews>
  <sheetFormatPr defaultColWidth="11.42578125" defaultRowHeight="12.75"/>
  <cols>
    <col min="1" max="1" width="9" style="1" customWidth="1"/>
    <col min="2" max="2" width="15.85546875" style="1" customWidth="1"/>
    <col min="3" max="3" width="9.42578125" style="1" customWidth="1"/>
    <col min="4" max="5" width="25.85546875" style="1" customWidth="1"/>
    <col min="6" max="6" width="14.7109375" style="1" customWidth="1"/>
    <col min="7" max="8" width="23" style="1" customWidth="1"/>
    <col min="9" max="9" width="13.85546875" style="31" customWidth="1"/>
    <col min="10" max="10" width="9.140625" style="1" customWidth="1"/>
    <col min="11" max="11" width="9" style="1" customWidth="1"/>
    <col min="12" max="12" width="12.85546875" style="1" customWidth="1"/>
    <col min="13" max="13" width="32.28515625" customWidth="1"/>
    <col min="14" max="14" width="13.85546875" customWidth="1"/>
    <col min="15" max="15" width="13.85546875" style="1" customWidth="1"/>
    <col min="16" max="16384" width="11.42578125" style="1"/>
  </cols>
  <sheetData>
    <row r="1" spans="1:14" ht="29.1" customHeight="1" thickBot="1">
      <c r="A1" s="29" t="s">
        <v>332</v>
      </c>
      <c r="B1" s="29"/>
      <c r="C1" s="29"/>
      <c r="D1" s="29"/>
      <c r="E1" s="29"/>
      <c r="F1" s="19"/>
      <c r="G1" s="19"/>
      <c r="H1" s="19"/>
      <c r="I1" s="29"/>
      <c r="L1" s="20" t="s">
        <v>0</v>
      </c>
      <c r="M1" s="755" t="s">
        <v>453</v>
      </c>
    </row>
    <row r="2" spans="1:14" ht="20.100000000000001" customHeight="1" thickBot="1">
      <c r="A2" s="19"/>
      <c r="B2" s="19"/>
      <c r="C2" s="19"/>
      <c r="D2" s="19"/>
      <c r="E2" s="19"/>
      <c r="F2" s="19"/>
      <c r="G2" s="19"/>
      <c r="H2" s="19"/>
      <c r="I2" s="29"/>
      <c r="L2" s="20" t="s">
        <v>290</v>
      </c>
      <c r="M2" s="756">
        <v>2014</v>
      </c>
    </row>
    <row r="3" spans="1:14" s="23" customFormat="1" ht="86.45" customHeight="1" thickBot="1">
      <c r="A3" s="120" t="s">
        <v>1</v>
      </c>
      <c r="B3" s="122" t="s">
        <v>71</v>
      </c>
      <c r="C3" s="122" t="s">
        <v>72</v>
      </c>
      <c r="D3" s="120" t="s">
        <v>10</v>
      </c>
      <c r="E3" s="120" t="s">
        <v>344</v>
      </c>
      <c r="F3" s="122" t="s">
        <v>60</v>
      </c>
      <c r="G3" s="122" t="s">
        <v>61</v>
      </c>
      <c r="H3" s="122" t="s">
        <v>73</v>
      </c>
      <c r="I3" s="122" t="s">
        <v>346</v>
      </c>
      <c r="J3" s="726" t="s">
        <v>2043</v>
      </c>
      <c r="K3" s="726" t="s">
        <v>2044</v>
      </c>
      <c r="L3" s="726" t="s">
        <v>2045</v>
      </c>
      <c r="M3" s="122" t="s">
        <v>347</v>
      </c>
      <c r="N3"/>
    </row>
    <row r="4" spans="1:14" s="24" customFormat="1" ht="13.35" customHeight="1">
      <c r="A4" s="546" t="s">
        <v>369</v>
      </c>
      <c r="B4" s="546"/>
      <c r="C4" s="546">
        <v>2014</v>
      </c>
      <c r="D4" s="547" t="s">
        <v>19</v>
      </c>
      <c r="E4" s="511" t="s">
        <v>8</v>
      </c>
      <c r="F4" s="548" t="s">
        <v>991</v>
      </c>
      <c r="G4" s="552" t="s">
        <v>1461</v>
      </c>
      <c r="H4" s="553" t="s">
        <v>1594</v>
      </c>
      <c r="I4" s="842">
        <v>4432</v>
      </c>
      <c r="J4" s="689">
        <v>7</v>
      </c>
      <c r="K4" s="689"/>
      <c r="L4" s="25">
        <f>J4+K4</f>
        <v>7</v>
      </c>
      <c r="M4" s="125"/>
      <c r="N4"/>
    </row>
    <row r="5" spans="1:14" s="24" customFormat="1" ht="13.35" customHeight="1">
      <c r="A5" s="546" t="s">
        <v>369</v>
      </c>
      <c r="B5" s="546"/>
      <c r="C5" s="546">
        <v>2014</v>
      </c>
      <c r="D5" s="547" t="s">
        <v>19</v>
      </c>
      <c r="E5" s="511" t="s">
        <v>8</v>
      </c>
      <c r="F5" s="548" t="s">
        <v>991</v>
      </c>
      <c r="G5" s="552" t="s">
        <v>1460</v>
      </c>
      <c r="H5" s="554" t="s">
        <v>1592</v>
      </c>
      <c r="I5" s="843">
        <v>10135</v>
      </c>
      <c r="J5" s="689">
        <v>17</v>
      </c>
      <c r="K5" s="689">
        <v>22</v>
      </c>
      <c r="L5" s="25">
        <f t="shared" ref="L5:L19" si="0">J5+K5</f>
        <v>39</v>
      </c>
      <c r="M5" s="125"/>
      <c r="N5"/>
    </row>
    <row r="6" spans="1:14" s="24" customFormat="1" ht="13.35" customHeight="1">
      <c r="A6" s="546" t="s">
        <v>369</v>
      </c>
      <c r="B6" s="546"/>
      <c r="C6" s="546">
        <v>2014</v>
      </c>
      <c r="D6" s="547" t="s">
        <v>19</v>
      </c>
      <c r="E6" s="511" t="s">
        <v>8</v>
      </c>
      <c r="F6" s="548" t="s">
        <v>991</v>
      </c>
      <c r="G6" s="555" t="s">
        <v>1462</v>
      </c>
      <c r="H6" s="554" t="s">
        <v>1589</v>
      </c>
      <c r="I6" s="843">
        <v>3864</v>
      </c>
      <c r="J6" s="689"/>
      <c r="K6" s="689">
        <v>17</v>
      </c>
      <c r="L6" s="25">
        <f t="shared" si="0"/>
        <v>17</v>
      </c>
      <c r="M6" s="66"/>
      <c r="N6"/>
    </row>
    <row r="7" spans="1:14" s="24" customFormat="1" ht="13.35" customHeight="1">
      <c r="A7" s="546" t="s">
        <v>369</v>
      </c>
      <c r="B7" s="546"/>
      <c r="C7" s="546">
        <v>2014</v>
      </c>
      <c r="D7" s="547" t="s">
        <v>19</v>
      </c>
      <c r="E7" s="511" t="s">
        <v>8</v>
      </c>
      <c r="F7" s="548" t="s">
        <v>991</v>
      </c>
      <c r="G7" s="552" t="s">
        <v>1486</v>
      </c>
      <c r="H7" s="554" t="s">
        <v>1585</v>
      </c>
      <c r="I7" s="843">
        <v>1609</v>
      </c>
      <c r="J7" s="689">
        <v>8</v>
      </c>
      <c r="K7" s="689">
        <v>22</v>
      </c>
      <c r="L7" s="25">
        <f t="shared" si="0"/>
        <v>30</v>
      </c>
      <c r="M7" s="66"/>
      <c r="N7"/>
    </row>
    <row r="8" spans="1:14" s="73" customFormat="1" ht="13.35" customHeight="1">
      <c r="A8" s="546" t="s">
        <v>369</v>
      </c>
      <c r="B8" s="549" t="s">
        <v>2088</v>
      </c>
      <c r="C8" s="546">
        <v>2014</v>
      </c>
      <c r="D8" s="547" t="s">
        <v>19</v>
      </c>
      <c r="E8" s="511" t="s">
        <v>8</v>
      </c>
      <c r="F8" s="548" t="s">
        <v>991</v>
      </c>
      <c r="G8" s="555" t="s">
        <v>1503</v>
      </c>
      <c r="H8" s="554" t="s">
        <v>1596</v>
      </c>
      <c r="I8" s="843">
        <v>358</v>
      </c>
      <c r="J8" s="690"/>
      <c r="K8" s="690">
        <v>7</v>
      </c>
      <c r="L8" s="25">
        <f t="shared" si="0"/>
        <v>7</v>
      </c>
      <c r="M8" s="66"/>
    </row>
    <row r="9" spans="1:14" s="68" customFormat="1" ht="13.35" customHeight="1">
      <c r="A9" s="546" t="s">
        <v>369</v>
      </c>
      <c r="B9" s="546"/>
      <c r="C9" s="546">
        <v>2014</v>
      </c>
      <c r="D9" s="547" t="s">
        <v>19</v>
      </c>
      <c r="E9" s="511" t="s">
        <v>8</v>
      </c>
      <c r="F9" s="548" t="s">
        <v>991</v>
      </c>
      <c r="G9" s="555" t="s">
        <v>1729</v>
      </c>
      <c r="H9" s="554" t="s">
        <v>2097</v>
      </c>
      <c r="I9" s="843">
        <v>725</v>
      </c>
      <c r="J9" s="690"/>
      <c r="K9" s="690"/>
      <c r="L9" s="25">
        <f t="shared" si="0"/>
        <v>0</v>
      </c>
      <c r="M9" s="66"/>
    </row>
    <row r="10" spans="1:14" s="68" customFormat="1" ht="13.35" customHeight="1">
      <c r="A10" s="546" t="s">
        <v>369</v>
      </c>
      <c r="B10" s="549" t="s">
        <v>2088</v>
      </c>
      <c r="C10" s="546">
        <v>2014</v>
      </c>
      <c r="D10" s="547" t="s">
        <v>19</v>
      </c>
      <c r="E10" s="511" t="s">
        <v>8</v>
      </c>
      <c r="F10" s="548" t="s">
        <v>991</v>
      </c>
      <c r="G10" s="555" t="s">
        <v>1499</v>
      </c>
      <c r="H10" s="554" t="s">
        <v>1596</v>
      </c>
      <c r="I10" s="843">
        <v>54</v>
      </c>
      <c r="J10" s="690">
        <v>2</v>
      </c>
      <c r="K10" s="690"/>
      <c r="L10" s="25">
        <f t="shared" si="0"/>
        <v>2</v>
      </c>
      <c r="M10" s="66"/>
    </row>
    <row r="11" spans="1:14" s="73" customFormat="1">
      <c r="A11" s="546" t="s">
        <v>369</v>
      </c>
      <c r="B11" s="546"/>
      <c r="C11" s="546">
        <v>2014</v>
      </c>
      <c r="D11" s="547" t="s">
        <v>19</v>
      </c>
      <c r="E11" s="511" t="s">
        <v>8</v>
      </c>
      <c r="F11" s="548" t="s">
        <v>1437</v>
      </c>
      <c r="G11" s="556" t="s">
        <v>1486</v>
      </c>
      <c r="H11" s="554" t="s">
        <v>1585</v>
      </c>
      <c r="I11" s="843">
        <v>108</v>
      </c>
      <c r="J11" s="690">
        <v>1</v>
      </c>
      <c r="K11" s="690">
        <v>5</v>
      </c>
      <c r="L11" s="25">
        <f t="shared" si="0"/>
        <v>6</v>
      </c>
      <c r="M11" s="66"/>
    </row>
    <row r="12" spans="1:14" ht="13.35" customHeight="1">
      <c r="A12" s="546" t="s">
        <v>369</v>
      </c>
      <c r="B12" s="549" t="s">
        <v>2088</v>
      </c>
      <c r="C12" s="546">
        <v>2014</v>
      </c>
      <c r="D12" s="547" t="s">
        <v>19</v>
      </c>
      <c r="E12" s="511" t="s">
        <v>8</v>
      </c>
      <c r="F12" s="548" t="s">
        <v>1437</v>
      </c>
      <c r="G12" s="556" t="s">
        <v>1500</v>
      </c>
      <c r="H12" s="554" t="s">
        <v>1596</v>
      </c>
      <c r="I12" s="843">
        <v>1</v>
      </c>
      <c r="J12" s="690"/>
      <c r="K12" s="690"/>
      <c r="L12" s="25">
        <f t="shared" si="0"/>
        <v>0</v>
      </c>
      <c r="M12" s="66"/>
    </row>
    <row r="13" spans="1:14" ht="13.35" customHeight="1">
      <c r="A13" s="546" t="s">
        <v>369</v>
      </c>
      <c r="B13" s="549" t="s">
        <v>2088</v>
      </c>
      <c r="C13" s="546">
        <v>2014</v>
      </c>
      <c r="D13" s="547" t="s">
        <v>19</v>
      </c>
      <c r="E13" s="511" t="s">
        <v>8</v>
      </c>
      <c r="F13" s="548" t="s">
        <v>1437</v>
      </c>
      <c r="G13" s="552" t="s">
        <v>1499</v>
      </c>
      <c r="H13" s="553" t="s">
        <v>1596</v>
      </c>
      <c r="I13" s="842">
        <v>38</v>
      </c>
      <c r="J13" s="690"/>
      <c r="K13" s="690">
        <v>17</v>
      </c>
      <c r="L13" s="25">
        <f t="shared" si="0"/>
        <v>17</v>
      </c>
      <c r="M13" s="66"/>
    </row>
    <row r="14" spans="1:14" ht="13.35" customHeight="1">
      <c r="A14" s="509" t="s">
        <v>369</v>
      </c>
      <c r="B14" s="509"/>
      <c r="C14" s="546">
        <v>2014</v>
      </c>
      <c r="D14" s="428" t="s">
        <v>21</v>
      </c>
      <c r="E14" s="511" t="s">
        <v>8</v>
      </c>
      <c r="F14" s="428" t="s">
        <v>660</v>
      </c>
      <c r="G14" s="445" t="s">
        <v>1517</v>
      </c>
      <c r="H14" s="445" t="s">
        <v>1517</v>
      </c>
      <c r="I14" s="842">
        <v>23</v>
      </c>
      <c r="J14" s="25">
        <v>1</v>
      </c>
      <c r="K14" s="17"/>
      <c r="L14" s="25">
        <f t="shared" si="0"/>
        <v>1</v>
      </c>
      <c r="M14" s="66"/>
    </row>
    <row r="15" spans="1:14" ht="13.35" customHeight="1">
      <c r="A15" s="509" t="s">
        <v>369</v>
      </c>
      <c r="B15" s="509" t="s">
        <v>2095</v>
      </c>
      <c r="C15" s="546">
        <v>2014</v>
      </c>
      <c r="D15" s="428" t="s">
        <v>21</v>
      </c>
      <c r="E15" s="511" t="s">
        <v>8</v>
      </c>
      <c r="F15" s="428" t="s">
        <v>660</v>
      </c>
      <c r="G15" s="445" t="s">
        <v>1518</v>
      </c>
      <c r="H15" s="445" t="s">
        <v>1518</v>
      </c>
      <c r="I15" s="842">
        <v>2</v>
      </c>
      <c r="J15" s="17"/>
      <c r="K15" s="17"/>
      <c r="L15" s="25">
        <f t="shared" si="0"/>
        <v>0</v>
      </c>
      <c r="M15" s="66"/>
    </row>
    <row r="16" spans="1:14" ht="13.35" customHeight="1">
      <c r="A16" s="509" t="s">
        <v>369</v>
      </c>
      <c r="B16" s="509" t="s">
        <v>4</v>
      </c>
      <c r="C16" s="546">
        <v>2014</v>
      </c>
      <c r="D16" s="430" t="s">
        <v>21</v>
      </c>
      <c r="E16" s="511" t="s">
        <v>8</v>
      </c>
      <c r="F16" s="430" t="s">
        <v>691</v>
      </c>
      <c r="G16" s="446" t="s">
        <v>1523</v>
      </c>
      <c r="H16" s="446" t="s">
        <v>1523</v>
      </c>
      <c r="I16" s="842">
        <v>0</v>
      </c>
      <c r="J16" s="691"/>
      <c r="K16" s="17"/>
      <c r="L16" s="25">
        <f t="shared" si="0"/>
        <v>0</v>
      </c>
      <c r="M16" s="990" t="s">
        <v>1646</v>
      </c>
    </row>
    <row r="17" spans="1:13" ht="13.35" customHeight="1">
      <c r="A17" s="509" t="s">
        <v>369</v>
      </c>
      <c r="B17" s="509"/>
      <c r="C17" s="546">
        <v>2014</v>
      </c>
      <c r="D17" s="430" t="s">
        <v>21</v>
      </c>
      <c r="E17" s="511" t="s">
        <v>8</v>
      </c>
      <c r="F17" s="430" t="s">
        <v>691</v>
      </c>
      <c r="G17" s="446" t="s">
        <v>1526</v>
      </c>
      <c r="H17" s="446" t="s">
        <v>1526</v>
      </c>
      <c r="I17" s="842">
        <v>3</v>
      </c>
      <c r="J17" s="25"/>
      <c r="K17" s="17"/>
      <c r="L17" s="25">
        <f t="shared" si="0"/>
        <v>0</v>
      </c>
      <c r="M17" s="991"/>
    </row>
    <row r="18" spans="1:13" ht="13.35" customHeight="1">
      <c r="A18" s="509" t="s">
        <v>369</v>
      </c>
      <c r="B18" s="509" t="s">
        <v>2088</v>
      </c>
      <c r="C18" s="546">
        <v>2014</v>
      </c>
      <c r="D18" s="430" t="s">
        <v>21</v>
      </c>
      <c r="E18" s="511" t="s">
        <v>8</v>
      </c>
      <c r="F18" s="430" t="s">
        <v>691</v>
      </c>
      <c r="G18" s="446" t="s">
        <v>1527</v>
      </c>
      <c r="H18" s="446" t="s">
        <v>1527</v>
      </c>
      <c r="I18" s="842">
        <v>29</v>
      </c>
      <c r="J18" s="25"/>
      <c r="K18" s="17"/>
      <c r="L18" s="25">
        <f t="shared" si="0"/>
        <v>0</v>
      </c>
      <c r="M18" s="991"/>
    </row>
    <row r="19" spans="1:13" ht="13.35" customHeight="1">
      <c r="A19" s="509" t="s">
        <v>369</v>
      </c>
      <c r="B19" s="509"/>
      <c r="C19" s="546">
        <v>2014</v>
      </c>
      <c r="D19" s="433" t="s">
        <v>21</v>
      </c>
      <c r="E19" s="511" t="s">
        <v>8</v>
      </c>
      <c r="F19" s="433" t="s">
        <v>691</v>
      </c>
      <c r="G19" s="447" t="s">
        <v>1530</v>
      </c>
      <c r="H19" s="447" t="s">
        <v>1530</v>
      </c>
      <c r="I19" s="842">
        <v>0</v>
      </c>
      <c r="J19" s="25"/>
      <c r="K19" s="17"/>
      <c r="L19" s="25">
        <f t="shared" si="0"/>
        <v>0</v>
      </c>
      <c r="M19" s="992"/>
    </row>
    <row r="20" spans="1:13">
      <c r="A20" s="509" t="s">
        <v>369</v>
      </c>
      <c r="B20" s="509" t="s">
        <v>2089</v>
      </c>
      <c r="C20" s="546">
        <v>2014</v>
      </c>
      <c r="D20" s="428" t="s">
        <v>21</v>
      </c>
      <c r="E20" s="511" t="s">
        <v>8</v>
      </c>
      <c r="F20" s="428" t="s">
        <v>65</v>
      </c>
      <c r="G20" s="445" t="s">
        <v>1536</v>
      </c>
      <c r="H20" s="445" t="s">
        <v>1536</v>
      </c>
      <c r="I20" s="842">
        <v>13817</v>
      </c>
      <c r="J20" s="25">
        <v>6</v>
      </c>
      <c r="K20" s="17"/>
      <c r="L20" s="25">
        <f t="shared" ref="L20:L34" si="1">J20+K20</f>
        <v>6</v>
      </c>
      <c r="M20" s="66"/>
    </row>
    <row r="21" spans="1:13">
      <c r="A21" s="509" t="s">
        <v>369</v>
      </c>
      <c r="B21" s="509" t="s">
        <v>365</v>
      </c>
      <c r="C21" s="546">
        <v>2014</v>
      </c>
      <c r="D21" s="434" t="s">
        <v>21</v>
      </c>
      <c r="E21" s="511" t="s">
        <v>8</v>
      </c>
      <c r="F21" s="434" t="s">
        <v>65</v>
      </c>
      <c r="G21" s="448" t="s">
        <v>1518</v>
      </c>
      <c r="H21" s="448" t="s">
        <v>1518</v>
      </c>
      <c r="I21" s="842">
        <v>29</v>
      </c>
      <c r="J21" s="25">
        <v>3</v>
      </c>
      <c r="K21" s="17"/>
      <c r="L21" s="25">
        <f t="shared" si="1"/>
        <v>3</v>
      </c>
      <c r="M21" s="66" t="s">
        <v>1738</v>
      </c>
    </row>
    <row r="22" spans="1:13">
      <c r="A22" s="509" t="s">
        <v>369</v>
      </c>
      <c r="B22" s="509" t="s">
        <v>2095</v>
      </c>
      <c r="C22" s="546">
        <v>2014</v>
      </c>
      <c r="D22" s="428" t="s">
        <v>21</v>
      </c>
      <c r="E22" s="511" t="s">
        <v>8</v>
      </c>
      <c r="F22" s="428" t="s">
        <v>692</v>
      </c>
      <c r="G22" s="445" t="s">
        <v>1517</v>
      </c>
      <c r="H22" s="445" t="s">
        <v>1517</v>
      </c>
      <c r="I22" s="842">
        <f>126+492+21</f>
        <v>639</v>
      </c>
      <c r="J22" s="25">
        <v>6</v>
      </c>
      <c r="K22" s="17"/>
      <c r="L22" s="25">
        <f t="shared" si="1"/>
        <v>6</v>
      </c>
      <c r="M22" s="66"/>
    </row>
    <row r="23" spans="1:13">
      <c r="A23" s="509" t="s">
        <v>369</v>
      </c>
      <c r="B23" s="509" t="s">
        <v>365</v>
      </c>
      <c r="C23" s="546">
        <v>2014</v>
      </c>
      <c r="D23" s="428" t="s">
        <v>21</v>
      </c>
      <c r="E23" s="511" t="s">
        <v>8</v>
      </c>
      <c r="F23" s="428" t="s">
        <v>65</v>
      </c>
      <c r="G23" s="445" t="s">
        <v>1649</v>
      </c>
      <c r="H23" s="445" t="s">
        <v>1649</v>
      </c>
      <c r="I23" s="842">
        <v>10</v>
      </c>
      <c r="J23" s="25"/>
      <c r="K23" s="17"/>
      <c r="L23" s="25">
        <f t="shared" si="1"/>
        <v>0</v>
      </c>
      <c r="M23" s="66"/>
    </row>
    <row r="24" spans="1:13">
      <c r="A24" s="509" t="s">
        <v>369</v>
      </c>
      <c r="B24" s="509" t="s">
        <v>2096</v>
      </c>
      <c r="C24" s="546">
        <v>2014</v>
      </c>
      <c r="D24" s="428" t="s">
        <v>21</v>
      </c>
      <c r="E24" s="511" t="s">
        <v>8</v>
      </c>
      <c r="F24" s="428" t="s">
        <v>65</v>
      </c>
      <c r="G24" s="445" t="s">
        <v>1539</v>
      </c>
      <c r="H24" s="445" t="s">
        <v>1539</v>
      </c>
      <c r="I24" s="842">
        <v>221</v>
      </c>
      <c r="J24" s="25">
        <v>5</v>
      </c>
      <c r="K24" s="17"/>
      <c r="L24" s="25">
        <f t="shared" si="1"/>
        <v>5</v>
      </c>
      <c r="M24" s="66"/>
    </row>
    <row r="25" spans="1:13">
      <c r="A25" s="509" t="s">
        <v>369</v>
      </c>
      <c r="B25" s="509" t="s">
        <v>367</v>
      </c>
      <c r="C25" s="546">
        <v>2014</v>
      </c>
      <c r="D25" s="428" t="s">
        <v>21</v>
      </c>
      <c r="E25" s="511" t="s">
        <v>8</v>
      </c>
      <c r="F25" s="428" t="s">
        <v>65</v>
      </c>
      <c r="G25" s="445" t="s">
        <v>1650</v>
      </c>
      <c r="H25" s="445" t="s">
        <v>1650</v>
      </c>
      <c r="I25" s="842">
        <v>37</v>
      </c>
      <c r="J25" s="25">
        <v>2</v>
      </c>
      <c r="K25" s="17"/>
      <c r="L25" s="25">
        <f t="shared" si="1"/>
        <v>2</v>
      </c>
      <c r="M25" s="66"/>
    </row>
    <row r="26" spans="1:13">
      <c r="A26" s="509" t="s">
        <v>369</v>
      </c>
      <c r="B26" s="509" t="s">
        <v>2095</v>
      </c>
      <c r="C26" s="546">
        <v>2014</v>
      </c>
      <c r="D26" s="428" t="s">
        <v>21</v>
      </c>
      <c r="E26" s="511" t="s">
        <v>8</v>
      </c>
      <c r="F26" s="428" t="s">
        <v>65</v>
      </c>
      <c r="G26" s="445" t="s">
        <v>1542</v>
      </c>
      <c r="H26" s="445" t="s">
        <v>1542</v>
      </c>
      <c r="I26" s="842">
        <v>105</v>
      </c>
      <c r="J26" s="25"/>
      <c r="K26" s="17"/>
      <c r="L26" s="25">
        <f t="shared" si="1"/>
        <v>0</v>
      </c>
      <c r="M26" s="385" t="s">
        <v>1646</v>
      </c>
    </row>
    <row r="27" spans="1:13">
      <c r="A27" s="509" t="s">
        <v>369</v>
      </c>
      <c r="B27" s="509"/>
      <c r="C27" s="546">
        <v>2014</v>
      </c>
      <c r="D27" s="428" t="s">
        <v>23</v>
      </c>
      <c r="E27" s="511" t="s">
        <v>241</v>
      </c>
      <c r="F27" s="428" t="s">
        <v>992</v>
      </c>
      <c r="G27" s="445" t="s">
        <v>1577</v>
      </c>
      <c r="H27" s="445" t="s">
        <v>1577</v>
      </c>
      <c r="I27" s="842">
        <v>1</v>
      </c>
      <c r="J27" s="25">
        <v>1</v>
      </c>
      <c r="K27" s="17"/>
      <c r="L27" s="25">
        <f t="shared" si="1"/>
        <v>1</v>
      </c>
      <c r="M27" s="66"/>
    </row>
    <row r="28" spans="1:13" ht="38.25">
      <c r="A28" s="427" t="s">
        <v>369</v>
      </c>
      <c r="B28" s="427" t="s">
        <v>2090</v>
      </c>
      <c r="C28" s="546">
        <v>2014</v>
      </c>
      <c r="D28" s="428" t="s">
        <v>23</v>
      </c>
      <c r="E28" s="511" t="s">
        <v>8</v>
      </c>
      <c r="F28" s="520" t="s">
        <v>1734</v>
      </c>
      <c r="G28" s="445" t="s">
        <v>1518</v>
      </c>
      <c r="H28" s="445" t="s">
        <v>1518</v>
      </c>
      <c r="I28" s="842">
        <v>38</v>
      </c>
      <c r="J28" s="25">
        <v>2</v>
      </c>
      <c r="K28" s="17"/>
      <c r="L28" s="25">
        <f t="shared" si="1"/>
        <v>2</v>
      </c>
      <c r="M28" s="66"/>
    </row>
    <row r="29" spans="1:13" ht="25.5">
      <c r="A29" s="427" t="s">
        <v>369</v>
      </c>
      <c r="B29" s="427" t="s">
        <v>40</v>
      </c>
      <c r="C29" s="546">
        <v>2014</v>
      </c>
      <c r="D29" s="428" t="s">
        <v>23</v>
      </c>
      <c r="E29" s="511" t="s">
        <v>8</v>
      </c>
      <c r="F29" s="520" t="s">
        <v>1735</v>
      </c>
      <c r="G29" s="445" t="s">
        <v>1546</v>
      </c>
      <c r="H29" s="445" t="s">
        <v>1546</v>
      </c>
      <c r="I29" s="842">
        <v>15</v>
      </c>
      <c r="J29" s="25"/>
      <c r="K29" s="17"/>
      <c r="L29" s="25">
        <f t="shared" si="1"/>
        <v>0</v>
      </c>
      <c r="M29" s="564" t="s">
        <v>2109</v>
      </c>
    </row>
    <row r="30" spans="1:13" ht="25.5">
      <c r="A30" s="427" t="s">
        <v>369</v>
      </c>
      <c r="B30" s="427" t="s">
        <v>40</v>
      </c>
      <c r="C30" s="546">
        <v>2014</v>
      </c>
      <c r="D30" s="428" t="s">
        <v>23</v>
      </c>
      <c r="E30" s="511" t="s">
        <v>8</v>
      </c>
      <c r="F30" s="520" t="s">
        <v>1736</v>
      </c>
      <c r="G30" s="445" t="s">
        <v>1578</v>
      </c>
      <c r="H30" s="445" t="s">
        <v>1578</v>
      </c>
      <c r="I30" s="842">
        <v>11</v>
      </c>
      <c r="J30" s="25"/>
      <c r="K30" s="17"/>
      <c r="L30" s="25">
        <f t="shared" si="1"/>
        <v>0</v>
      </c>
      <c r="M30" s="564" t="s">
        <v>2109</v>
      </c>
    </row>
    <row r="31" spans="1:13">
      <c r="A31" s="509" t="s">
        <v>369</v>
      </c>
      <c r="B31" s="509"/>
      <c r="C31" s="546">
        <v>2014</v>
      </c>
      <c r="D31" s="428" t="s">
        <v>23</v>
      </c>
      <c r="E31" s="511" t="s">
        <v>8</v>
      </c>
      <c r="F31" s="428" t="s">
        <v>1442</v>
      </c>
      <c r="G31" s="445" t="s">
        <v>1580</v>
      </c>
      <c r="H31" s="445" t="s">
        <v>1580</v>
      </c>
      <c r="I31" s="842">
        <v>4</v>
      </c>
      <c r="J31" s="25">
        <v>2</v>
      </c>
      <c r="K31" s="17"/>
      <c r="L31" s="25">
        <v>2</v>
      </c>
      <c r="M31" s="66"/>
    </row>
    <row r="32" spans="1:13">
      <c r="A32" s="509" t="s">
        <v>369</v>
      </c>
      <c r="B32" s="522" t="s">
        <v>2094</v>
      </c>
      <c r="C32" s="546">
        <v>2014</v>
      </c>
      <c r="D32" s="550" t="s">
        <v>23</v>
      </c>
      <c r="E32" s="511" t="s">
        <v>8</v>
      </c>
      <c r="F32" s="550" t="s">
        <v>1442</v>
      </c>
      <c r="G32" s="557" t="s">
        <v>1581</v>
      </c>
      <c r="H32" s="557" t="s">
        <v>1581</v>
      </c>
      <c r="I32" s="842">
        <v>1</v>
      </c>
      <c r="J32" s="25"/>
      <c r="K32" s="17"/>
      <c r="L32" s="25">
        <f t="shared" si="1"/>
        <v>0</v>
      </c>
      <c r="M32" s="66"/>
    </row>
    <row r="33" spans="1:13">
      <c r="A33" s="509" t="s">
        <v>369</v>
      </c>
      <c r="B33" s="509" t="s">
        <v>2093</v>
      </c>
      <c r="C33" s="546">
        <v>2014</v>
      </c>
      <c r="D33" s="551" t="s">
        <v>647</v>
      </c>
      <c r="E33" s="511" t="s">
        <v>944</v>
      </c>
      <c r="F33" s="551" t="s">
        <v>995</v>
      </c>
      <c r="G33" s="551" t="s">
        <v>1651</v>
      </c>
      <c r="H33" s="551" t="s">
        <v>1651</v>
      </c>
      <c r="I33" s="842">
        <v>3</v>
      </c>
      <c r="J33" s="25"/>
      <c r="K33" s="17"/>
      <c r="L33" s="25">
        <f t="shared" si="1"/>
        <v>0</v>
      </c>
      <c r="M33" s="564" t="s">
        <v>1730</v>
      </c>
    </row>
    <row r="34" spans="1:13">
      <c r="A34" s="509" t="s">
        <v>369</v>
      </c>
      <c r="B34" s="509" t="s">
        <v>2092</v>
      </c>
      <c r="C34" s="546">
        <v>2014</v>
      </c>
      <c r="D34" s="551" t="s">
        <v>647</v>
      </c>
      <c r="E34" s="511" t="s">
        <v>2091</v>
      </c>
      <c r="F34" s="551" t="s">
        <v>1443</v>
      </c>
      <c r="G34" s="551" t="s">
        <v>1651</v>
      </c>
      <c r="H34" s="551" t="s">
        <v>1651</v>
      </c>
      <c r="I34" s="842">
        <v>4</v>
      </c>
      <c r="J34" s="25"/>
      <c r="K34" s="17"/>
      <c r="L34" s="25">
        <f t="shared" si="1"/>
        <v>0</v>
      </c>
      <c r="M34" s="564" t="s">
        <v>2098</v>
      </c>
    </row>
    <row r="36" spans="1:13">
      <c r="A36" s="42" t="s">
        <v>1731</v>
      </c>
    </row>
    <row r="37" spans="1:13">
      <c r="A37" s="565" t="s">
        <v>1732</v>
      </c>
    </row>
    <row r="38" spans="1:13">
      <c r="A38" s="566" t="s">
        <v>1733</v>
      </c>
    </row>
  </sheetData>
  <mergeCells count="1">
    <mergeCell ref="M16:M19"/>
  </mergeCells>
  <phoneticPr fontId="42" type="noConversion"/>
  <dataValidations count="1">
    <dataValidation type="textLength" showInputMessage="1" showErrorMessage="1" sqref="M4:M16 M20:M34">
      <formula1>0</formula1>
      <formula2>150</formula2>
    </dataValidation>
  </dataValidations>
  <pageMargins left="0.78749999999999998" right="0.78749999999999998" top="1.0631944444444446" bottom="1.0631944444444446" header="0.51180555555555551" footer="0.51180555555555551"/>
  <pageSetup paperSize="9" scale="56" firstPageNumber="0" orientation="landscape"/>
  <headerFooter alignWithMargins="0"/>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enableFormatConditionsCalculation="0">
    <pageSetUpPr fitToPage="1"/>
  </sheetPr>
  <dimension ref="A1:IV398"/>
  <sheetViews>
    <sheetView zoomScaleSheetLayoutView="90" workbookViewId="0">
      <selection activeCell="H18" sqref="H18"/>
    </sheetView>
  </sheetViews>
  <sheetFormatPr defaultColWidth="11.42578125" defaultRowHeight="12.75"/>
  <cols>
    <col min="1" max="2" width="11.42578125" style="31" customWidth="1"/>
    <col min="3" max="3" width="14" style="31" customWidth="1"/>
    <col min="4" max="4" width="11.42578125" style="31" customWidth="1"/>
    <col min="5" max="5" width="25.28515625" style="31" bestFit="1" customWidth="1"/>
    <col min="6" max="6" width="14.42578125" style="31" customWidth="1"/>
    <col min="7" max="7" width="29.7109375" style="31" customWidth="1"/>
    <col min="8" max="8" width="34.42578125" style="575" bestFit="1" customWidth="1"/>
    <col min="9" max="9" width="10.28515625" style="31" customWidth="1"/>
    <col min="10" max="10" width="21.42578125" style="31" customWidth="1"/>
    <col min="11" max="11" width="14.42578125" style="31" customWidth="1"/>
    <col min="12" max="12" width="15.28515625" style="31" customWidth="1"/>
    <col min="13" max="13" width="13.7109375" style="31" customWidth="1"/>
    <col min="14" max="14" width="20.42578125" style="31" customWidth="1"/>
    <col min="15" max="16" width="16.42578125" style="31" customWidth="1"/>
    <col min="17" max="18" width="17.42578125" style="31" customWidth="1"/>
    <col min="19" max="19" width="22.85546875" style="31" customWidth="1"/>
    <col min="20" max="16384" width="11.42578125" style="31"/>
  </cols>
  <sheetData>
    <row r="1" spans="1:256" ht="15.75" customHeight="1" thickBot="1">
      <c r="A1" s="29" t="s">
        <v>305</v>
      </c>
      <c r="B1" s="29"/>
      <c r="C1" s="29"/>
      <c r="D1" s="29"/>
      <c r="E1" s="29"/>
      <c r="F1" s="29"/>
      <c r="G1" s="29"/>
      <c r="H1" s="577"/>
      <c r="I1" s="29"/>
      <c r="J1" s="29"/>
      <c r="K1" s="29"/>
      <c r="L1" s="29"/>
      <c r="N1" s="188" t="s">
        <v>0</v>
      </c>
      <c r="O1" s="755" t="s">
        <v>2001</v>
      </c>
      <c r="IT1" s="87"/>
      <c r="IU1" s="87"/>
      <c r="IV1" s="87"/>
    </row>
    <row r="2" spans="1:256" ht="15.75" customHeight="1" thickBot="1">
      <c r="A2" s="30"/>
      <c r="B2" s="30"/>
      <c r="C2" s="30"/>
      <c r="D2" s="30"/>
      <c r="E2" s="30"/>
      <c r="F2" s="30"/>
      <c r="G2" s="30"/>
      <c r="H2" s="578"/>
      <c r="I2" s="30"/>
      <c r="J2" s="30"/>
      <c r="K2" s="29"/>
      <c r="L2" s="29"/>
      <c r="N2" s="183" t="s">
        <v>288</v>
      </c>
      <c r="O2" s="756">
        <v>2014</v>
      </c>
      <c r="IT2" s="87"/>
      <c r="IU2" s="87"/>
      <c r="IV2" s="87"/>
    </row>
    <row r="3" spans="1:256" ht="12.95" customHeight="1" thickBot="1">
      <c r="A3" s="993" t="s">
        <v>1</v>
      </c>
      <c r="B3" s="993" t="s">
        <v>80</v>
      </c>
      <c r="C3" s="993" t="s">
        <v>348</v>
      </c>
      <c r="D3" s="993" t="s">
        <v>72</v>
      </c>
      <c r="E3" s="993" t="s">
        <v>10</v>
      </c>
      <c r="F3" s="993" t="s">
        <v>344</v>
      </c>
      <c r="G3" s="993" t="s">
        <v>60</v>
      </c>
      <c r="H3" s="997" t="s">
        <v>81</v>
      </c>
      <c r="I3" s="993" t="s">
        <v>82</v>
      </c>
      <c r="J3" s="994" t="s">
        <v>90</v>
      </c>
      <c r="K3" s="995" t="s">
        <v>91</v>
      </c>
      <c r="L3" s="996"/>
      <c r="M3" s="996"/>
      <c r="N3" s="996"/>
      <c r="O3" s="187"/>
      <c r="P3" s="32"/>
      <c r="Q3" s="32"/>
      <c r="R3" s="32"/>
    </row>
    <row r="4" spans="1:256" ht="70.7" customHeight="1" thickBot="1">
      <c r="A4" s="993"/>
      <c r="B4" s="993"/>
      <c r="C4" s="993"/>
      <c r="D4" s="993"/>
      <c r="E4" s="993"/>
      <c r="F4" s="993"/>
      <c r="G4" s="993"/>
      <c r="H4" s="998"/>
      <c r="I4" s="993"/>
      <c r="J4" s="993"/>
      <c r="K4" s="848" t="s">
        <v>83</v>
      </c>
      <c r="L4" s="846" t="s">
        <v>84</v>
      </c>
      <c r="M4" s="185" t="s">
        <v>85</v>
      </c>
      <c r="N4" s="184" t="s">
        <v>236</v>
      </c>
      <c r="O4" s="186" t="s">
        <v>347</v>
      </c>
      <c r="IT4" s="87"/>
      <c r="IU4" s="87"/>
      <c r="IV4" s="87"/>
    </row>
    <row r="5" spans="1:256" s="95" customFormat="1" ht="15">
      <c r="A5" s="692" t="s">
        <v>369</v>
      </c>
      <c r="B5" s="693"/>
      <c r="C5" s="693"/>
      <c r="D5" s="694">
        <v>2014</v>
      </c>
      <c r="E5" s="694" t="s">
        <v>19</v>
      </c>
      <c r="F5" s="694" t="s">
        <v>8</v>
      </c>
      <c r="G5" s="695" t="s">
        <v>1405</v>
      </c>
      <c r="H5" s="695" t="s">
        <v>1653</v>
      </c>
      <c r="I5" s="693">
        <v>2</v>
      </c>
      <c r="J5" s="696" t="s">
        <v>1460</v>
      </c>
      <c r="K5" s="847"/>
      <c r="L5" s="693"/>
      <c r="M5" s="693">
        <v>5</v>
      </c>
      <c r="N5" s="693">
        <f>K5+L5+M5</f>
        <v>5</v>
      </c>
      <c r="O5" s="697"/>
    </row>
    <row r="6" spans="1:256" s="95" customFormat="1" ht="15">
      <c r="A6" s="692" t="s">
        <v>369</v>
      </c>
      <c r="B6" s="693"/>
      <c r="C6" s="693"/>
      <c r="D6" s="694">
        <v>2014</v>
      </c>
      <c r="E6" s="694" t="s">
        <v>19</v>
      </c>
      <c r="F6" s="694" t="s">
        <v>8</v>
      </c>
      <c r="G6" s="695" t="s">
        <v>1405</v>
      </c>
      <c r="H6" s="695" t="s">
        <v>1653</v>
      </c>
      <c r="I6" s="693">
        <v>2</v>
      </c>
      <c r="J6" s="696" t="s">
        <v>1652</v>
      </c>
      <c r="K6" s="693"/>
      <c r="L6" s="693"/>
      <c r="M6" s="693">
        <v>3</v>
      </c>
      <c r="N6" s="693">
        <f t="shared" ref="N6:N69" si="0">K6+L6+M6</f>
        <v>3</v>
      </c>
      <c r="O6" s="697"/>
    </row>
    <row r="7" spans="1:256" s="95" customFormat="1" ht="15">
      <c r="A7" s="692" t="s">
        <v>369</v>
      </c>
      <c r="B7" s="693"/>
      <c r="C7" s="693"/>
      <c r="D7" s="694">
        <v>2014</v>
      </c>
      <c r="E7" s="694" t="s">
        <v>19</v>
      </c>
      <c r="F7" s="694" t="s">
        <v>8</v>
      </c>
      <c r="G7" s="695" t="s">
        <v>1405</v>
      </c>
      <c r="H7" s="695" t="s">
        <v>1654</v>
      </c>
      <c r="I7" s="693">
        <v>2</v>
      </c>
      <c r="J7" s="696" t="s">
        <v>1656</v>
      </c>
      <c r="K7" s="693"/>
      <c r="L7" s="693"/>
      <c r="M7" s="693">
        <v>1</v>
      </c>
      <c r="N7" s="693">
        <f t="shared" si="0"/>
        <v>1</v>
      </c>
      <c r="O7" s="697"/>
      <c r="P7" s="96"/>
      <c r="Q7" s="96"/>
      <c r="R7" s="96"/>
      <c r="S7" s="96"/>
    </row>
    <row r="8" spans="1:256" s="95" customFormat="1" ht="15">
      <c r="A8" s="692" t="s">
        <v>369</v>
      </c>
      <c r="B8" s="693"/>
      <c r="C8" s="693"/>
      <c r="D8" s="694">
        <v>2014</v>
      </c>
      <c r="E8" s="694" t="s">
        <v>19</v>
      </c>
      <c r="F8" s="694" t="s">
        <v>8</v>
      </c>
      <c r="G8" s="695" t="s">
        <v>1405</v>
      </c>
      <c r="H8" s="695" t="s">
        <v>659</v>
      </c>
      <c r="I8" s="693">
        <v>2</v>
      </c>
      <c r="J8" s="696" t="s">
        <v>1652</v>
      </c>
      <c r="K8" s="693"/>
      <c r="L8" s="693">
        <v>32</v>
      </c>
      <c r="M8" s="693"/>
      <c r="N8" s="693">
        <f t="shared" si="0"/>
        <v>32</v>
      </c>
      <c r="O8" s="697"/>
    </row>
    <row r="9" spans="1:256" s="95" customFormat="1" ht="15">
      <c r="A9" s="692" t="s">
        <v>369</v>
      </c>
      <c r="B9" s="693"/>
      <c r="C9" s="693"/>
      <c r="D9" s="694">
        <v>2014</v>
      </c>
      <c r="E9" s="694" t="s">
        <v>19</v>
      </c>
      <c r="F9" s="694" t="s">
        <v>8</v>
      </c>
      <c r="G9" s="695" t="s">
        <v>1405</v>
      </c>
      <c r="H9" s="695" t="s">
        <v>659</v>
      </c>
      <c r="I9" s="693">
        <v>2</v>
      </c>
      <c r="J9" s="696" t="s">
        <v>1503</v>
      </c>
      <c r="K9" s="693"/>
      <c r="L9" s="693">
        <v>1</v>
      </c>
      <c r="M9" s="693"/>
      <c r="N9" s="693">
        <f t="shared" si="0"/>
        <v>1</v>
      </c>
      <c r="O9" s="697"/>
    </row>
    <row r="10" spans="1:256" s="95" customFormat="1" ht="15">
      <c r="A10" s="692" t="s">
        <v>369</v>
      </c>
      <c r="B10" s="693"/>
      <c r="C10" s="693"/>
      <c r="D10" s="694">
        <v>2014</v>
      </c>
      <c r="E10" s="694" t="s">
        <v>19</v>
      </c>
      <c r="F10" s="694" t="s">
        <v>8</v>
      </c>
      <c r="G10" s="695" t="s">
        <v>1405</v>
      </c>
      <c r="H10" s="695" t="s">
        <v>1655</v>
      </c>
      <c r="I10" s="693">
        <v>2</v>
      </c>
      <c r="J10" s="696" t="s">
        <v>1460</v>
      </c>
      <c r="K10" s="693"/>
      <c r="L10" s="693"/>
      <c r="M10" s="693">
        <v>2</v>
      </c>
      <c r="N10" s="693">
        <f t="shared" si="0"/>
        <v>2</v>
      </c>
      <c r="O10" s="697"/>
    </row>
    <row r="11" spans="1:256" s="95" customFormat="1" ht="15">
      <c r="A11" s="692" t="s">
        <v>369</v>
      </c>
      <c r="B11" s="693"/>
      <c r="C11" s="693"/>
      <c r="D11" s="694">
        <v>2014</v>
      </c>
      <c r="E11" s="694" t="s">
        <v>19</v>
      </c>
      <c r="F11" s="694" t="s">
        <v>8</v>
      </c>
      <c r="G11" s="695" t="s">
        <v>1405</v>
      </c>
      <c r="H11" s="695" t="s">
        <v>1655</v>
      </c>
      <c r="I11" s="693">
        <v>2</v>
      </c>
      <c r="J11" s="696" t="s">
        <v>1652</v>
      </c>
      <c r="K11" s="693"/>
      <c r="L11" s="693"/>
      <c r="M11" s="693">
        <v>17</v>
      </c>
      <c r="N11" s="693">
        <f t="shared" si="0"/>
        <v>17</v>
      </c>
      <c r="O11" s="697"/>
    </row>
    <row r="12" spans="1:256" s="95" customFormat="1" ht="15">
      <c r="A12" s="692" t="s">
        <v>369</v>
      </c>
      <c r="B12" s="693"/>
      <c r="C12" s="693"/>
      <c r="D12" s="694">
        <v>2014</v>
      </c>
      <c r="E12" s="694" t="s">
        <v>19</v>
      </c>
      <c r="F12" s="694" t="s">
        <v>8</v>
      </c>
      <c r="G12" s="695" t="s">
        <v>1405</v>
      </c>
      <c r="H12" s="695" t="s">
        <v>1996</v>
      </c>
      <c r="I12" s="693">
        <v>2</v>
      </c>
      <c r="J12" s="696" t="s">
        <v>1460</v>
      </c>
      <c r="K12" s="693"/>
      <c r="L12" s="693">
        <v>1</v>
      </c>
      <c r="M12" s="693"/>
      <c r="N12" s="693">
        <f t="shared" si="0"/>
        <v>1</v>
      </c>
      <c r="O12" s="697"/>
    </row>
    <row r="13" spans="1:256" s="95" customFormat="1" ht="15">
      <c r="A13" s="692" t="s">
        <v>369</v>
      </c>
      <c r="B13" s="693"/>
      <c r="C13" s="693"/>
      <c r="D13" s="694">
        <v>2014</v>
      </c>
      <c r="E13" s="694" t="s">
        <v>19</v>
      </c>
      <c r="F13" s="694" t="s">
        <v>8</v>
      </c>
      <c r="G13" s="695" t="s">
        <v>1405</v>
      </c>
      <c r="H13" s="695" t="s">
        <v>1996</v>
      </c>
      <c r="I13" s="693">
        <v>2</v>
      </c>
      <c r="J13" s="696" t="s">
        <v>1652</v>
      </c>
      <c r="K13" s="693"/>
      <c r="L13" s="693"/>
      <c r="M13" s="693">
        <v>1</v>
      </c>
      <c r="N13" s="693">
        <f t="shared" si="0"/>
        <v>1</v>
      </c>
      <c r="O13" s="697"/>
    </row>
    <row r="14" spans="1:256" s="95" customFormat="1" ht="15">
      <c r="A14" s="692" t="s">
        <v>369</v>
      </c>
      <c r="B14" s="693"/>
      <c r="C14" s="693"/>
      <c r="D14" s="694">
        <v>2014</v>
      </c>
      <c r="E14" s="694" t="s">
        <v>19</v>
      </c>
      <c r="F14" s="694" t="s">
        <v>8</v>
      </c>
      <c r="G14" s="695" t="s">
        <v>1405</v>
      </c>
      <c r="H14" s="695" t="s">
        <v>666</v>
      </c>
      <c r="I14" s="693">
        <v>1</v>
      </c>
      <c r="J14" s="696" t="s">
        <v>1460</v>
      </c>
      <c r="K14" s="693"/>
      <c r="L14" s="693"/>
      <c r="M14" s="693">
        <v>9</v>
      </c>
      <c r="N14" s="693">
        <f t="shared" si="0"/>
        <v>9</v>
      </c>
      <c r="O14" s="697"/>
    </row>
    <row r="15" spans="1:256" s="95" customFormat="1" ht="15">
      <c r="A15" s="692" t="s">
        <v>369</v>
      </c>
      <c r="B15" s="693"/>
      <c r="C15" s="693"/>
      <c r="D15" s="694">
        <v>2014</v>
      </c>
      <c r="E15" s="694" t="s">
        <v>19</v>
      </c>
      <c r="F15" s="694" t="s">
        <v>8</v>
      </c>
      <c r="G15" s="695" t="s">
        <v>1405</v>
      </c>
      <c r="H15" s="695" t="s">
        <v>666</v>
      </c>
      <c r="I15" s="693">
        <v>1</v>
      </c>
      <c r="J15" s="696" t="s">
        <v>1652</v>
      </c>
      <c r="K15" s="693"/>
      <c r="L15" s="693">
        <v>442</v>
      </c>
      <c r="M15" s="693">
        <v>121</v>
      </c>
      <c r="N15" s="693">
        <f t="shared" si="0"/>
        <v>563</v>
      </c>
      <c r="O15" s="697"/>
    </row>
    <row r="16" spans="1:256" s="95" customFormat="1" ht="15">
      <c r="A16" s="692" t="s">
        <v>369</v>
      </c>
      <c r="B16" s="693"/>
      <c r="C16" s="693"/>
      <c r="D16" s="694">
        <v>2014</v>
      </c>
      <c r="E16" s="694" t="s">
        <v>19</v>
      </c>
      <c r="F16" s="694" t="s">
        <v>8</v>
      </c>
      <c r="G16" s="695" t="s">
        <v>1405</v>
      </c>
      <c r="H16" s="695" t="s">
        <v>666</v>
      </c>
      <c r="I16" s="693">
        <v>1</v>
      </c>
      <c r="J16" s="696" t="s">
        <v>1462</v>
      </c>
      <c r="K16" s="693"/>
      <c r="L16" s="693">
        <v>5842</v>
      </c>
      <c r="M16" s="693"/>
      <c r="N16" s="693">
        <f t="shared" si="0"/>
        <v>5842</v>
      </c>
      <c r="O16" s="697"/>
    </row>
    <row r="17" spans="1:15" s="95" customFormat="1" ht="15">
      <c r="A17" s="692" t="s">
        <v>369</v>
      </c>
      <c r="B17" s="693"/>
      <c r="C17" s="693"/>
      <c r="D17" s="694">
        <v>2014</v>
      </c>
      <c r="E17" s="694" t="s">
        <v>19</v>
      </c>
      <c r="F17" s="694" t="s">
        <v>8</v>
      </c>
      <c r="G17" s="695" t="s">
        <v>1405</v>
      </c>
      <c r="H17" s="695" t="s">
        <v>666</v>
      </c>
      <c r="I17" s="693">
        <v>1</v>
      </c>
      <c r="J17" s="696" t="s">
        <v>1656</v>
      </c>
      <c r="K17" s="693"/>
      <c r="L17" s="693"/>
      <c r="M17" s="693">
        <v>28</v>
      </c>
      <c r="N17" s="693">
        <f t="shared" si="0"/>
        <v>28</v>
      </c>
      <c r="O17" s="697"/>
    </row>
    <row r="18" spans="1:15" s="95" customFormat="1" ht="15">
      <c r="A18" s="692" t="s">
        <v>369</v>
      </c>
      <c r="B18" s="693"/>
      <c r="C18" s="693"/>
      <c r="D18" s="694">
        <v>2014</v>
      </c>
      <c r="E18" s="694" t="s">
        <v>19</v>
      </c>
      <c r="F18" s="694" t="s">
        <v>8</v>
      </c>
      <c r="G18" s="695" t="s">
        <v>1405</v>
      </c>
      <c r="H18" s="695" t="s">
        <v>666</v>
      </c>
      <c r="I18" s="693">
        <v>1</v>
      </c>
      <c r="J18" s="696" t="s">
        <v>1499</v>
      </c>
      <c r="K18" s="693"/>
      <c r="L18" s="693">
        <v>104</v>
      </c>
      <c r="M18" s="693"/>
      <c r="N18" s="693">
        <f t="shared" si="0"/>
        <v>104</v>
      </c>
      <c r="O18" s="697"/>
    </row>
    <row r="19" spans="1:15" s="95" customFormat="1" ht="15">
      <c r="A19" s="692" t="s">
        <v>369</v>
      </c>
      <c r="B19" s="693"/>
      <c r="C19" s="693"/>
      <c r="D19" s="694">
        <v>2014</v>
      </c>
      <c r="E19" s="694" t="s">
        <v>19</v>
      </c>
      <c r="F19" s="694" t="s">
        <v>8</v>
      </c>
      <c r="G19" s="695" t="s">
        <v>1405</v>
      </c>
      <c r="H19" s="695" t="s">
        <v>666</v>
      </c>
      <c r="I19" s="693">
        <v>1</v>
      </c>
      <c r="J19" s="696" t="s">
        <v>1503</v>
      </c>
      <c r="K19" s="693"/>
      <c r="L19" s="693">
        <v>3259</v>
      </c>
      <c r="M19" s="693"/>
      <c r="N19" s="693">
        <f t="shared" si="0"/>
        <v>3259</v>
      </c>
      <c r="O19" s="697"/>
    </row>
    <row r="20" spans="1:15" s="95" customFormat="1" ht="15">
      <c r="A20" s="692" t="s">
        <v>369</v>
      </c>
      <c r="B20" s="693"/>
      <c r="C20" s="693"/>
      <c r="D20" s="694">
        <v>2014</v>
      </c>
      <c r="E20" s="694" t="s">
        <v>19</v>
      </c>
      <c r="F20" s="694" t="s">
        <v>8</v>
      </c>
      <c r="G20" s="695" t="s">
        <v>1405</v>
      </c>
      <c r="H20" s="695" t="s">
        <v>666</v>
      </c>
      <c r="I20" s="693">
        <v>1</v>
      </c>
      <c r="J20" s="696" t="s">
        <v>1997</v>
      </c>
      <c r="K20" s="693"/>
      <c r="L20" s="693"/>
      <c r="M20" s="693">
        <v>1</v>
      </c>
      <c r="N20" s="693">
        <f t="shared" si="0"/>
        <v>1</v>
      </c>
      <c r="O20" s="697"/>
    </row>
    <row r="21" spans="1:15" s="95" customFormat="1" ht="15">
      <c r="A21" s="692" t="s">
        <v>369</v>
      </c>
      <c r="B21" s="693"/>
      <c r="C21" s="693"/>
      <c r="D21" s="694">
        <v>2014</v>
      </c>
      <c r="E21" s="694" t="s">
        <v>19</v>
      </c>
      <c r="F21" s="694" t="s">
        <v>8</v>
      </c>
      <c r="G21" s="695" t="s">
        <v>1405</v>
      </c>
      <c r="H21" s="695" t="s">
        <v>1657</v>
      </c>
      <c r="I21" s="693">
        <v>2</v>
      </c>
      <c r="J21" s="696" t="s">
        <v>1460</v>
      </c>
      <c r="K21" s="693"/>
      <c r="L21" s="693">
        <v>1</v>
      </c>
      <c r="M21" s="693">
        <v>913</v>
      </c>
      <c r="N21" s="693">
        <f t="shared" si="0"/>
        <v>914</v>
      </c>
      <c r="O21" s="697"/>
    </row>
    <row r="22" spans="1:15" s="95" customFormat="1" ht="15">
      <c r="A22" s="692" t="s">
        <v>369</v>
      </c>
      <c r="B22" s="693"/>
      <c r="C22" s="693"/>
      <c r="D22" s="694">
        <v>2014</v>
      </c>
      <c r="E22" s="694" t="s">
        <v>19</v>
      </c>
      <c r="F22" s="694" t="s">
        <v>8</v>
      </c>
      <c r="G22" s="695" t="s">
        <v>1405</v>
      </c>
      <c r="H22" s="695" t="s">
        <v>1657</v>
      </c>
      <c r="I22" s="693">
        <v>2</v>
      </c>
      <c r="J22" s="696" t="s">
        <v>1652</v>
      </c>
      <c r="K22" s="693"/>
      <c r="L22" s="693"/>
      <c r="M22" s="693">
        <v>45</v>
      </c>
      <c r="N22" s="693">
        <f t="shared" si="0"/>
        <v>45</v>
      </c>
      <c r="O22" s="697"/>
    </row>
    <row r="23" spans="1:15" ht="15">
      <c r="A23" s="692" t="s">
        <v>369</v>
      </c>
      <c r="B23" s="693"/>
      <c r="C23" s="693"/>
      <c r="D23" s="694">
        <v>2014</v>
      </c>
      <c r="E23" s="694" t="s">
        <v>19</v>
      </c>
      <c r="F23" s="694" t="s">
        <v>8</v>
      </c>
      <c r="G23" s="695" t="s">
        <v>1405</v>
      </c>
      <c r="H23" s="695" t="s">
        <v>1657</v>
      </c>
      <c r="I23" s="693">
        <v>2</v>
      </c>
      <c r="J23" s="696" t="s">
        <v>1656</v>
      </c>
      <c r="K23" s="693"/>
      <c r="L23" s="693"/>
      <c r="M23" s="693">
        <v>20</v>
      </c>
      <c r="N23" s="693">
        <f t="shared" si="0"/>
        <v>20</v>
      </c>
      <c r="O23" s="698"/>
    </row>
    <row r="24" spans="1:15" ht="15">
      <c r="A24" s="692" t="s">
        <v>369</v>
      </c>
      <c r="B24" s="693"/>
      <c r="C24" s="693"/>
      <c r="D24" s="694">
        <v>2014</v>
      </c>
      <c r="E24" s="694" t="s">
        <v>19</v>
      </c>
      <c r="F24" s="694" t="s">
        <v>8</v>
      </c>
      <c r="G24" s="695" t="s">
        <v>1405</v>
      </c>
      <c r="H24" s="695" t="s">
        <v>1657</v>
      </c>
      <c r="I24" s="693">
        <v>2</v>
      </c>
      <c r="J24" s="696" t="s">
        <v>1503</v>
      </c>
      <c r="K24" s="693"/>
      <c r="L24" s="693">
        <v>65</v>
      </c>
      <c r="M24" s="693">
        <v>65</v>
      </c>
      <c r="N24" s="693">
        <f t="shared" si="0"/>
        <v>130</v>
      </c>
      <c r="O24" s="698"/>
    </row>
    <row r="25" spans="1:15" ht="15">
      <c r="A25" s="692" t="s">
        <v>369</v>
      </c>
      <c r="B25" s="693"/>
      <c r="C25" s="693"/>
      <c r="D25" s="694">
        <v>2014</v>
      </c>
      <c r="E25" s="694" t="s">
        <v>19</v>
      </c>
      <c r="F25" s="694" t="s">
        <v>8</v>
      </c>
      <c r="G25" s="695" t="s">
        <v>1405</v>
      </c>
      <c r="H25" s="695" t="s">
        <v>1998</v>
      </c>
      <c r="I25" s="693">
        <v>2</v>
      </c>
      <c r="J25" s="696" t="s">
        <v>1656</v>
      </c>
      <c r="K25" s="693"/>
      <c r="L25" s="693"/>
      <c r="M25" s="693">
        <v>1</v>
      </c>
      <c r="N25" s="693">
        <f t="shared" si="0"/>
        <v>1</v>
      </c>
      <c r="O25" s="698"/>
    </row>
    <row r="26" spans="1:15" ht="15">
      <c r="A26" s="692" t="s">
        <v>369</v>
      </c>
      <c r="B26" s="693"/>
      <c r="C26" s="693"/>
      <c r="D26" s="694">
        <v>2014</v>
      </c>
      <c r="E26" s="694" t="s">
        <v>19</v>
      </c>
      <c r="F26" s="694" t="s">
        <v>8</v>
      </c>
      <c r="G26" s="695" t="s">
        <v>1405</v>
      </c>
      <c r="H26" s="695" t="s">
        <v>97</v>
      </c>
      <c r="I26" s="693">
        <v>1</v>
      </c>
      <c r="J26" s="696" t="s">
        <v>1460</v>
      </c>
      <c r="K26" s="693"/>
      <c r="L26" s="693">
        <v>6215</v>
      </c>
      <c r="M26" s="693">
        <v>854</v>
      </c>
      <c r="N26" s="693">
        <f t="shared" si="0"/>
        <v>7069</v>
      </c>
      <c r="O26" s="698"/>
    </row>
    <row r="27" spans="1:15" ht="15">
      <c r="A27" s="692" t="s">
        <v>369</v>
      </c>
      <c r="B27" s="693"/>
      <c r="C27" s="693"/>
      <c r="D27" s="694">
        <v>2014</v>
      </c>
      <c r="E27" s="694" t="s">
        <v>19</v>
      </c>
      <c r="F27" s="694" t="s">
        <v>8</v>
      </c>
      <c r="G27" s="695" t="s">
        <v>1405</v>
      </c>
      <c r="H27" s="695" t="s">
        <v>97</v>
      </c>
      <c r="I27" s="693">
        <v>1</v>
      </c>
      <c r="J27" s="696" t="s">
        <v>1652</v>
      </c>
      <c r="K27" s="693"/>
      <c r="L27" s="693">
        <v>469</v>
      </c>
      <c r="M27" s="693">
        <v>1361</v>
      </c>
      <c r="N27" s="693">
        <f t="shared" si="0"/>
        <v>1830</v>
      </c>
      <c r="O27" s="698"/>
    </row>
    <row r="28" spans="1:15" ht="15">
      <c r="A28" s="692" t="s">
        <v>369</v>
      </c>
      <c r="B28" s="693"/>
      <c r="C28" s="693"/>
      <c r="D28" s="694">
        <v>2014</v>
      </c>
      <c r="E28" s="694" t="s">
        <v>19</v>
      </c>
      <c r="F28" s="694" t="s">
        <v>8</v>
      </c>
      <c r="G28" s="695" t="s">
        <v>1405</v>
      </c>
      <c r="H28" s="695" t="s">
        <v>97</v>
      </c>
      <c r="I28" s="693">
        <v>1</v>
      </c>
      <c r="J28" s="696" t="s">
        <v>1656</v>
      </c>
      <c r="K28" s="693"/>
      <c r="L28" s="693">
        <v>5154</v>
      </c>
      <c r="M28" s="693">
        <v>2635</v>
      </c>
      <c r="N28" s="693">
        <f t="shared" si="0"/>
        <v>7789</v>
      </c>
      <c r="O28" s="698"/>
    </row>
    <row r="29" spans="1:15" ht="15">
      <c r="A29" s="692" t="s">
        <v>369</v>
      </c>
      <c r="B29" s="693"/>
      <c r="C29" s="693"/>
      <c r="D29" s="694">
        <v>2014</v>
      </c>
      <c r="E29" s="694" t="s">
        <v>19</v>
      </c>
      <c r="F29" s="694" t="s">
        <v>8</v>
      </c>
      <c r="G29" s="695" t="s">
        <v>1405</v>
      </c>
      <c r="H29" s="695" t="s">
        <v>97</v>
      </c>
      <c r="I29" s="693">
        <v>1</v>
      </c>
      <c r="J29" s="696" t="s">
        <v>1499</v>
      </c>
      <c r="K29" s="693"/>
      <c r="L29" s="693">
        <v>2</v>
      </c>
      <c r="M29" s="693"/>
      <c r="N29" s="693">
        <f t="shared" si="0"/>
        <v>2</v>
      </c>
      <c r="O29" s="698"/>
    </row>
    <row r="30" spans="1:15" ht="15">
      <c r="A30" s="692" t="s">
        <v>369</v>
      </c>
      <c r="B30" s="693"/>
      <c r="C30" s="693"/>
      <c r="D30" s="694">
        <v>2014</v>
      </c>
      <c r="E30" s="694" t="s">
        <v>19</v>
      </c>
      <c r="F30" s="694" t="s">
        <v>8</v>
      </c>
      <c r="G30" s="695" t="s">
        <v>1405</v>
      </c>
      <c r="H30" s="695" t="s">
        <v>97</v>
      </c>
      <c r="I30" s="693">
        <v>1</v>
      </c>
      <c r="J30" s="696" t="s">
        <v>1503</v>
      </c>
      <c r="K30" s="693"/>
      <c r="L30" s="693">
        <v>378</v>
      </c>
      <c r="M30" s="693">
        <v>218</v>
      </c>
      <c r="N30" s="693">
        <f t="shared" si="0"/>
        <v>596</v>
      </c>
      <c r="O30" s="698"/>
    </row>
    <row r="31" spans="1:15" ht="15">
      <c r="A31" s="692" t="s">
        <v>369</v>
      </c>
      <c r="B31" s="693"/>
      <c r="C31" s="693"/>
      <c r="D31" s="694">
        <v>2014</v>
      </c>
      <c r="E31" s="694" t="s">
        <v>19</v>
      </c>
      <c r="F31" s="694" t="s">
        <v>8</v>
      </c>
      <c r="G31" s="695" t="s">
        <v>1405</v>
      </c>
      <c r="H31" s="695" t="s">
        <v>97</v>
      </c>
      <c r="I31" s="693">
        <v>1</v>
      </c>
      <c r="J31" s="696" t="s">
        <v>1997</v>
      </c>
      <c r="K31" s="693"/>
      <c r="L31" s="693">
        <v>113</v>
      </c>
      <c r="M31" s="693">
        <v>27</v>
      </c>
      <c r="N31" s="693">
        <f t="shared" si="0"/>
        <v>140</v>
      </c>
      <c r="O31" s="698"/>
    </row>
    <row r="32" spans="1:15" ht="15">
      <c r="A32" s="692" t="s">
        <v>369</v>
      </c>
      <c r="B32" s="693"/>
      <c r="C32" s="693"/>
      <c r="D32" s="694">
        <v>2014</v>
      </c>
      <c r="E32" s="694" t="s">
        <v>19</v>
      </c>
      <c r="F32" s="694" t="s">
        <v>8</v>
      </c>
      <c r="G32" s="695" t="s">
        <v>1405</v>
      </c>
      <c r="H32" s="695" t="s">
        <v>924</v>
      </c>
      <c r="I32" s="693">
        <v>2</v>
      </c>
      <c r="J32" s="696" t="s">
        <v>1460</v>
      </c>
      <c r="K32" s="693"/>
      <c r="L32" s="693">
        <v>2</v>
      </c>
      <c r="M32" s="693">
        <v>1</v>
      </c>
      <c r="N32" s="693">
        <f t="shared" si="0"/>
        <v>3</v>
      </c>
      <c r="O32" s="698"/>
    </row>
    <row r="33" spans="1:15" ht="15">
      <c r="A33" s="692" t="s">
        <v>369</v>
      </c>
      <c r="B33" s="693"/>
      <c r="C33" s="693"/>
      <c r="D33" s="694">
        <v>2014</v>
      </c>
      <c r="E33" s="694" t="s">
        <v>19</v>
      </c>
      <c r="F33" s="694" t="s">
        <v>8</v>
      </c>
      <c r="G33" s="695" t="s">
        <v>1405</v>
      </c>
      <c r="H33" s="695" t="s">
        <v>924</v>
      </c>
      <c r="I33" s="693">
        <v>2</v>
      </c>
      <c r="J33" s="696" t="s">
        <v>1656</v>
      </c>
      <c r="K33" s="693"/>
      <c r="L33" s="693">
        <v>4</v>
      </c>
      <c r="M33" s="693">
        <v>31</v>
      </c>
      <c r="N33" s="693">
        <f t="shared" si="0"/>
        <v>35</v>
      </c>
      <c r="O33" s="698"/>
    </row>
    <row r="34" spans="1:15" ht="15">
      <c r="A34" s="692" t="s">
        <v>369</v>
      </c>
      <c r="B34" s="693"/>
      <c r="C34" s="693"/>
      <c r="D34" s="694">
        <v>2014</v>
      </c>
      <c r="E34" s="694" t="s">
        <v>19</v>
      </c>
      <c r="F34" s="694" t="s">
        <v>8</v>
      </c>
      <c r="G34" s="695" t="s">
        <v>1405</v>
      </c>
      <c r="H34" s="695" t="s">
        <v>1659</v>
      </c>
      <c r="I34" s="693">
        <v>2</v>
      </c>
      <c r="J34" s="696" t="s">
        <v>1652</v>
      </c>
      <c r="K34" s="693"/>
      <c r="L34" s="693"/>
      <c r="M34" s="693">
        <v>1</v>
      </c>
      <c r="N34" s="693">
        <f t="shared" si="0"/>
        <v>1</v>
      </c>
      <c r="O34" s="698"/>
    </row>
    <row r="35" spans="1:15" ht="15">
      <c r="A35" s="692" t="s">
        <v>369</v>
      </c>
      <c r="B35" s="693"/>
      <c r="C35" s="693"/>
      <c r="D35" s="694">
        <v>2014</v>
      </c>
      <c r="E35" s="694" t="s">
        <v>19</v>
      </c>
      <c r="F35" s="694" t="s">
        <v>8</v>
      </c>
      <c r="G35" s="695" t="s">
        <v>1405</v>
      </c>
      <c r="H35" s="695" t="s">
        <v>698</v>
      </c>
      <c r="I35" s="693">
        <v>2</v>
      </c>
      <c r="J35" s="696" t="s">
        <v>1460</v>
      </c>
      <c r="K35" s="693"/>
      <c r="L35" s="693">
        <v>1416</v>
      </c>
      <c r="M35" s="693">
        <v>230</v>
      </c>
      <c r="N35" s="693">
        <f t="shared" si="0"/>
        <v>1646</v>
      </c>
      <c r="O35" s="698"/>
    </row>
    <row r="36" spans="1:15" ht="15">
      <c r="A36" s="692" t="s">
        <v>369</v>
      </c>
      <c r="B36" s="693"/>
      <c r="C36" s="693"/>
      <c r="D36" s="694">
        <v>2014</v>
      </c>
      <c r="E36" s="694" t="s">
        <v>19</v>
      </c>
      <c r="F36" s="694" t="s">
        <v>8</v>
      </c>
      <c r="G36" s="695" t="s">
        <v>1405</v>
      </c>
      <c r="H36" s="695" t="s">
        <v>698</v>
      </c>
      <c r="I36" s="693">
        <v>2</v>
      </c>
      <c r="J36" s="696" t="s">
        <v>1652</v>
      </c>
      <c r="K36" s="693"/>
      <c r="L36" s="693"/>
      <c r="M36" s="693">
        <v>4</v>
      </c>
      <c r="N36" s="693">
        <f t="shared" si="0"/>
        <v>4</v>
      </c>
      <c r="O36" s="698"/>
    </row>
    <row r="37" spans="1:15" ht="15">
      <c r="A37" s="692" t="s">
        <v>369</v>
      </c>
      <c r="B37" s="693"/>
      <c r="C37" s="693"/>
      <c r="D37" s="694">
        <v>2014</v>
      </c>
      <c r="E37" s="694" t="s">
        <v>19</v>
      </c>
      <c r="F37" s="694" t="s">
        <v>8</v>
      </c>
      <c r="G37" s="695" t="s">
        <v>1405</v>
      </c>
      <c r="H37" s="695" t="s">
        <v>698</v>
      </c>
      <c r="I37" s="693">
        <v>2</v>
      </c>
      <c r="J37" s="696" t="s">
        <v>1656</v>
      </c>
      <c r="K37" s="693"/>
      <c r="L37" s="693">
        <v>3380</v>
      </c>
      <c r="M37" s="693">
        <v>2152</v>
      </c>
      <c r="N37" s="693">
        <f t="shared" si="0"/>
        <v>5532</v>
      </c>
      <c r="O37" s="698"/>
    </row>
    <row r="38" spans="1:15" ht="15">
      <c r="A38" s="692" t="s">
        <v>369</v>
      </c>
      <c r="B38" s="693"/>
      <c r="C38" s="693"/>
      <c r="D38" s="694">
        <v>2014</v>
      </c>
      <c r="E38" s="694" t="s">
        <v>19</v>
      </c>
      <c r="F38" s="694" t="s">
        <v>8</v>
      </c>
      <c r="G38" s="695" t="s">
        <v>1405</v>
      </c>
      <c r="H38" s="695" t="s">
        <v>698</v>
      </c>
      <c r="I38" s="693">
        <v>2</v>
      </c>
      <c r="J38" s="696" t="s">
        <v>1499</v>
      </c>
      <c r="K38" s="693"/>
      <c r="L38" s="693">
        <v>1</v>
      </c>
      <c r="M38" s="693"/>
      <c r="N38" s="693">
        <f t="shared" si="0"/>
        <v>1</v>
      </c>
      <c r="O38" s="698"/>
    </row>
    <row r="39" spans="1:15" ht="15">
      <c r="A39" s="692" t="s">
        <v>369</v>
      </c>
      <c r="B39" s="693"/>
      <c r="C39" s="693"/>
      <c r="D39" s="694">
        <v>2014</v>
      </c>
      <c r="E39" s="694" t="s">
        <v>19</v>
      </c>
      <c r="F39" s="694" t="s">
        <v>8</v>
      </c>
      <c r="G39" s="695" t="s">
        <v>1405</v>
      </c>
      <c r="H39" s="695" t="s">
        <v>698</v>
      </c>
      <c r="I39" s="693">
        <v>2</v>
      </c>
      <c r="J39" s="696" t="s">
        <v>1997</v>
      </c>
      <c r="K39" s="693"/>
      <c r="L39" s="693">
        <v>1</v>
      </c>
      <c r="M39" s="693">
        <v>1</v>
      </c>
      <c r="N39" s="693">
        <f t="shared" si="0"/>
        <v>2</v>
      </c>
      <c r="O39" s="698"/>
    </row>
    <row r="40" spans="1:15" ht="15">
      <c r="A40" s="692" t="s">
        <v>369</v>
      </c>
      <c r="B40" s="693"/>
      <c r="C40" s="693"/>
      <c r="D40" s="694">
        <v>2014</v>
      </c>
      <c r="E40" s="694" t="s">
        <v>19</v>
      </c>
      <c r="F40" s="694" t="s">
        <v>8</v>
      </c>
      <c r="G40" s="695" t="s">
        <v>1405</v>
      </c>
      <c r="H40" s="695" t="s">
        <v>673</v>
      </c>
      <c r="I40" s="693">
        <v>2</v>
      </c>
      <c r="J40" s="696" t="s">
        <v>1656</v>
      </c>
      <c r="K40" s="693"/>
      <c r="L40" s="693">
        <v>4</v>
      </c>
      <c r="M40" s="693">
        <v>1</v>
      </c>
      <c r="N40" s="693">
        <f t="shared" si="0"/>
        <v>5</v>
      </c>
      <c r="O40" s="698"/>
    </row>
    <row r="41" spans="1:15" ht="15">
      <c r="A41" s="692" t="s">
        <v>369</v>
      </c>
      <c r="B41" s="693"/>
      <c r="C41" s="693"/>
      <c r="D41" s="694">
        <v>2014</v>
      </c>
      <c r="E41" s="694" t="s">
        <v>19</v>
      </c>
      <c r="F41" s="694" t="s">
        <v>8</v>
      </c>
      <c r="G41" s="695" t="s">
        <v>1405</v>
      </c>
      <c r="H41" s="695" t="s">
        <v>700</v>
      </c>
      <c r="I41" s="693">
        <v>2</v>
      </c>
      <c r="J41" s="696" t="s">
        <v>1460</v>
      </c>
      <c r="K41" s="693"/>
      <c r="L41" s="693">
        <v>70</v>
      </c>
      <c r="M41" s="693">
        <v>243</v>
      </c>
      <c r="N41" s="693">
        <f t="shared" si="0"/>
        <v>313</v>
      </c>
      <c r="O41" s="698"/>
    </row>
    <row r="42" spans="1:15" ht="15">
      <c r="A42" s="692" t="s">
        <v>369</v>
      </c>
      <c r="B42" s="693"/>
      <c r="C42" s="693"/>
      <c r="D42" s="694">
        <v>2014</v>
      </c>
      <c r="E42" s="694" t="s">
        <v>19</v>
      </c>
      <c r="F42" s="694" t="s">
        <v>8</v>
      </c>
      <c r="G42" s="695" t="s">
        <v>1405</v>
      </c>
      <c r="H42" s="695" t="s">
        <v>700</v>
      </c>
      <c r="I42" s="693">
        <v>2</v>
      </c>
      <c r="J42" s="699" t="s">
        <v>1652</v>
      </c>
      <c r="K42" s="693"/>
      <c r="L42" s="693"/>
      <c r="M42" s="693">
        <v>1</v>
      </c>
      <c r="N42" s="693">
        <f t="shared" si="0"/>
        <v>1</v>
      </c>
      <c r="O42" s="698"/>
    </row>
    <row r="43" spans="1:15" ht="15">
      <c r="A43" s="692" t="s">
        <v>369</v>
      </c>
      <c r="B43" s="693"/>
      <c r="C43" s="693"/>
      <c r="D43" s="694">
        <v>2014</v>
      </c>
      <c r="E43" s="694" t="s">
        <v>19</v>
      </c>
      <c r="F43" s="694" t="s">
        <v>8</v>
      </c>
      <c r="G43" s="695" t="s">
        <v>1405</v>
      </c>
      <c r="H43" s="695" t="s">
        <v>700</v>
      </c>
      <c r="I43" s="693">
        <v>2</v>
      </c>
      <c r="J43" s="699" t="s">
        <v>1656</v>
      </c>
      <c r="K43" s="693"/>
      <c r="L43" s="693">
        <v>68</v>
      </c>
      <c r="M43" s="693">
        <v>177</v>
      </c>
      <c r="N43" s="693">
        <f t="shared" si="0"/>
        <v>245</v>
      </c>
      <c r="O43" s="698"/>
    </row>
    <row r="44" spans="1:15" ht="15">
      <c r="A44" s="692" t="s">
        <v>369</v>
      </c>
      <c r="B44" s="693"/>
      <c r="C44" s="693"/>
      <c r="D44" s="694">
        <v>2014</v>
      </c>
      <c r="E44" s="694" t="s">
        <v>19</v>
      </c>
      <c r="F44" s="694" t="s">
        <v>8</v>
      </c>
      <c r="G44" s="695" t="s">
        <v>1405</v>
      </c>
      <c r="H44" s="695" t="s">
        <v>700</v>
      </c>
      <c r="I44" s="693">
        <v>2</v>
      </c>
      <c r="J44" s="699" t="s">
        <v>1499</v>
      </c>
      <c r="K44" s="693"/>
      <c r="L44" s="693">
        <v>1</v>
      </c>
      <c r="M44" s="693"/>
      <c r="N44" s="693">
        <f t="shared" si="0"/>
        <v>1</v>
      </c>
      <c r="O44" s="698"/>
    </row>
    <row r="45" spans="1:15" ht="15">
      <c r="A45" s="692" t="s">
        <v>369</v>
      </c>
      <c r="B45" s="693"/>
      <c r="C45" s="693"/>
      <c r="D45" s="694">
        <v>2014</v>
      </c>
      <c r="E45" s="694" t="s">
        <v>19</v>
      </c>
      <c r="F45" s="694" t="s">
        <v>8</v>
      </c>
      <c r="G45" s="695" t="s">
        <v>1405</v>
      </c>
      <c r="H45" s="695" t="s">
        <v>700</v>
      </c>
      <c r="I45" s="693">
        <v>2</v>
      </c>
      <c r="J45" s="699" t="s">
        <v>1503</v>
      </c>
      <c r="K45" s="693"/>
      <c r="L45" s="693">
        <v>5</v>
      </c>
      <c r="M45" s="693">
        <v>3</v>
      </c>
      <c r="N45" s="693">
        <f t="shared" si="0"/>
        <v>8</v>
      </c>
      <c r="O45" s="698"/>
    </row>
    <row r="46" spans="1:15" ht="15">
      <c r="A46" s="692" t="s">
        <v>369</v>
      </c>
      <c r="B46" s="693"/>
      <c r="C46" s="693"/>
      <c r="D46" s="694">
        <v>2014</v>
      </c>
      <c r="E46" s="694" t="s">
        <v>19</v>
      </c>
      <c r="F46" s="694" t="s">
        <v>8</v>
      </c>
      <c r="G46" s="695" t="s">
        <v>1405</v>
      </c>
      <c r="H46" s="695" t="s">
        <v>700</v>
      </c>
      <c r="I46" s="693">
        <v>2</v>
      </c>
      <c r="J46" s="699" t="s">
        <v>1997</v>
      </c>
      <c r="K46" s="693"/>
      <c r="L46" s="693">
        <v>1</v>
      </c>
      <c r="M46" s="693"/>
      <c r="N46" s="693">
        <f t="shared" si="0"/>
        <v>1</v>
      </c>
      <c r="O46" s="698"/>
    </row>
    <row r="47" spans="1:15" ht="15">
      <c r="A47" s="692" t="s">
        <v>369</v>
      </c>
      <c r="B47" s="693"/>
      <c r="C47" s="693"/>
      <c r="D47" s="694">
        <v>2014</v>
      </c>
      <c r="E47" s="694" t="s">
        <v>19</v>
      </c>
      <c r="F47" s="694" t="s">
        <v>8</v>
      </c>
      <c r="G47" s="695" t="s">
        <v>1405</v>
      </c>
      <c r="H47" s="695" t="s">
        <v>104</v>
      </c>
      <c r="I47" s="693">
        <v>2</v>
      </c>
      <c r="J47" s="699" t="s">
        <v>1460</v>
      </c>
      <c r="K47" s="693"/>
      <c r="L47" s="693">
        <v>2</v>
      </c>
      <c r="M47" s="693">
        <v>1</v>
      </c>
      <c r="N47" s="693">
        <f t="shared" si="0"/>
        <v>3</v>
      </c>
      <c r="O47" s="698"/>
    </row>
    <row r="48" spans="1:15" ht="15">
      <c r="A48" s="692" t="s">
        <v>369</v>
      </c>
      <c r="B48" s="693"/>
      <c r="C48" s="693"/>
      <c r="D48" s="694">
        <v>2014</v>
      </c>
      <c r="E48" s="694" t="s">
        <v>19</v>
      </c>
      <c r="F48" s="694" t="s">
        <v>8</v>
      </c>
      <c r="G48" s="695" t="s">
        <v>1405</v>
      </c>
      <c r="H48" s="695" t="s">
        <v>744</v>
      </c>
      <c r="I48" s="693">
        <v>2</v>
      </c>
      <c r="J48" s="699" t="s">
        <v>1460</v>
      </c>
      <c r="K48" s="693"/>
      <c r="L48" s="693"/>
      <c r="M48" s="693">
        <v>1</v>
      </c>
      <c r="N48" s="693">
        <f t="shared" si="0"/>
        <v>1</v>
      </c>
      <c r="O48" s="698"/>
    </row>
    <row r="49" spans="1:15" ht="15">
      <c r="A49" s="692" t="s">
        <v>369</v>
      </c>
      <c r="B49" s="693"/>
      <c r="C49" s="693"/>
      <c r="D49" s="694">
        <v>2014</v>
      </c>
      <c r="E49" s="694" t="s">
        <v>19</v>
      </c>
      <c r="F49" s="694" t="s">
        <v>8</v>
      </c>
      <c r="G49" s="695" t="s">
        <v>1405</v>
      </c>
      <c r="H49" s="695" t="s">
        <v>744</v>
      </c>
      <c r="I49" s="693">
        <v>2</v>
      </c>
      <c r="J49" s="699" t="s">
        <v>1656</v>
      </c>
      <c r="K49" s="693"/>
      <c r="L49" s="693">
        <v>1</v>
      </c>
      <c r="M49" s="693">
        <v>1</v>
      </c>
      <c r="N49" s="693">
        <f t="shared" si="0"/>
        <v>2</v>
      </c>
      <c r="O49" s="698"/>
    </row>
    <row r="50" spans="1:15" ht="15">
      <c r="A50" s="692" t="s">
        <v>369</v>
      </c>
      <c r="B50" s="693"/>
      <c r="C50" s="693"/>
      <c r="D50" s="694">
        <v>2014</v>
      </c>
      <c r="E50" s="694" t="s">
        <v>19</v>
      </c>
      <c r="F50" s="694" t="s">
        <v>8</v>
      </c>
      <c r="G50" s="695" t="s">
        <v>1405</v>
      </c>
      <c r="H50" s="695" t="s">
        <v>1660</v>
      </c>
      <c r="I50" s="693">
        <v>2</v>
      </c>
      <c r="J50" s="699" t="s">
        <v>1460</v>
      </c>
      <c r="K50" s="693"/>
      <c r="L50" s="693"/>
      <c r="M50" s="693">
        <v>48</v>
      </c>
      <c r="N50" s="693">
        <f t="shared" si="0"/>
        <v>48</v>
      </c>
      <c r="O50" s="698"/>
    </row>
    <row r="51" spans="1:15" ht="15">
      <c r="A51" s="692" t="s">
        <v>369</v>
      </c>
      <c r="B51" s="693"/>
      <c r="C51" s="693"/>
      <c r="D51" s="694">
        <v>2014</v>
      </c>
      <c r="E51" s="694" t="s">
        <v>19</v>
      </c>
      <c r="F51" s="694" t="s">
        <v>8</v>
      </c>
      <c r="G51" s="695" t="s">
        <v>1405</v>
      </c>
      <c r="H51" s="695" t="s">
        <v>1660</v>
      </c>
      <c r="I51" s="693">
        <v>2</v>
      </c>
      <c r="J51" s="699" t="s">
        <v>1652</v>
      </c>
      <c r="K51" s="693"/>
      <c r="L51" s="693"/>
      <c r="M51" s="693">
        <v>39</v>
      </c>
      <c r="N51" s="693">
        <f t="shared" si="0"/>
        <v>39</v>
      </c>
      <c r="O51" s="698"/>
    </row>
    <row r="52" spans="1:15" ht="15">
      <c r="A52" s="692" t="s">
        <v>369</v>
      </c>
      <c r="B52" s="693"/>
      <c r="C52" s="693"/>
      <c r="D52" s="694">
        <v>2014</v>
      </c>
      <c r="E52" s="694" t="s">
        <v>19</v>
      </c>
      <c r="F52" s="694" t="s">
        <v>8</v>
      </c>
      <c r="G52" s="695" t="s">
        <v>1405</v>
      </c>
      <c r="H52" s="695" t="s">
        <v>1660</v>
      </c>
      <c r="I52" s="693">
        <v>2</v>
      </c>
      <c r="J52" s="699" t="s">
        <v>1656</v>
      </c>
      <c r="K52" s="693"/>
      <c r="L52" s="693"/>
      <c r="M52" s="693">
        <v>6</v>
      </c>
      <c r="N52" s="693">
        <f t="shared" si="0"/>
        <v>6</v>
      </c>
      <c r="O52" s="698"/>
    </row>
    <row r="53" spans="1:15" ht="15">
      <c r="A53" s="692" t="s">
        <v>369</v>
      </c>
      <c r="B53" s="693"/>
      <c r="C53" s="693"/>
      <c r="D53" s="694">
        <v>2014</v>
      </c>
      <c r="E53" s="694" t="s">
        <v>19</v>
      </c>
      <c r="F53" s="694" t="s">
        <v>8</v>
      </c>
      <c r="G53" s="695" t="s">
        <v>1405</v>
      </c>
      <c r="H53" s="695" t="s">
        <v>1660</v>
      </c>
      <c r="I53" s="693">
        <v>2</v>
      </c>
      <c r="J53" s="699" t="s">
        <v>1503</v>
      </c>
      <c r="K53" s="693"/>
      <c r="L53" s="693">
        <v>1</v>
      </c>
      <c r="M53" s="693">
        <v>1</v>
      </c>
      <c r="N53" s="693">
        <f t="shared" si="0"/>
        <v>2</v>
      </c>
      <c r="O53" s="698"/>
    </row>
    <row r="54" spans="1:15" ht="15">
      <c r="A54" s="692" t="s">
        <v>369</v>
      </c>
      <c r="B54" s="693"/>
      <c r="C54" s="693"/>
      <c r="D54" s="694">
        <v>2014</v>
      </c>
      <c r="E54" s="694" t="s">
        <v>19</v>
      </c>
      <c r="F54" s="694" t="s">
        <v>8</v>
      </c>
      <c r="G54" s="695" t="s">
        <v>1405</v>
      </c>
      <c r="H54" s="695" t="s">
        <v>1661</v>
      </c>
      <c r="I54" s="693">
        <v>2</v>
      </c>
      <c r="J54" s="699" t="s">
        <v>1460</v>
      </c>
      <c r="K54" s="693"/>
      <c r="L54" s="693"/>
      <c r="M54" s="693">
        <v>3</v>
      </c>
      <c r="N54" s="693">
        <f t="shared" si="0"/>
        <v>3</v>
      </c>
      <c r="O54" s="698"/>
    </row>
    <row r="55" spans="1:15" ht="15">
      <c r="A55" s="692" t="s">
        <v>369</v>
      </c>
      <c r="B55" s="693"/>
      <c r="C55" s="693"/>
      <c r="D55" s="694">
        <v>2014</v>
      </c>
      <c r="E55" s="694" t="s">
        <v>19</v>
      </c>
      <c r="F55" s="694" t="s">
        <v>8</v>
      </c>
      <c r="G55" s="695" t="s">
        <v>1405</v>
      </c>
      <c r="H55" s="695" t="s">
        <v>1662</v>
      </c>
      <c r="I55" s="693">
        <v>2</v>
      </c>
      <c r="J55" s="699" t="s">
        <v>1652</v>
      </c>
      <c r="K55" s="693"/>
      <c r="L55" s="693">
        <v>1</v>
      </c>
      <c r="M55" s="693"/>
      <c r="N55" s="693">
        <f t="shared" si="0"/>
        <v>1</v>
      </c>
      <c r="O55" s="698"/>
    </row>
    <row r="56" spans="1:15" ht="15">
      <c r="A56" s="692" t="s">
        <v>369</v>
      </c>
      <c r="B56" s="693"/>
      <c r="C56" s="693"/>
      <c r="D56" s="694">
        <v>2014</v>
      </c>
      <c r="E56" s="694" t="s">
        <v>19</v>
      </c>
      <c r="F56" s="694" t="s">
        <v>8</v>
      </c>
      <c r="G56" s="695" t="s">
        <v>1405</v>
      </c>
      <c r="H56" s="695" t="s">
        <v>1663</v>
      </c>
      <c r="I56" s="693">
        <v>2</v>
      </c>
      <c r="J56" s="699" t="s">
        <v>1656</v>
      </c>
      <c r="K56" s="693"/>
      <c r="L56" s="693"/>
      <c r="M56" s="693">
        <v>3</v>
      </c>
      <c r="N56" s="693">
        <f t="shared" si="0"/>
        <v>3</v>
      </c>
      <c r="O56" s="698"/>
    </row>
    <row r="57" spans="1:15" ht="15">
      <c r="A57" s="692" t="s">
        <v>369</v>
      </c>
      <c r="B57" s="693"/>
      <c r="C57" s="693"/>
      <c r="D57" s="694">
        <v>2014</v>
      </c>
      <c r="E57" s="694" t="s">
        <v>19</v>
      </c>
      <c r="F57" s="694" t="s">
        <v>8</v>
      </c>
      <c r="G57" s="695" t="s">
        <v>1405</v>
      </c>
      <c r="H57" s="695" t="s">
        <v>719</v>
      </c>
      <c r="I57" s="693">
        <v>2</v>
      </c>
      <c r="J57" s="699" t="s">
        <v>1460</v>
      </c>
      <c r="K57" s="693"/>
      <c r="L57" s="693">
        <v>4</v>
      </c>
      <c r="M57" s="693">
        <v>6</v>
      </c>
      <c r="N57" s="693">
        <f t="shared" si="0"/>
        <v>10</v>
      </c>
      <c r="O57" s="698"/>
    </row>
    <row r="58" spans="1:15" ht="15">
      <c r="A58" s="692" t="s">
        <v>369</v>
      </c>
      <c r="B58" s="693"/>
      <c r="C58" s="693"/>
      <c r="D58" s="694">
        <v>2014</v>
      </c>
      <c r="E58" s="694" t="s">
        <v>19</v>
      </c>
      <c r="F58" s="694" t="s">
        <v>8</v>
      </c>
      <c r="G58" s="695" t="s">
        <v>1405</v>
      </c>
      <c r="H58" s="695" t="s">
        <v>719</v>
      </c>
      <c r="I58" s="693">
        <v>2</v>
      </c>
      <c r="J58" s="699" t="s">
        <v>1652</v>
      </c>
      <c r="K58" s="693"/>
      <c r="L58" s="693"/>
      <c r="M58" s="693">
        <v>7</v>
      </c>
      <c r="N58" s="693">
        <f t="shared" si="0"/>
        <v>7</v>
      </c>
      <c r="O58" s="698"/>
    </row>
    <row r="59" spans="1:15" ht="15">
      <c r="A59" s="692" t="s">
        <v>369</v>
      </c>
      <c r="B59" s="693"/>
      <c r="C59" s="693"/>
      <c r="D59" s="694">
        <v>2014</v>
      </c>
      <c r="E59" s="694" t="s">
        <v>19</v>
      </c>
      <c r="F59" s="694" t="s">
        <v>8</v>
      </c>
      <c r="G59" s="695" t="s">
        <v>1405</v>
      </c>
      <c r="H59" s="695" t="s">
        <v>719</v>
      </c>
      <c r="I59" s="693">
        <v>2</v>
      </c>
      <c r="J59" s="699" t="s">
        <v>1503</v>
      </c>
      <c r="K59" s="693"/>
      <c r="L59" s="693">
        <v>1</v>
      </c>
      <c r="M59" s="693">
        <v>1</v>
      </c>
      <c r="N59" s="693">
        <f t="shared" si="0"/>
        <v>2</v>
      </c>
      <c r="O59" s="698"/>
    </row>
    <row r="60" spans="1:15" ht="15">
      <c r="A60" s="692" t="s">
        <v>369</v>
      </c>
      <c r="B60" s="693"/>
      <c r="C60" s="693"/>
      <c r="D60" s="694">
        <v>2014</v>
      </c>
      <c r="E60" s="694" t="s">
        <v>19</v>
      </c>
      <c r="F60" s="694" t="s">
        <v>8</v>
      </c>
      <c r="G60" s="695" t="s">
        <v>1405</v>
      </c>
      <c r="H60" s="695" t="s">
        <v>720</v>
      </c>
      <c r="I60" s="693">
        <v>2</v>
      </c>
      <c r="J60" s="699" t="s">
        <v>1460</v>
      </c>
      <c r="K60" s="693"/>
      <c r="L60" s="693">
        <v>3721</v>
      </c>
      <c r="M60" s="693">
        <v>742</v>
      </c>
      <c r="N60" s="693">
        <f t="shared" si="0"/>
        <v>4463</v>
      </c>
      <c r="O60" s="698"/>
    </row>
    <row r="61" spans="1:15" ht="15">
      <c r="A61" s="692" t="s">
        <v>369</v>
      </c>
      <c r="B61" s="693"/>
      <c r="C61" s="693"/>
      <c r="D61" s="694">
        <v>2014</v>
      </c>
      <c r="E61" s="694" t="s">
        <v>19</v>
      </c>
      <c r="F61" s="694" t="s">
        <v>8</v>
      </c>
      <c r="G61" s="695" t="s">
        <v>1405</v>
      </c>
      <c r="H61" s="695" t="s">
        <v>720</v>
      </c>
      <c r="I61" s="693">
        <v>2</v>
      </c>
      <c r="J61" s="699" t="s">
        <v>1652</v>
      </c>
      <c r="K61" s="693"/>
      <c r="L61" s="693">
        <v>151</v>
      </c>
      <c r="M61" s="693">
        <v>173</v>
      </c>
      <c r="N61" s="693">
        <f t="shared" si="0"/>
        <v>324</v>
      </c>
      <c r="O61" s="698"/>
    </row>
    <row r="62" spans="1:15" ht="15">
      <c r="A62" s="692" t="s">
        <v>369</v>
      </c>
      <c r="B62" s="693"/>
      <c r="C62" s="693"/>
      <c r="D62" s="694">
        <v>2014</v>
      </c>
      <c r="E62" s="694" t="s">
        <v>19</v>
      </c>
      <c r="F62" s="694" t="s">
        <v>8</v>
      </c>
      <c r="G62" s="695" t="s">
        <v>1405</v>
      </c>
      <c r="H62" s="695" t="s">
        <v>720</v>
      </c>
      <c r="I62" s="693">
        <v>2</v>
      </c>
      <c r="J62" s="699" t="s">
        <v>1656</v>
      </c>
      <c r="K62" s="693"/>
      <c r="L62" s="693">
        <v>3084</v>
      </c>
      <c r="M62" s="693">
        <v>1207</v>
      </c>
      <c r="N62" s="693">
        <f t="shared" si="0"/>
        <v>4291</v>
      </c>
      <c r="O62" s="698"/>
    </row>
    <row r="63" spans="1:15" ht="15">
      <c r="A63" s="692" t="s">
        <v>369</v>
      </c>
      <c r="B63" s="693"/>
      <c r="C63" s="693"/>
      <c r="D63" s="694">
        <v>2014</v>
      </c>
      <c r="E63" s="694" t="s">
        <v>19</v>
      </c>
      <c r="F63" s="694" t="s">
        <v>8</v>
      </c>
      <c r="G63" s="695" t="s">
        <v>1405</v>
      </c>
      <c r="H63" s="695" t="s">
        <v>720</v>
      </c>
      <c r="I63" s="693">
        <v>2</v>
      </c>
      <c r="J63" s="699" t="s">
        <v>1503</v>
      </c>
      <c r="K63" s="693"/>
      <c r="L63" s="693">
        <v>27</v>
      </c>
      <c r="M63" s="693">
        <v>5</v>
      </c>
      <c r="N63" s="693">
        <f t="shared" si="0"/>
        <v>32</v>
      </c>
      <c r="O63" s="698"/>
    </row>
    <row r="64" spans="1:15" ht="15">
      <c r="A64" s="692" t="s">
        <v>369</v>
      </c>
      <c r="B64" s="693"/>
      <c r="C64" s="693"/>
      <c r="D64" s="694">
        <v>2014</v>
      </c>
      <c r="E64" s="694" t="s">
        <v>19</v>
      </c>
      <c r="F64" s="694" t="s">
        <v>8</v>
      </c>
      <c r="G64" s="695" t="s">
        <v>1405</v>
      </c>
      <c r="H64" s="695" t="s">
        <v>720</v>
      </c>
      <c r="I64" s="693">
        <v>2</v>
      </c>
      <c r="J64" s="699" t="s">
        <v>1997</v>
      </c>
      <c r="K64" s="693"/>
      <c r="L64" s="693">
        <v>305</v>
      </c>
      <c r="M64" s="693">
        <v>129</v>
      </c>
      <c r="N64" s="693">
        <f t="shared" si="0"/>
        <v>434</v>
      </c>
      <c r="O64" s="698"/>
    </row>
    <row r="65" spans="1:15" ht="15">
      <c r="A65" s="692" t="s">
        <v>369</v>
      </c>
      <c r="B65" s="693"/>
      <c r="C65" s="693"/>
      <c r="D65" s="694">
        <v>2014</v>
      </c>
      <c r="E65" s="694" t="s">
        <v>19</v>
      </c>
      <c r="F65" s="694" t="s">
        <v>8</v>
      </c>
      <c r="G65" s="695" t="s">
        <v>1405</v>
      </c>
      <c r="H65" s="695" t="s">
        <v>89</v>
      </c>
      <c r="I65" s="693">
        <v>1</v>
      </c>
      <c r="J65" s="699" t="s">
        <v>1460</v>
      </c>
      <c r="K65" s="693"/>
      <c r="L65" s="693">
        <v>534</v>
      </c>
      <c r="M65" s="693">
        <v>162</v>
      </c>
      <c r="N65" s="693">
        <f t="shared" si="0"/>
        <v>696</v>
      </c>
      <c r="O65" s="698"/>
    </row>
    <row r="66" spans="1:15" ht="15">
      <c r="A66" s="692" t="s">
        <v>369</v>
      </c>
      <c r="B66" s="693"/>
      <c r="C66" s="693"/>
      <c r="D66" s="694">
        <v>2014</v>
      </c>
      <c r="E66" s="694" t="s">
        <v>19</v>
      </c>
      <c r="F66" s="694" t="s">
        <v>8</v>
      </c>
      <c r="G66" s="695" t="s">
        <v>1405</v>
      </c>
      <c r="H66" s="695" t="s">
        <v>89</v>
      </c>
      <c r="I66" s="693">
        <v>1</v>
      </c>
      <c r="J66" s="699" t="s">
        <v>1652</v>
      </c>
      <c r="K66" s="693"/>
      <c r="L66" s="693">
        <v>1</v>
      </c>
      <c r="M66" s="693">
        <v>42</v>
      </c>
      <c r="N66" s="693">
        <f t="shared" si="0"/>
        <v>43</v>
      </c>
      <c r="O66" s="698"/>
    </row>
    <row r="67" spans="1:15" ht="15">
      <c r="A67" s="692" t="s">
        <v>369</v>
      </c>
      <c r="B67" s="693"/>
      <c r="C67" s="693"/>
      <c r="D67" s="694">
        <v>2014</v>
      </c>
      <c r="E67" s="694" t="s">
        <v>19</v>
      </c>
      <c r="F67" s="694" t="s">
        <v>8</v>
      </c>
      <c r="G67" s="695" t="s">
        <v>1405</v>
      </c>
      <c r="H67" s="695" t="s">
        <v>89</v>
      </c>
      <c r="I67" s="693">
        <v>1</v>
      </c>
      <c r="J67" s="699" t="s">
        <v>1656</v>
      </c>
      <c r="K67" s="693"/>
      <c r="L67" s="693">
        <v>1460</v>
      </c>
      <c r="M67" s="693">
        <v>921</v>
      </c>
      <c r="N67" s="693">
        <f t="shared" si="0"/>
        <v>2381</v>
      </c>
      <c r="O67" s="698"/>
    </row>
    <row r="68" spans="1:15" ht="15">
      <c r="A68" s="692" t="s">
        <v>369</v>
      </c>
      <c r="B68" s="693"/>
      <c r="C68" s="693"/>
      <c r="D68" s="694">
        <v>2014</v>
      </c>
      <c r="E68" s="694" t="s">
        <v>19</v>
      </c>
      <c r="F68" s="694" t="s">
        <v>8</v>
      </c>
      <c r="G68" s="695" t="s">
        <v>1405</v>
      </c>
      <c r="H68" s="695" t="s">
        <v>89</v>
      </c>
      <c r="I68" s="693">
        <v>1</v>
      </c>
      <c r="J68" s="699" t="s">
        <v>1997</v>
      </c>
      <c r="K68" s="693"/>
      <c r="L68" s="693">
        <v>31</v>
      </c>
      <c r="M68" s="693">
        <v>46</v>
      </c>
      <c r="N68" s="693">
        <f t="shared" si="0"/>
        <v>77</v>
      </c>
      <c r="O68" s="698"/>
    </row>
    <row r="69" spans="1:15" ht="15">
      <c r="A69" s="692" t="s">
        <v>369</v>
      </c>
      <c r="B69" s="693"/>
      <c r="C69" s="693"/>
      <c r="D69" s="694">
        <v>2014</v>
      </c>
      <c r="E69" s="694" t="s">
        <v>19</v>
      </c>
      <c r="F69" s="694" t="s">
        <v>8</v>
      </c>
      <c r="G69" s="695" t="s">
        <v>1405</v>
      </c>
      <c r="H69" s="695" t="s">
        <v>677</v>
      </c>
      <c r="I69" s="693">
        <v>2</v>
      </c>
      <c r="J69" s="699" t="s">
        <v>1460</v>
      </c>
      <c r="K69" s="693"/>
      <c r="L69" s="693">
        <v>37</v>
      </c>
      <c r="M69" s="693">
        <v>83</v>
      </c>
      <c r="N69" s="693">
        <f t="shared" si="0"/>
        <v>120</v>
      </c>
      <c r="O69" s="698"/>
    </row>
    <row r="70" spans="1:15" ht="15">
      <c r="A70" s="692" t="s">
        <v>369</v>
      </c>
      <c r="B70" s="693"/>
      <c r="C70" s="693"/>
      <c r="D70" s="694">
        <v>2014</v>
      </c>
      <c r="E70" s="694" t="s">
        <v>19</v>
      </c>
      <c r="F70" s="694" t="s">
        <v>8</v>
      </c>
      <c r="G70" s="695" t="s">
        <v>1405</v>
      </c>
      <c r="H70" s="695" t="s">
        <v>677</v>
      </c>
      <c r="I70" s="693">
        <v>2</v>
      </c>
      <c r="J70" s="699" t="s">
        <v>1652</v>
      </c>
      <c r="K70" s="693"/>
      <c r="L70" s="693">
        <v>74</v>
      </c>
      <c r="M70" s="693"/>
      <c r="N70" s="693">
        <f t="shared" ref="N70:N96" si="1">K70+L70+M70</f>
        <v>74</v>
      </c>
      <c r="O70" s="698"/>
    </row>
    <row r="71" spans="1:15" ht="15">
      <c r="A71" s="692" t="s">
        <v>369</v>
      </c>
      <c r="B71" s="693"/>
      <c r="C71" s="693"/>
      <c r="D71" s="694">
        <v>2014</v>
      </c>
      <c r="E71" s="694" t="s">
        <v>19</v>
      </c>
      <c r="F71" s="694" t="s">
        <v>8</v>
      </c>
      <c r="G71" s="695" t="s">
        <v>1405</v>
      </c>
      <c r="H71" s="695" t="s">
        <v>677</v>
      </c>
      <c r="I71" s="693">
        <v>2</v>
      </c>
      <c r="J71" s="699" t="s">
        <v>1656</v>
      </c>
      <c r="K71" s="693"/>
      <c r="L71" s="693">
        <v>1</v>
      </c>
      <c r="M71" s="693">
        <v>51</v>
      </c>
      <c r="N71" s="693">
        <f t="shared" si="1"/>
        <v>52</v>
      </c>
      <c r="O71" s="698"/>
    </row>
    <row r="72" spans="1:15" ht="15">
      <c r="A72" s="692" t="s">
        <v>369</v>
      </c>
      <c r="B72" s="693"/>
      <c r="C72" s="693"/>
      <c r="D72" s="694">
        <v>2014</v>
      </c>
      <c r="E72" s="694" t="s">
        <v>19</v>
      </c>
      <c r="F72" s="694" t="s">
        <v>8</v>
      </c>
      <c r="G72" s="695" t="s">
        <v>1405</v>
      </c>
      <c r="H72" s="695" t="s">
        <v>704</v>
      </c>
      <c r="I72" s="693">
        <v>2</v>
      </c>
      <c r="J72" s="699" t="s">
        <v>1460</v>
      </c>
      <c r="K72" s="693"/>
      <c r="L72" s="693">
        <v>362</v>
      </c>
      <c r="M72" s="693">
        <v>112</v>
      </c>
      <c r="N72" s="693">
        <f t="shared" si="1"/>
        <v>474</v>
      </c>
      <c r="O72" s="698"/>
    </row>
    <row r="73" spans="1:15" ht="15">
      <c r="A73" s="692" t="s">
        <v>369</v>
      </c>
      <c r="B73" s="693"/>
      <c r="C73" s="693"/>
      <c r="D73" s="694">
        <v>2014</v>
      </c>
      <c r="E73" s="694" t="s">
        <v>19</v>
      </c>
      <c r="F73" s="694" t="s">
        <v>8</v>
      </c>
      <c r="G73" s="695" t="s">
        <v>1405</v>
      </c>
      <c r="H73" s="695" t="s">
        <v>704</v>
      </c>
      <c r="I73" s="693">
        <v>2</v>
      </c>
      <c r="J73" s="699" t="s">
        <v>1652</v>
      </c>
      <c r="K73" s="693"/>
      <c r="L73" s="693">
        <v>8</v>
      </c>
      <c r="M73" s="693">
        <v>22</v>
      </c>
      <c r="N73" s="693">
        <f t="shared" si="1"/>
        <v>30</v>
      </c>
      <c r="O73" s="698"/>
    </row>
    <row r="74" spans="1:15" ht="15">
      <c r="A74" s="692" t="s">
        <v>369</v>
      </c>
      <c r="B74" s="693"/>
      <c r="C74" s="693"/>
      <c r="D74" s="694">
        <v>2014</v>
      </c>
      <c r="E74" s="694" t="s">
        <v>19</v>
      </c>
      <c r="F74" s="694" t="s">
        <v>8</v>
      </c>
      <c r="G74" s="695" t="s">
        <v>1405</v>
      </c>
      <c r="H74" s="695" t="s">
        <v>704</v>
      </c>
      <c r="I74" s="693">
        <v>2</v>
      </c>
      <c r="J74" s="699" t="s">
        <v>1656</v>
      </c>
      <c r="K74" s="693"/>
      <c r="L74" s="693">
        <v>84</v>
      </c>
      <c r="M74" s="693">
        <v>155</v>
      </c>
      <c r="N74" s="693">
        <f t="shared" si="1"/>
        <v>239</v>
      </c>
      <c r="O74" s="698"/>
    </row>
    <row r="75" spans="1:15" ht="15">
      <c r="A75" s="692" t="s">
        <v>369</v>
      </c>
      <c r="B75" s="693"/>
      <c r="C75" s="693"/>
      <c r="D75" s="694">
        <v>2014</v>
      </c>
      <c r="E75" s="694" t="s">
        <v>19</v>
      </c>
      <c r="F75" s="694" t="s">
        <v>8</v>
      </c>
      <c r="G75" s="695" t="s">
        <v>1405</v>
      </c>
      <c r="H75" s="695" t="s">
        <v>704</v>
      </c>
      <c r="I75" s="693">
        <v>2</v>
      </c>
      <c r="J75" s="699" t="s">
        <v>1997</v>
      </c>
      <c r="K75" s="693"/>
      <c r="L75" s="693">
        <v>1</v>
      </c>
      <c r="M75" s="693">
        <v>11</v>
      </c>
      <c r="N75" s="693">
        <f t="shared" si="1"/>
        <v>12</v>
      </c>
      <c r="O75" s="698"/>
    </row>
    <row r="76" spans="1:15" ht="15">
      <c r="A76" s="692" t="s">
        <v>369</v>
      </c>
      <c r="B76" s="693"/>
      <c r="C76" s="693"/>
      <c r="D76" s="694">
        <v>2014</v>
      </c>
      <c r="E76" s="694" t="s">
        <v>19</v>
      </c>
      <c r="F76" s="694" t="s">
        <v>8</v>
      </c>
      <c r="G76" s="695" t="s">
        <v>1405</v>
      </c>
      <c r="H76" s="695" t="s">
        <v>1664</v>
      </c>
      <c r="I76" s="693">
        <v>2</v>
      </c>
      <c r="J76" s="699" t="s">
        <v>1460</v>
      </c>
      <c r="K76" s="693"/>
      <c r="L76" s="693"/>
      <c r="M76" s="693">
        <v>1</v>
      </c>
      <c r="N76" s="693">
        <f t="shared" si="1"/>
        <v>1</v>
      </c>
      <c r="O76" s="698"/>
    </row>
    <row r="77" spans="1:15" ht="15">
      <c r="A77" s="692" t="s">
        <v>369</v>
      </c>
      <c r="B77" s="693"/>
      <c r="C77" s="693"/>
      <c r="D77" s="694">
        <v>2014</v>
      </c>
      <c r="E77" s="694" t="s">
        <v>19</v>
      </c>
      <c r="F77" s="694" t="s">
        <v>8</v>
      </c>
      <c r="G77" s="695" t="s">
        <v>1405</v>
      </c>
      <c r="H77" s="695" t="s">
        <v>1664</v>
      </c>
      <c r="I77" s="693">
        <v>2</v>
      </c>
      <c r="J77" s="699" t="s">
        <v>1652</v>
      </c>
      <c r="K77" s="693"/>
      <c r="L77" s="693"/>
      <c r="M77" s="693">
        <v>4</v>
      </c>
      <c r="N77" s="693">
        <f t="shared" si="1"/>
        <v>4</v>
      </c>
      <c r="O77" s="698"/>
    </row>
    <row r="78" spans="1:15" ht="15">
      <c r="A78" s="692" t="s">
        <v>369</v>
      </c>
      <c r="B78" s="693"/>
      <c r="C78" s="693"/>
      <c r="D78" s="694">
        <v>2014</v>
      </c>
      <c r="E78" s="694" t="s">
        <v>19</v>
      </c>
      <c r="F78" s="694" t="s">
        <v>8</v>
      </c>
      <c r="G78" s="695" t="s">
        <v>1405</v>
      </c>
      <c r="H78" s="695" t="s">
        <v>683</v>
      </c>
      <c r="I78" s="693">
        <v>1</v>
      </c>
      <c r="J78" s="699" t="s">
        <v>1460</v>
      </c>
      <c r="K78" s="693"/>
      <c r="L78" s="693"/>
      <c r="M78" s="693">
        <v>2</v>
      </c>
      <c r="N78" s="693">
        <f t="shared" si="1"/>
        <v>2</v>
      </c>
      <c r="O78" s="698"/>
    </row>
    <row r="79" spans="1:15" ht="15">
      <c r="A79" s="692" t="s">
        <v>369</v>
      </c>
      <c r="B79" s="693"/>
      <c r="C79" s="693"/>
      <c r="D79" s="694">
        <v>2014</v>
      </c>
      <c r="E79" s="694" t="s">
        <v>19</v>
      </c>
      <c r="F79" s="694" t="s">
        <v>8</v>
      </c>
      <c r="G79" s="695" t="s">
        <v>1405</v>
      </c>
      <c r="H79" s="695" t="s">
        <v>683</v>
      </c>
      <c r="I79" s="693">
        <v>1</v>
      </c>
      <c r="J79" s="699" t="s">
        <v>1652</v>
      </c>
      <c r="K79" s="693"/>
      <c r="L79" s="693"/>
      <c r="M79" s="693">
        <v>1</v>
      </c>
      <c r="N79" s="693">
        <f t="shared" si="1"/>
        <v>1</v>
      </c>
      <c r="O79" s="698"/>
    </row>
    <row r="80" spans="1:15" ht="15">
      <c r="A80" s="692" t="s">
        <v>369</v>
      </c>
      <c r="B80" s="693"/>
      <c r="C80" s="693"/>
      <c r="D80" s="694">
        <v>2014</v>
      </c>
      <c r="E80" s="694" t="s">
        <v>19</v>
      </c>
      <c r="F80" s="694" t="s">
        <v>8</v>
      </c>
      <c r="G80" s="695" t="s">
        <v>1405</v>
      </c>
      <c r="H80" s="695" t="s">
        <v>722</v>
      </c>
      <c r="I80" s="693">
        <v>1</v>
      </c>
      <c r="J80" s="699" t="s">
        <v>1460</v>
      </c>
      <c r="K80" s="693"/>
      <c r="L80" s="693">
        <v>8</v>
      </c>
      <c r="M80" s="693">
        <v>8</v>
      </c>
      <c r="N80" s="693">
        <f t="shared" si="1"/>
        <v>16</v>
      </c>
      <c r="O80" s="698"/>
    </row>
    <row r="81" spans="1:15" ht="15">
      <c r="A81" s="692" t="s">
        <v>369</v>
      </c>
      <c r="B81" s="693"/>
      <c r="C81" s="693"/>
      <c r="D81" s="694">
        <v>2014</v>
      </c>
      <c r="E81" s="694" t="s">
        <v>19</v>
      </c>
      <c r="F81" s="694" t="s">
        <v>8</v>
      </c>
      <c r="G81" s="695" t="s">
        <v>1405</v>
      </c>
      <c r="H81" s="695" t="s">
        <v>722</v>
      </c>
      <c r="I81" s="693">
        <v>1</v>
      </c>
      <c r="J81" s="699" t="s">
        <v>1652</v>
      </c>
      <c r="K81" s="693"/>
      <c r="L81" s="693">
        <v>7</v>
      </c>
      <c r="M81" s="693"/>
      <c r="N81" s="693">
        <f t="shared" si="1"/>
        <v>7</v>
      </c>
      <c r="O81" s="698"/>
    </row>
    <row r="82" spans="1:15" ht="15">
      <c r="A82" s="692" t="s">
        <v>369</v>
      </c>
      <c r="B82" s="693"/>
      <c r="C82" s="693"/>
      <c r="D82" s="694">
        <v>2014</v>
      </c>
      <c r="E82" s="694" t="s">
        <v>19</v>
      </c>
      <c r="F82" s="694" t="s">
        <v>8</v>
      </c>
      <c r="G82" s="695" t="s">
        <v>1405</v>
      </c>
      <c r="H82" s="695" t="s">
        <v>684</v>
      </c>
      <c r="I82" s="693">
        <v>2</v>
      </c>
      <c r="J82" s="699" t="s">
        <v>1460</v>
      </c>
      <c r="K82" s="693"/>
      <c r="L82" s="693">
        <v>38</v>
      </c>
      <c r="M82" s="693">
        <v>2</v>
      </c>
      <c r="N82" s="693">
        <f t="shared" si="1"/>
        <v>40</v>
      </c>
      <c r="O82" s="698"/>
    </row>
    <row r="83" spans="1:15" ht="15">
      <c r="A83" s="692" t="s">
        <v>369</v>
      </c>
      <c r="B83" s="693"/>
      <c r="C83" s="693"/>
      <c r="D83" s="694">
        <v>2014</v>
      </c>
      <c r="E83" s="694" t="s">
        <v>19</v>
      </c>
      <c r="F83" s="694" t="s">
        <v>8</v>
      </c>
      <c r="G83" s="695" t="s">
        <v>1405</v>
      </c>
      <c r="H83" s="695" t="s">
        <v>706</v>
      </c>
      <c r="I83" s="693">
        <v>2</v>
      </c>
      <c r="J83" s="699" t="s">
        <v>1460</v>
      </c>
      <c r="K83" s="693"/>
      <c r="L83" s="693">
        <v>27</v>
      </c>
      <c r="M83" s="693">
        <v>2</v>
      </c>
      <c r="N83" s="693">
        <f t="shared" si="1"/>
        <v>29</v>
      </c>
      <c r="O83" s="698"/>
    </row>
    <row r="84" spans="1:15" ht="15">
      <c r="A84" s="692" t="s">
        <v>369</v>
      </c>
      <c r="B84" s="693"/>
      <c r="C84" s="693"/>
      <c r="D84" s="694">
        <v>2014</v>
      </c>
      <c r="E84" s="694" t="s">
        <v>19</v>
      </c>
      <c r="F84" s="694" t="s">
        <v>8</v>
      </c>
      <c r="G84" s="695" t="s">
        <v>1405</v>
      </c>
      <c r="H84" s="695" t="s">
        <v>706</v>
      </c>
      <c r="I84" s="693">
        <v>2</v>
      </c>
      <c r="J84" s="699" t="s">
        <v>1652</v>
      </c>
      <c r="K84" s="693"/>
      <c r="L84" s="693"/>
      <c r="M84" s="693">
        <v>1</v>
      </c>
      <c r="N84" s="693">
        <f t="shared" si="1"/>
        <v>1</v>
      </c>
      <c r="O84" s="698"/>
    </row>
    <row r="85" spans="1:15" ht="15">
      <c r="A85" s="692" t="s">
        <v>369</v>
      </c>
      <c r="B85" s="693"/>
      <c r="C85" s="693"/>
      <c r="D85" s="694">
        <v>2014</v>
      </c>
      <c r="E85" s="694" t="s">
        <v>19</v>
      </c>
      <c r="F85" s="694" t="s">
        <v>8</v>
      </c>
      <c r="G85" s="695" t="s">
        <v>1405</v>
      </c>
      <c r="H85" s="695" t="s">
        <v>706</v>
      </c>
      <c r="I85" s="693">
        <v>2</v>
      </c>
      <c r="J85" s="699" t="s">
        <v>1997</v>
      </c>
      <c r="K85" s="693"/>
      <c r="L85" s="693">
        <v>1</v>
      </c>
      <c r="M85" s="693"/>
      <c r="N85" s="693">
        <f t="shared" si="1"/>
        <v>1</v>
      </c>
      <c r="O85" s="698"/>
    </row>
    <row r="86" spans="1:15" ht="15">
      <c r="A86" s="692" t="s">
        <v>369</v>
      </c>
      <c r="B86" s="693"/>
      <c r="C86" s="693"/>
      <c r="D86" s="694">
        <v>2014</v>
      </c>
      <c r="E86" s="694" t="s">
        <v>19</v>
      </c>
      <c r="F86" s="694" t="s">
        <v>8</v>
      </c>
      <c r="G86" s="695" t="s">
        <v>1405</v>
      </c>
      <c r="H86" s="695" t="s">
        <v>86</v>
      </c>
      <c r="I86" s="693">
        <v>2</v>
      </c>
      <c r="J86" s="699" t="s">
        <v>1460</v>
      </c>
      <c r="K86" s="693"/>
      <c r="L86" s="693"/>
      <c r="M86" s="693">
        <v>1</v>
      </c>
      <c r="N86" s="693">
        <f t="shared" si="1"/>
        <v>1</v>
      </c>
      <c r="O86" s="698"/>
    </row>
    <row r="87" spans="1:15" ht="15">
      <c r="A87" s="692" t="s">
        <v>369</v>
      </c>
      <c r="B87" s="693"/>
      <c r="C87" s="693"/>
      <c r="D87" s="694">
        <v>2014</v>
      </c>
      <c r="E87" s="694" t="s">
        <v>19</v>
      </c>
      <c r="F87" s="694" t="s">
        <v>8</v>
      </c>
      <c r="G87" s="695" t="s">
        <v>1405</v>
      </c>
      <c r="H87" s="695" t="s">
        <v>86</v>
      </c>
      <c r="I87" s="693">
        <v>2</v>
      </c>
      <c r="J87" s="699" t="s">
        <v>1652</v>
      </c>
      <c r="K87" s="693"/>
      <c r="L87" s="693"/>
      <c r="M87" s="693">
        <v>17</v>
      </c>
      <c r="N87" s="693">
        <f t="shared" si="1"/>
        <v>17</v>
      </c>
      <c r="O87" s="698"/>
    </row>
    <row r="88" spans="1:15" ht="15">
      <c r="A88" s="692" t="s">
        <v>369</v>
      </c>
      <c r="B88" s="693"/>
      <c r="C88" s="693"/>
      <c r="D88" s="694">
        <v>2014</v>
      </c>
      <c r="E88" s="694" t="s">
        <v>19</v>
      </c>
      <c r="F88" s="694" t="s">
        <v>8</v>
      </c>
      <c r="G88" s="695" t="s">
        <v>1405</v>
      </c>
      <c r="H88" s="695" t="s">
        <v>86</v>
      </c>
      <c r="I88" s="693">
        <v>2</v>
      </c>
      <c r="J88" s="699" t="s">
        <v>1656</v>
      </c>
      <c r="K88" s="693"/>
      <c r="L88" s="693">
        <v>1</v>
      </c>
      <c r="M88" s="693"/>
      <c r="N88" s="693">
        <f t="shared" si="1"/>
        <v>1</v>
      </c>
      <c r="O88" s="698"/>
    </row>
    <row r="89" spans="1:15" ht="15">
      <c r="A89" s="692" t="s">
        <v>369</v>
      </c>
      <c r="B89" s="693"/>
      <c r="C89" s="693"/>
      <c r="D89" s="694">
        <v>2014</v>
      </c>
      <c r="E89" s="694" t="s">
        <v>19</v>
      </c>
      <c r="F89" s="694" t="s">
        <v>8</v>
      </c>
      <c r="G89" s="695" t="s">
        <v>1405</v>
      </c>
      <c r="H89" s="695" t="s">
        <v>710</v>
      </c>
      <c r="I89" s="693">
        <v>1</v>
      </c>
      <c r="J89" s="699" t="s">
        <v>1652</v>
      </c>
      <c r="K89" s="693"/>
      <c r="L89" s="693"/>
      <c r="M89" s="693">
        <v>7</v>
      </c>
      <c r="N89" s="693">
        <f t="shared" si="1"/>
        <v>7</v>
      </c>
      <c r="O89" s="698"/>
    </row>
    <row r="90" spans="1:15" ht="15">
      <c r="A90" s="692" t="s">
        <v>369</v>
      </c>
      <c r="B90" s="693"/>
      <c r="C90" s="693"/>
      <c r="D90" s="694">
        <v>2014</v>
      </c>
      <c r="E90" s="694" t="s">
        <v>19</v>
      </c>
      <c r="F90" s="694" t="s">
        <v>8</v>
      </c>
      <c r="G90" s="695" t="s">
        <v>1405</v>
      </c>
      <c r="H90" s="695" t="s">
        <v>710</v>
      </c>
      <c r="I90" s="693">
        <v>1</v>
      </c>
      <c r="J90" s="699" t="s">
        <v>1656</v>
      </c>
      <c r="K90" s="693"/>
      <c r="L90" s="693"/>
      <c r="M90" s="693">
        <v>8</v>
      </c>
      <c r="N90" s="693">
        <f t="shared" si="1"/>
        <v>8</v>
      </c>
      <c r="O90" s="698"/>
    </row>
    <row r="91" spans="1:15" ht="15">
      <c r="A91" s="692" t="s">
        <v>369</v>
      </c>
      <c r="B91" s="693"/>
      <c r="C91" s="693"/>
      <c r="D91" s="694">
        <v>2014</v>
      </c>
      <c r="E91" s="694" t="s">
        <v>19</v>
      </c>
      <c r="F91" s="694" t="s">
        <v>8</v>
      </c>
      <c r="G91" s="695" t="s">
        <v>1405</v>
      </c>
      <c r="H91" s="695" t="s">
        <v>710</v>
      </c>
      <c r="I91" s="693">
        <v>1</v>
      </c>
      <c r="J91" s="699" t="s">
        <v>1499</v>
      </c>
      <c r="K91" s="693"/>
      <c r="L91" s="693">
        <v>481</v>
      </c>
      <c r="M91" s="693"/>
      <c r="N91" s="693">
        <f t="shared" si="1"/>
        <v>481</v>
      </c>
      <c r="O91" s="698"/>
    </row>
    <row r="92" spans="1:15" ht="15">
      <c r="A92" s="692" t="s">
        <v>369</v>
      </c>
      <c r="B92" s="693"/>
      <c r="C92" s="693"/>
      <c r="D92" s="694">
        <v>2014</v>
      </c>
      <c r="E92" s="694" t="s">
        <v>19</v>
      </c>
      <c r="F92" s="694" t="s">
        <v>8</v>
      </c>
      <c r="G92" s="695" t="s">
        <v>1405</v>
      </c>
      <c r="H92" s="695" t="s">
        <v>710</v>
      </c>
      <c r="I92" s="693">
        <v>1</v>
      </c>
      <c r="J92" s="699" t="s">
        <v>1503</v>
      </c>
      <c r="K92" s="693"/>
      <c r="L92" s="693">
        <v>315</v>
      </c>
      <c r="M92" s="693">
        <v>4</v>
      </c>
      <c r="N92" s="693">
        <f t="shared" si="1"/>
        <v>319</v>
      </c>
      <c r="O92" s="698"/>
    </row>
    <row r="93" spans="1:15" ht="15">
      <c r="A93" s="692" t="s">
        <v>369</v>
      </c>
      <c r="B93" s="693"/>
      <c r="C93" s="693"/>
      <c r="D93" s="694">
        <v>2014</v>
      </c>
      <c r="E93" s="694" t="s">
        <v>19</v>
      </c>
      <c r="F93" s="694" t="s">
        <v>8</v>
      </c>
      <c r="G93" s="695" t="s">
        <v>1405</v>
      </c>
      <c r="H93" s="695" t="s">
        <v>1999</v>
      </c>
      <c r="I93" s="693">
        <v>2</v>
      </c>
      <c r="J93" s="699" t="s">
        <v>1460</v>
      </c>
      <c r="K93" s="693"/>
      <c r="L93" s="693">
        <v>1</v>
      </c>
      <c r="M93" s="693">
        <v>2</v>
      </c>
      <c r="N93" s="693">
        <f t="shared" si="1"/>
        <v>3</v>
      </c>
      <c r="O93" s="698"/>
    </row>
    <row r="94" spans="1:15" ht="15">
      <c r="A94" s="692" t="s">
        <v>369</v>
      </c>
      <c r="B94" s="693"/>
      <c r="C94" s="693"/>
      <c r="D94" s="694">
        <v>2014</v>
      </c>
      <c r="E94" s="694" t="s">
        <v>19</v>
      </c>
      <c r="F94" s="694" t="s">
        <v>8</v>
      </c>
      <c r="G94" s="695" t="s">
        <v>1405</v>
      </c>
      <c r="H94" s="695" t="s">
        <v>1665</v>
      </c>
      <c r="I94" s="693">
        <v>2</v>
      </c>
      <c r="J94" s="699" t="s">
        <v>1652</v>
      </c>
      <c r="K94" s="693"/>
      <c r="L94" s="693"/>
      <c r="M94" s="693">
        <v>30</v>
      </c>
      <c r="N94" s="693">
        <f t="shared" si="1"/>
        <v>30</v>
      </c>
      <c r="O94" s="698"/>
    </row>
    <row r="95" spans="1:15" ht="15">
      <c r="A95" s="692" t="s">
        <v>369</v>
      </c>
      <c r="B95" s="693"/>
      <c r="C95" s="693"/>
      <c r="D95" s="694">
        <v>2014</v>
      </c>
      <c r="E95" s="694" t="s">
        <v>19</v>
      </c>
      <c r="F95" s="694" t="s">
        <v>8</v>
      </c>
      <c r="G95" s="695" t="s">
        <v>1406</v>
      </c>
      <c r="H95" s="695" t="s">
        <v>2000</v>
      </c>
      <c r="I95" s="693">
        <v>2</v>
      </c>
      <c r="J95" s="699" t="s">
        <v>1997</v>
      </c>
      <c r="K95" s="693"/>
      <c r="L95" s="693"/>
      <c r="M95" s="693">
        <v>1</v>
      </c>
      <c r="N95" s="693">
        <f t="shared" si="1"/>
        <v>1</v>
      </c>
      <c r="O95" s="698"/>
    </row>
    <row r="96" spans="1:15" ht="15">
      <c r="A96" s="692" t="s">
        <v>369</v>
      </c>
      <c r="B96" s="693"/>
      <c r="C96" s="693"/>
      <c r="D96" s="694">
        <v>2014</v>
      </c>
      <c r="E96" s="694" t="s">
        <v>19</v>
      </c>
      <c r="F96" s="694" t="s">
        <v>8</v>
      </c>
      <c r="G96" s="695" t="s">
        <v>1406</v>
      </c>
      <c r="H96" s="695" t="s">
        <v>666</v>
      </c>
      <c r="I96" s="693">
        <v>1</v>
      </c>
      <c r="J96" s="699" t="s">
        <v>1499</v>
      </c>
      <c r="K96" s="693"/>
      <c r="L96" s="693">
        <v>234</v>
      </c>
      <c r="M96" s="693"/>
      <c r="N96" s="693">
        <f t="shared" si="1"/>
        <v>234</v>
      </c>
      <c r="O96" s="698"/>
    </row>
    <row r="97" spans="1:15" ht="15">
      <c r="A97" s="692" t="s">
        <v>369</v>
      </c>
      <c r="B97" s="693"/>
      <c r="C97" s="693"/>
      <c r="D97" s="694">
        <v>2014</v>
      </c>
      <c r="E97" s="694" t="s">
        <v>19</v>
      </c>
      <c r="F97" s="694" t="s">
        <v>8</v>
      </c>
      <c r="G97" s="695" t="s">
        <v>1406</v>
      </c>
      <c r="H97" s="695" t="s">
        <v>666</v>
      </c>
      <c r="I97" s="693">
        <v>1</v>
      </c>
      <c r="J97" s="699" t="s">
        <v>1997</v>
      </c>
      <c r="K97" s="693"/>
      <c r="L97" s="693"/>
      <c r="M97" s="693">
        <v>3</v>
      </c>
      <c r="N97" s="693">
        <f t="shared" ref="N97:N110" si="2">L97+M97</f>
        <v>3</v>
      </c>
      <c r="O97" s="698"/>
    </row>
    <row r="98" spans="1:15" ht="15">
      <c r="A98" s="692" t="s">
        <v>369</v>
      </c>
      <c r="B98" s="693"/>
      <c r="C98" s="693"/>
      <c r="D98" s="694">
        <v>2014</v>
      </c>
      <c r="E98" s="694" t="s">
        <v>19</v>
      </c>
      <c r="F98" s="694" t="s">
        <v>8</v>
      </c>
      <c r="G98" s="695" t="s">
        <v>1406</v>
      </c>
      <c r="H98" s="695" t="s">
        <v>97</v>
      </c>
      <c r="I98" s="693">
        <v>1</v>
      </c>
      <c r="J98" s="699" t="s">
        <v>1656</v>
      </c>
      <c r="K98" s="693"/>
      <c r="L98" s="693">
        <v>284</v>
      </c>
      <c r="M98" s="693">
        <v>158</v>
      </c>
      <c r="N98" s="693">
        <f t="shared" si="2"/>
        <v>442</v>
      </c>
      <c r="O98" s="698"/>
    </row>
    <row r="99" spans="1:15" ht="15">
      <c r="A99" s="692" t="s">
        <v>369</v>
      </c>
      <c r="B99" s="693"/>
      <c r="C99" s="693"/>
      <c r="D99" s="694">
        <v>2014</v>
      </c>
      <c r="E99" s="694" t="s">
        <v>19</v>
      </c>
      <c r="F99" s="694" t="s">
        <v>8</v>
      </c>
      <c r="G99" s="695" t="s">
        <v>1406</v>
      </c>
      <c r="H99" s="695" t="s">
        <v>97</v>
      </c>
      <c r="I99" s="693">
        <v>1</v>
      </c>
      <c r="J99" s="699" t="s">
        <v>1997</v>
      </c>
      <c r="K99" s="693"/>
      <c r="L99" s="693">
        <v>2590</v>
      </c>
      <c r="M99" s="693">
        <v>3319</v>
      </c>
      <c r="N99" s="693">
        <f t="shared" si="2"/>
        <v>5909</v>
      </c>
      <c r="O99" s="698"/>
    </row>
    <row r="100" spans="1:15" ht="15">
      <c r="A100" s="692" t="s">
        <v>369</v>
      </c>
      <c r="B100" s="693"/>
      <c r="C100" s="693"/>
      <c r="D100" s="694">
        <v>2014</v>
      </c>
      <c r="E100" s="694" t="s">
        <v>19</v>
      </c>
      <c r="F100" s="694" t="s">
        <v>8</v>
      </c>
      <c r="G100" s="695" t="s">
        <v>1406</v>
      </c>
      <c r="H100" s="695" t="s">
        <v>1658</v>
      </c>
      <c r="I100" s="693">
        <v>2</v>
      </c>
      <c r="J100" s="699" t="s">
        <v>1499</v>
      </c>
      <c r="K100" s="693"/>
      <c r="L100" s="693">
        <v>5</v>
      </c>
      <c r="M100" s="693"/>
      <c r="N100" s="693">
        <f t="shared" si="2"/>
        <v>5</v>
      </c>
      <c r="O100" s="698"/>
    </row>
    <row r="101" spans="1:15" ht="15">
      <c r="A101" s="692" t="s">
        <v>369</v>
      </c>
      <c r="B101" s="693"/>
      <c r="C101" s="693"/>
      <c r="D101" s="694">
        <v>2014</v>
      </c>
      <c r="E101" s="694" t="s">
        <v>19</v>
      </c>
      <c r="F101" s="694" t="s">
        <v>8</v>
      </c>
      <c r="G101" s="695" t="s">
        <v>1406</v>
      </c>
      <c r="H101" s="695" t="s">
        <v>698</v>
      </c>
      <c r="I101" s="693">
        <v>2</v>
      </c>
      <c r="J101" s="699" t="s">
        <v>1997</v>
      </c>
      <c r="K101" s="693"/>
      <c r="L101" s="693">
        <v>1</v>
      </c>
      <c r="M101" s="693"/>
      <c r="N101" s="693">
        <f t="shared" si="2"/>
        <v>1</v>
      </c>
      <c r="O101" s="698"/>
    </row>
    <row r="102" spans="1:15" ht="15">
      <c r="A102" s="692" t="s">
        <v>369</v>
      </c>
      <c r="B102" s="693"/>
      <c r="C102" s="693"/>
      <c r="D102" s="694">
        <v>2014</v>
      </c>
      <c r="E102" s="694" t="s">
        <v>19</v>
      </c>
      <c r="F102" s="694" t="s">
        <v>8</v>
      </c>
      <c r="G102" s="695" t="s">
        <v>1406</v>
      </c>
      <c r="H102" s="695" t="s">
        <v>700</v>
      </c>
      <c r="I102" s="693">
        <v>2</v>
      </c>
      <c r="J102" s="699" t="s">
        <v>1997</v>
      </c>
      <c r="K102" s="693"/>
      <c r="L102" s="693"/>
      <c r="M102" s="693">
        <v>8</v>
      </c>
      <c r="N102" s="693">
        <f t="shared" si="2"/>
        <v>8</v>
      </c>
      <c r="O102" s="698"/>
    </row>
    <row r="103" spans="1:15" ht="15">
      <c r="A103" s="692" t="s">
        <v>369</v>
      </c>
      <c r="B103" s="693"/>
      <c r="C103" s="693"/>
      <c r="D103" s="694">
        <v>2014</v>
      </c>
      <c r="E103" s="694" t="s">
        <v>19</v>
      </c>
      <c r="F103" s="694" t="s">
        <v>8</v>
      </c>
      <c r="G103" s="695" t="s">
        <v>1406</v>
      </c>
      <c r="H103" s="695" t="s">
        <v>720</v>
      </c>
      <c r="I103" s="693">
        <v>2</v>
      </c>
      <c r="J103" s="699" t="s">
        <v>1656</v>
      </c>
      <c r="K103" s="693"/>
      <c r="L103" s="693">
        <v>14</v>
      </c>
      <c r="M103" s="693">
        <v>4</v>
      </c>
      <c r="N103" s="693">
        <f t="shared" si="2"/>
        <v>18</v>
      </c>
      <c r="O103" s="698"/>
    </row>
    <row r="104" spans="1:15" ht="15">
      <c r="A104" s="692" t="s">
        <v>369</v>
      </c>
      <c r="B104" s="693"/>
      <c r="C104" s="693"/>
      <c r="D104" s="694">
        <v>2014</v>
      </c>
      <c r="E104" s="694" t="s">
        <v>19</v>
      </c>
      <c r="F104" s="694" t="s">
        <v>8</v>
      </c>
      <c r="G104" s="695" t="s">
        <v>1406</v>
      </c>
      <c r="H104" s="695" t="s">
        <v>720</v>
      </c>
      <c r="I104" s="693">
        <v>2</v>
      </c>
      <c r="J104" s="699" t="s">
        <v>1499</v>
      </c>
      <c r="K104" s="693"/>
      <c r="L104" s="693">
        <v>1</v>
      </c>
      <c r="M104" s="693"/>
      <c r="N104" s="693">
        <f t="shared" si="2"/>
        <v>1</v>
      </c>
      <c r="O104" s="698"/>
    </row>
    <row r="105" spans="1:15" ht="15">
      <c r="A105" s="692" t="s">
        <v>369</v>
      </c>
      <c r="B105" s="693"/>
      <c r="C105" s="693"/>
      <c r="D105" s="694">
        <v>2014</v>
      </c>
      <c r="E105" s="694" t="s">
        <v>19</v>
      </c>
      <c r="F105" s="694" t="s">
        <v>8</v>
      </c>
      <c r="G105" s="695" t="s">
        <v>1406</v>
      </c>
      <c r="H105" s="695" t="s">
        <v>720</v>
      </c>
      <c r="I105" s="693">
        <v>2</v>
      </c>
      <c r="J105" s="699" t="s">
        <v>1997</v>
      </c>
      <c r="K105" s="693"/>
      <c r="L105" s="693">
        <v>852</v>
      </c>
      <c r="M105" s="693">
        <v>932</v>
      </c>
      <c r="N105" s="693">
        <f t="shared" si="2"/>
        <v>1784</v>
      </c>
      <c r="O105" s="698"/>
    </row>
    <row r="106" spans="1:15" ht="15">
      <c r="A106" s="692" t="s">
        <v>369</v>
      </c>
      <c r="B106" s="693"/>
      <c r="C106" s="693"/>
      <c r="D106" s="694">
        <v>2014</v>
      </c>
      <c r="E106" s="694" t="s">
        <v>19</v>
      </c>
      <c r="F106" s="694" t="s">
        <v>8</v>
      </c>
      <c r="G106" s="695" t="s">
        <v>1406</v>
      </c>
      <c r="H106" s="695" t="s">
        <v>89</v>
      </c>
      <c r="I106" s="693">
        <v>1</v>
      </c>
      <c r="J106" s="699" t="s">
        <v>1656</v>
      </c>
      <c r="K106" s="693"/>
      <c r="L106" s="693">
        <v>1</v>
      </c>
      <c r="M106" s="693"/>
      <c r="N106" s="693">
        <f t="shared" si="2"/>
        <v>1</v>
      </c>
      <c r="O106" s="698"/>
    </row>
    <row r="107" spans="1:15" ht="15">
      <c r="A107" s="692" t="s">
        <v>369</v>
      </c>
      <c r="B107" s="693"/>
      <c r="C107" s="693"/>
      <c r="D107" s="694">
        <v>2014</v>
      </c>
      <c r="E107" s="694" t="s">
        <v>19</v>
      </c>
      <c r="F107" s="694" t="s">
        <v>8</v>
      </c>
      <c r="G107" s="695" t="s">
        <v>1406</v>
      </c>
      <c r="H107" s="695" t="s">
        <v>89</v>
      </c>
      <c r="I107" s="693">
        <v>1</v>
      </c>
      <c r="J107" s="699" t="s">
        <v>1997</v>
      </c>
      <c r="K107" s="693"/>
      <c r="L107" s="693">
        <v>11</v>
      </c>
      <c r="M107" s="693">
        <v>24</v>
      </c>
      <c r="N107" s="693">
        <f t="shared" si="2"/>
        <v>35</v>
      </c>
      <c r="O107" s="698"/>
    </row>
    <row r="108" spans="1:15" ht="15">
      <c r="A108" s="692" t="s">
        <v>369</v>
      </c>
      <c r="B108" s="693"/>
      <c r="C108" s="693"/>
      <c r="D108" s="694">
        <v>2014</v>
      </c>
      <c r="E108" s="694" t="s">
        <v>19</v>
      </c>
      <c r="F108" s="694" t="s">
        <v>8</v>
      </c>
      <c r="G108" s="695" t="s">
        <v>1406</v>
      </c>
      <c r="H108" s="695" t="s">
        <v>677</v>
      </c>
      <c r="I108" s="693">
        <v>2</v>
      </c>
      <c r="J108" s="699" t="s">
        <v>1656</v>
      </c>
      <c r="K108" s="693"/>
      <c r="L108" s="693"/>
      <c r="M108" s="693">
        <v>1</v>
      </c>
      <c r="N108" s="693">
        <f t="shared" si="2"/>
        <v>1</v>
      </c>
      <c r="O108" s="698"/>
    </row>
    <row r="109" spans="1:15" ht="15">
      <c r="A109" s="692" t="s">
        <v>369</v>
      </c>
      <c r="B109" s="693"/>
      <c r="C109" s="693"/>
      <c r="D109" s="694">
        <v>2014</v>
      </c>
      <c r="E109" s="694" t="s">
        <v>19</v>
      </c>
      <c r="F109" s="694" t="s">
        <v>8</v>
      </c>
      <c r="G109" s="695" t="s">
        <v>1406</v>
      </c>
      <c r="H109" s="695" t="s">
        <v>677</v>
      </c>
      <c r="I109" s="693">
        <v>2</v>
      </c>
      <c r="J109" s="699" t="s">
        <v>1997</v>
      </c>
      <c r="K109" s="693"/>
      <c r="L109" s="693">
        <v>1</v>
      </c>
      <c r="M109" s="693">
        <v>1</v>
      </c>
      <c r="N109" s="693">
        <f t="shared" si="2"/>
        <v>2</v>
      </c>
      <c r="O109" s="698"/>
    </row>
    <row r="110" spans="1:15" ht="15">
      <c r="A110" s="692" t="s">
        <v>369</v>
      </c>
      <c r="B110" s="693"/>
      <c r="C110" s="693"/>
      <c r="D110" s="694">
        <v>2014</v>
      </c>
      <c r="E110" s="694" t="s">
        <v>19</v>
      </c>
      <c r="F110" s="694" t="s">
        <v>8</v>
      </c>
      <c r="G110" s="695" t="s">
        <v>1406</v>
      </c>
      <c r="H110" s="695" t="s">
        <v>710</v>
      </c>
      <c r="I110" s="693">
        <v>1</v>
      </c>
      <c r="J110" s="699" t="s">
        <v>1499</v>
      </c>
      <c r="K110" s="693"/>
      <c r="L110" s="693">
        <v>5165</v>
      </c>
      <c r="M110" s="693"/>
      <c r="N110" s="693">
        <f t="shared" si="2"/>
        <v>5165</v>
      </c>
      <c r="O110" s="698"/>
    </row>
    <row r="111" spans="1:15" ht="14.45" customHeight="1">
      <c r="A111" s="558" t="s">
        <v>369</v>
      </c>
      <c r="B111" s="559"/>
      <c r="C111" s="559"/>
      <c r="D111" s="560">
        <v>2014</v>
      </c>
      <c r="E111" s="560" t="s">
        <v>21</v>
      </c>
      <c r="F111" s="560" t="s">
        <v>8</v>
      </c>
      <c r="G111" s="561" t="s">
        <v>65</v>
      </c>
      <c r="H111" s="576" t="s">
        <v>1673</v>
      </c>
      <c r="I111" s="559">
        <v>2</v>
      </c>
      <c r="J111" s="844" t="s">
        <v>77</v>
      </c>
      <c r="K111" s="694"/>
      <c r="L111" s="560">
        <v>4</v>
      </c>
      <c r="M111" s="560">
        <v>0</v>
      </c>
      <c r="N111" s="559">
        <f t="shared" ref="N111:N174" si="3">L111+M111</f>
        <v>4</v>
      </c>
      <c r="O111" s="528"/>
    </row>
    <row r="112" spans="1:15" ht="14.45" customHeight="1">
      <c r="A112" s="558" t="s">
        <v>369</v>
      </c>
      <c r="B112" s="559"/>
      <c r="C112" s="559"/>
      <c r="D112" s="560">
        <v>2014</v>
      </c>
      <c r="E112" s="560" t="s">
        <v>21</v>
      </c>
      <c r="F112" s="560" t="s">
        <v>8</v>
      </c>
      <c r="G112" s="561" t="s">
        <v>65</v>
      </c>
      <c r="H112" s="576" t="s">
        <v>1682</v>
      </c>
      <c r="I112" s="559">
        <v>2</v>
      </c>
      <c r="J112" s="844" t="s">
        <v>77</v>
      </c>
      <c r="K112" s="694"/>
      <c r="L112" s="560">
        <v>0</v>
      </c>
      <c r="M112" s="560">
        <v>112</v>
      </c>
      <c r="N112" s="559">
        <f t="shared" si="3"/>
        <v>112</v>
      </c>
      <c r="O112" s="528"/>
    </row>
    <row r="113" spans="1:15" ht="14.45" customHeight="1">
      <c r="A113" s="558" t="s">
        <v>369</v>
      </c>
      <c r="B113" s="559"/>
      <c r="C113" s="559"/>
      <c r="D113" s="560">
        <v>2014</v>
      </c>
      <c r="E113" s="560" t="s">
        <v>21</v>
      </c>
      <c r="F113" s="560" t="s">
        <v>8</v>
      </c>
      <c r="G113" s="561" t="s">
        <v>65</v>
      </c>
      <c r="H113" s="576" t="s">
        <v>1074</v>
      </c>
      <c r="I113" s="559">
        <v>1</v>
      </c>
      <c r="J113" s="844" t="s">
        <v>77</v>
      </c>
      <c r="K113" s="694"/>
      <c r="L113" s="560">
        <v>33</v>
      </c>
      <c r="M113" s="560">
        <v>0</v>
      </c>
      <c r="N113" s="559">
        <f t="shared" si="3"/>
        <v>33</v>
      </c>
      <c r="O113" s="528"/>
    </row>
    <row r="114" spans="1:15" ht="14.45" customHeight="1">
      <c r="A114" s="558" t="s">
        <v>369</v>
      </c>
      <c r="B114" s="559"/>
      <c r="C114" s="559"/>
      <c r="D114" s="560">
        <v>2014</v>
      </c>
      <c r="E114" s="560" t="s">
        <v>21</v>
      </c>
      <c r="F114" s="560" t="s">
        <v>8</v>
      </c>
      <c r="G114" s="561" t="s">
        <v>65</v>
      </c>
      <c r="H114" s="576" t="s">
        <v>1078</v>
      </c>
      <c r="I114" s="559"/>
      <c r="J114" s="844" t="s">
        <v>77</v>
      </c>
      <c r="K114" s="694"/>
      <c r="L114" s="560">
        <v>50</v>
      </c>
      <c r="M114" s="560">
        <v>0</v>
      </c>
      <c r="N114" s="559">
        <f t="shared" si="3"/>
        <v>50</v>
      </c>
      <c r="O114" s="528"/>
    </row>
    <row r="115" spans="1:15" ht="14.45" customHeight="1">
      <c r="A115" s="558" t="s">
        <v>369</v>
      </c>
      <c r="B115" s="559"/>
      <c r="C115" s="559"/>
      <c r="D115" s="560">
        <v>2014</v>
      </c>
      <c r="E115" s="560" t="s">
        <v>21</v>
      </c>
      <c r="F115" s="560" t="s">
        <v>8</v>
      </c>
      <c r="G115" s="561" t="s">
        <v>65</v>
      </c>
      <c r="H115" s="576" t="s">
        <v>1079</v>
      </c>
      <c r="I115" s="559"/>
      <c r="J115" s="844" t="s">
        <v>77</v>
      </c>
      <c r="K115" s="694"/>
      <c r="L115" s="560">
        <v>0</v>
      </c>
      <c r="M115" s="560">
        <v>27</v>
      </c>
      <c r="N115" s="559">
        <f t="shared" si="3"/>
        <v>27</v>
      </c>
      <c r="O115" s="528"/>
    </row>
    <row r="116" spans="1:15" ht="14.45" customHeight="1">
      <c r="A116" s="558" t="s">
        <v>369</v>
      </c>
      <c r="B116" s="559"/>
      <c r="C116" s="559"/>
      <c r="D116" s="560">
        <v>2014</v>
      </c>
      <c r="E116" s="560" t="s">
        <v>21</v>
      </c>
      <c r="F116" s="560" t="s">
        <v>8</v>
      </c>
      <c r="G116" s="561" t="s">
        <v>65</v>
      </c>
      <c r="H116" s="576" t="s">
        <v>1089</v>
      </c>
      <c r="I116" s="559">
        <v>2</v>
      </c>
      <c r="J116" s="844" t="s">
        <v>77</v>
      </c>
      <c r="K116" s="694"/>
      <c r="L116" s="560">
        <v>598</v>
      </c>
      <c r="M116" s="560">
        <v>427</v>
      </c>
      <c r="N116" s="559">
        <f t="shared" si="3"/>
        <v>1025</v>
      </c>
      <c r="O116" s="528"/>
    </row>
    <row r="117" spans="1:15" ht="14.45" customHeight="1">
      <c r="A117" s="558" t="s">
        <v>369</v>
      </c>
      <c r="B117" s="559"/>
      <c r="C117" s="559"/>
      <c r="D117" s="560">
        <v>2014</v>
      </c>
      <c r="E117" s="560" t="s">
        <v>21</v>
      </c>
      <c r="F117" s="560" t="s">
        <v>8</v>
      </c>
      <c r="G117" s="561" t="s">
        <v>65</v>
      </c>
      <c r="H117" s="576" t="s">
        <v>1739</v>
      </c>
      <c r="I117" s="559"/>
      <c r="J117" s="844" t="s">
        <v>77</v>
      </c>
      <c r="K117" s="694"/>
      <c r="L117" s="560">
        <v>1</v>
      </c>
      <c r="M117" s="560">
        <v>0</v>
      </c>
      <c r="N117" s="559">
        <f t="shared" si="3"/>
        <v>1</v>
      </c>
      <c r="O117" s="528"/>
    </row>
    <row r="118" spans="1:15" ht="14.45" customHeight="1">
      <c r="A118" s="558" t="s">
        <v>369</v>
      </c>
      <c r="B118" s="559"/>
      <c r="C118" s="559"/>
      <c r="D118" s="560">
        <v>2014</v>
      </c>
      <c r="E118" s="560" t="s">
        <v>21</v>
      </c>
      <c r="F118" s="560" t="s">
        <v>8</v>
      </c>
      <c r="G118" s="561" t="s">
        <v>65</v>
      </c>
      <c r="H118" s="576" t="s">
        <v>1092</v>
      </c>
      <c r="I118" s="559">
        <v>1</v>
      </c>
      <c r="J118" s="844" t="s">
        <v>77</v>
      </c>
      <c r="K118" s="694"/>
      <c r="L118" s="560">
        <v>14</v>
      </c>
      <c r="M118" s="560">
        <v>0</v>
      </c>
      <c r="N118" s="559">
        <f t="shared" si="3"/>
        <v>14</v>
      </c>
      <c r="O118" s="528"/>
    </row>
    <row r="119" spans="1:15" ht="14.45" customHeight="1">
      <c r="A119" s="558" t="s">
        <v>369</v>
      </c>
      <c r="B119" s="559"/>
      <c r="C119" s="559"/>
      <c r="D119" s="560">
        <v>2014</v>
      </c>
      <c r="E119" s="560" t="s">
        <v>21</v>
      </c>
      <c r="F119" s="560" t="s">
        <v>8</v>
      </c>
      <c r="G119" s="561" t="s">
        <v>65</v>
      </c>
      <c r="H119" s="576" t="s">
        <v>1098</v>
      </c>
      <c r="I119" s="559">
        <v>1</v>
      </c>
      <c r="J119" s="844" t="s">
        <v>77</v>
      </c>
      <c r="K119" s="694"/>
      <c r="L119" s="560">
        <v>53</v>
      </c>
      <c r="M119" s="560">
        <v>0</v>
      </c>
      <c r="N119" s="559">
        <f t="shared" si="3"/>
        <v>53</v>
      </c>
      <c r="O119" s="528"/>
    </row>
    <row r="120" spans="1:15" ht="14.45" customHeight="1">
      <c r="A120" s="558" t="s">
        <v>369</v>
      </c>
      <c r="B120" s="559"/>
      <c r="C120" s="559"/>
      <c r="D120" s="560">
        <v>2014</v>
      </c>
      <c r="E120" s="560" t="s">
        <v>21</v>
      </c>
      <c r="F120" s="560" t="s">
        <v>8</v>
      </c>
      <c r="G120" s="561" t="s">
        <v>65</v>
      </c>
      <c r="H120" s="576" t="s">
        <v>1101</v>
      </c>
      <c r="I120" s="559">
        <v>2</v>
      </c>
      <c r="J120" s="844" t="s">
        <v>77</v>
      </c>
      <c r="K120" s="694"/>
      <c r="L120" s="560">
        <v>358</v>
      </c>
      <c r="M120" s="560">
        <v>1</v>
      </c>
      <c r="N120" s="559">
        <f t="shared" si="3"/>
        <v>359</v>
      </c>
      <c r="O120" s="528"/>
    </row>
    <row r="121" spans="1:15" ht="14.45" customHeight="1">
      <c r="A121" s="558" t="s">
        <v>369</v>
      </c>
      <c r="B121" s="559"/>
      <c r="C121" s="559"/>
      <c r="D121" s="560">
        <v>2014</v>
      </c>
      <c r="E121" s="560" t="s">
        <v>21</v>
      </c>
      <c r="F121" s="560" t="s">
        <v>8</v>
      </c>
      <c r="G121" s="561" t="s">
        <v>65</v>
      </c>
      <c r="H121" s="576" t="s">
        <v>1691</v>
      </c>
      <c r="I121" s="559"/>
      <c r="J121" s="844" t="s">
        <v>77</v>
      </c>
      <c r="K121" s="694"/>
      <c r="L121" s="560">
        <v>0</v>
      </c>
      <c r="M121" s="560">
        <v>1</v>
      </c>
      <c r="N121" s="559">
        <f t="shared" si="3"/>
        <v>1</v>
      </c>
      <c r="O121" s="528"/>
    </row>
    <row r="122" spans="1:15" ht="14.45" customHeight="1">
      <c r="A122" s="558" t="s">
        <v>369</v>
      </c>
      <c r="B122" s="559"/>
      <c r="C122" s="559"/>
      <c r="D122" s="560">
        <v>2014</v>
      </c>
      <c r="E122" s="560" t="s">
        <v>21</v>
      </c>
      <c r="F122" s="560" t="s">
        <v>8</v>
      </c>
      <c r="G122" s="561" t="s">
        <v>65</v>
      </c>
      <c r="H122" s="576" t="s">
        <v>1107</v>
      </c>
      <c r="I122" s="559"/>
      <c r="J122" s="844" t="s">
        <v>77</v>
      </c>
      <c r="K122" s="694"/>
      <c r="L122" s="560">
        <v>51</v>
      </c>
      <c r="M122" s="560">
        <v>0</v>
      </c>
      <c r="N122" s="559">
        <f t="shared" si="3"/>
        <v>51</v>
      </c>
      <c r="O122" s="528"/>
    </row>
    <row r="123" spans="1:15" ht="14.45" customHeight="1">
      <c r="A123" s="558" t="s">
        <v>369</v>
      </c>
      <c r="B123" s="559"/>
      <c r="C123" s="559"/>
      <c r="D123" s="560">
        <v>2014</v>
      </c>
      <c r="E123" s="560" t="s">
        <v>21</v>
      </c>
      <c r="F123" s="560" t="s">
        <v>8</v>
      </c>
      <c r="G123" s="561" t="s">
        <v>65</v>
      </c>
      <c r="H123" s="576" t="s">
        <v>1117</v>
      </c>
      <c r="I123" s="559">
        <v>1</v>
      </c>
      <c r="J123" s="844" t="s">
        <v>77</v>
      </c>
      <c r="K123" s="694"/>
      <c r="L123" s="560">
        <v>2673</v>
      </c>
      <c r="M123" s="560">
        <v>406</v>
      </c>
      <c r="N123" s="559">
        <f t="shared" si="3"/>
        <v>3079</v>
      </c>
      <c r="O123" s="528"/>
    </row>
    <row r="124" spans="1:15" ht="14.45" customHeight="1">
      <c r="A124" s="558" t="s">
        <v>369</v>
      </c>
      <c r="B124" s="559"/>
      <c r="C124" s="559"/>
      <c r="D124" s="560">
        <v>2014</v>
      </c>
      <c r="E124" s="560" t="s">
        <v>21</v>
      </c>
      <c r="F124" s="560" t="s">
        <v>8</v>
      </c>
      <c r="G124" s="561" t="s">
        <v>65</v>
      </c>
      <c r="H124" s="576" t="s">
        <v>1125</v>
      </c>
      <c r="I124" s="559">
        <v>2</v>
      </c>
      <c r="J124" s="844" t="s">
        <v>77</v>
      </c>
      <c r="K124" s="694"/>
      <c r="L124" s="560">
        <v>38</v>
      </c>
      <c r="M124" s="560">
        <v>0</v>
      </c>
      <c r="N124" s="559">
        <f t="shared" si="3"/>
        <v>38</v>
      </c>
      <c r="O124" s="528"/>
    </row>
    <row r="125" spans="1:15" ht="14.45" customHeight="1">
      <c r="A125" s="558" t="s">
        <v>369</v>
      </c>
      <c r="B125" s="559"/>
      <c r="C125" s="559"/>
      <c r="D125" s="560">
        <v>2014</v>
      </c>
      <c r="E125" s="560" t="s">
        <v>21</v>
      </c>
      <c r="F125" s="560" t="s">
        <v>8</v>
      </c>
      <c r="G125" s="561" t="s">
        <v>65</v>
      </c>
      <c r="H125" s="576" t="s">
        <v>1698</v>
      </c>
      <c r="I125" s="559">
        <v>1</v>
      </c>
      <c r="J125" s="844" t="s">
        <v>77</v>
      </c>
      <c r="K125" s="694"/>
      <c r="L125" s="560">
        <v>1</v>
      </c>
      <c r="M125" s="560">
        <v>0</v>
      </c>
      <c r="N125" s="559">
        <f t="shared" si="3"/>
        <v>1</v>
      </c>
      <c r="O125" s="528"/>
    </row>
    <row r="126" spans="1:15" ht="14.45" customHeight="1">
      <c r="A126" s="558" t="s">
        <v>369</v>
      </c>
      <c r="B126" s="559"/>
      <c r="C126" s="559"/>
      <c r="D126" s="560">
        <v>2014</v>
      </c>
      <c r="E126" s="560" t="s">
        <v>21</v>
      </c>
      <c r="F126" s="560" t="s">
        <v>8</v>
      </c>
      <c r="G126" s="561" t="s">
        <v>65</v>
      </c>
      <c r="H126" s="576" t="s">
        <v>1699</v>
      </c>
      <c r="I126" s="559">
        <v>1</v>
      </c>
      <c r="J126" s="844" t="s">
        <v>77</v>
      </c>
      <c r="K126" s="694"/>
      <c r="L126" s="560">
        <v>0</v>
      </c>
      <c r="M126" s="560">
        <v>38</v>
      </c>
      <c r="N126" s="559">
        <f t="shared" si="3"/>
        <v>38</v>
      </c>
      <c r="O126" s="528"/>
    </row>
    <row r="127" spans="1:15" ht="14.45" customHeight="1">
      <c r="A127" s="558" t="s">
        <v>369</v>
      </c>
      <c r="B127" s="559"/>
      <c r="C127" s="559"/>
      <c r="D127" s="560">
        <v>2014</v>
      </c>
      <c r="E127" s="560" t="s">
        <v>21</v>
      </c>
      <c r="F127" s="560" t="s">
        <v>8</v>
      </c>
      <c r="G127" s="561" t="s">
        <v>65</v>
      </c>
      <c r="H127" s="576" t="s">
        <v>1143</v>
      </c>
      <c r="I127" s="559">
        <v>2</v>
      </c>
      <c r="J127" s="844" t="s">
        <v>77</v>
      </c>
      <c r="K127" s="694"/>
      <c r="L127" s="560">
        <v>19</v>
      </c>
      <c r="M127" s="560">
        <v>0</v>
      </c>
      <c r="N127" s="559">
        <f t="shared" si="3"/>
        <v>19</v>
      </c>
      <c r="O127" s="528"/>
    </row>
    <row r="128" spans="1:15" ht="14.45" customHeight="1">
      <c r="A128" s="558" t="s">
        <v>369</v>
      </c>
      <c r="B128" s="559"/>
      <c r="C128" s="559"/>
      <c r="D128" s="560">
        <v>2014</v>
      </c>
      <c r="E128" s="560" t="s">
        <v>21</v>
      </c>
      <c r="F128" s="560" t="s">
        <v>8</v>
      </c>
      <c r="G128" s="561" t="s">
        <v>65</v>
      </c>
      <c r="H128" s="576" t="s">
        <v>1151</v>
      </c>
      <c r="I128" s="559"/>
      <c r="J128" s="844" t="s">
        <v>77</v>
      </c>
      <c r="K128" s="694"/>
      <c r="L128" s="560">
        <v>0</v>
      </c>
      <c r="M128" s="560">
        <v>1</v>
      </c>
      <c r="N128" s="559">
        <f t="shared" si="3"/>
        <v>1</v>
      </c>
      <c r="O128" s="528"/>
    </row>
    <row r="129" spans="1:15" ht="14.45" customHeight="1">
      <c r="A129" s="558" t="s">
        <v>369</v>
      </c>
      <c r="B129" s="559"/>
      <c r="C129" s="559"/>
      <c r="D129" s="560">
        <v>2014</v>
      </c>
      <c r="E129" s="560" t="s">
        <v>21</v>
      </c>
      <c r="F129" s="560" t="s">
        <v>8</v>
      </c>
      <c r="G129" s="561" t="s">
        <v>65</v>
      </c>
      <c r="H129" s="576" t="s">
        <v>1704</v>
      </c>
      <c r="I129" s="559">
        <v>2</v>
      </c>
      <c r="J129" s="844" t="s">
        <v>77</v>
      </c>
      <c r="K129" s="694"/>
      <c r="L129" s="560">
        <v>17</v>
      </c>
      <c r="M129" s="560">
        <v>1</v>
      </c>
      <c r="N129" s="559">
        <f t="shared" si="3"/>
        <v>18</v>
      </c>
      <c r="O129" s="528"/>
    </row>
    <row r="130" spans="1:15" ht="15">
      <c r="A130" s="558" t="s">
        <v>369</v>
      </c>
      <c r="B130" s="559"/>
      <c r="C130" s="559"/>
      <c r="D130" s="560">
        <v>2014</v>
      </c>
      <c r="E130" s="560" t="s">
        <v>21</v>
      </c>
      <c r="F130" s="560" t="s">
        <v>8</v>
      </c>
      <c r="G130" s="561" t="s">
        <v>65</v>
      </c>
      <c r="H130" s="576" t="s">
        <v>1055</v>
      </c>
      <c r="I130" s="559">
        <v>1</v>
      </c>
      <c r="J130" s="844" t="s">
        <v>1679</v>
      </c>
      <c r="K130" s="694"/>
      <c r="L130" s="560">
        <v>15870</v>
      </c>
      <c r="M130" s="560">
        <v>3182</v>
      </c>
      <c r="N130" s="559">
        <f t="shared" si="3"/>
        <v>19052</v>
      </c>
      <c r="O130" s="528"/>
    </row>
    <row r="131" spans="1:15" ht="15">
      <c r="A131" s="558" t="s">
        <v>369</v>
      </c>
      <c r="B131" s="559"/>
      <c r="C131" s="559"/>
      <c r="D131" s="560">
        <v>2014</v>
      </c>
      <c r="E131" s="560" t="s">
        <v>21</v>
      </c>
      <c r="F131" s="560" t="s">
        <v>8</v>
      </c>
      <c r="G131" s="561" t="s">
        <v>65</v>
      </c>
      <c r="H131" s="576" t="s">
        <v>1068</v>
      </c>
      <c r="I131" s="559"/>
      <c r="J131" s="844" t="s">
        <v>1741</v>
      </c>
      <c r="K131" s="694"/>
      <c r="L131" s="560">
        <v>84</v>
      </c>
      <c r="M131" s="560">
        <v>5</v>
      </c>
      <c r="N131" s="559">
        <f t="shared" si="3"/>
        <v>89</v>
      </c>
      <c r="O131" s="528"/>
    </row>
    <row r="132" spans="1:15" ht="15">
      <c r="A132" s="558" t="s">
        <v>369</v>
      </c>
      <c r="B132" s="559"/>
      <c r="C132" s="559"/>
      <c r="D132" s="560">
        <v>2014</v>
      </c>
      <c r="E132" s="560" t="s">
        <v>21</v>
      </c>
      <c r="F132" s="560" t="s">
        <v>8</v>
      </c>
      <c r="G132" s="561" t="s">
        <v>65</v>
      </c>
      <c r="H132" s="576" t="s">
        <v>1682</v>
      </c>
      <c r="I132" s="559">
        <v>2</v>
      </c>
      <c r="J132" s="844" t="s">
        <v>1742</v>
      </c>
      <c r="K132" s="694"/>
      <c r="L132" s="560">
        <v>20</v>
      </c>
      <c r="M132" s="560">
        <v>0</v>
      </c>
      <c r="N132" s="559">
        <f t="shared" si="3"/>
        <v>20</v>
      </c>
      <c r="O132" s="528"/>
    </row>
    <row r="133" spans="1:15" ht="15">
      <c r="A133" s="558" t="s">
        <v>369</v>
      </c>
      <c r="B133" s="559"/>
      <c r="C133" s="559"/>
      <c r="D133" s="560">
        <v>2014</v>
      </c>
      <c r="E133" s="560" t="s">
        <v>21</v>
      </c>
      <c r="F133" s="560" t="s">
        <v>8</v>
      </c>
      <c r="G133" s="561" t="s">
        <v>65</v>
      </c>
      <c r="H133" s="576" t="s">
        <v>1074</v>
      </c>
      <c r="I133" s="559">
        <v>1</v>
      </c>
      <c r="J133" s="844" t="s">
        <v>1743</v>
      </c>
      <c r="K133" s="694"/>
      <c r="L133" s="560">
        <v>3</v>
      </c>
      <c r="M133" s="560">
        <v>0</v>
      </c>
      <c r="N133" s="559">
        <f t="shared" si="3"/>
        <v>3</v>
      </c>
      <c r="O133" s="528"/>
    </row>
    <row r="134" spans="1:15" ht="15">
      <c r="A134" s="558" t="s">
        <v>369</v>
      </c>
      <c r="B134" s="559"/>
      <c r="C134" s="559"/>
      <c r="D134" s="560">
        <v>2014</v>
      </c>
      <c r="E134" s="560" t="s">
        <v>21</v>
      </c>
      <c r="F134" s="560" t="s">
        <v>8</v>
      </c>
      <c r="G134" s="561" t="s">
        <v>65</v>
      </c>
      <c r="H134" s="576" t="s">
        <v>1084</v>
      </c>
      <c r="I134" s="559"/>
      <c r="J134" s="844" t="s">
        <v>1744</v>
      </c>
      <c r="K134" s="694"/>
      <c r="L134" s="560">
        <v>0</v>
      </c>
      <c r="M134" s="560">
        <v>1</v>
      </c>
      <c r="N134" s="559">
        <f t="shared" si="3"/>
        <v>1</v>
      </c>
      <c r="O134" s="528"/>
    </row>
    <row r="135" spans="1:15" ht="15">
      <c r="A135" s="558" t="s">
        <v>369</v>
      </c>
      <c r="B135" s="559"/>
      <c r="C135" s="559"/>
      <c r="D135" s="560">
        <v>2014</v>
      </c>
      <c r="E135" s="560" t="s">
        <v>21</v>
      </c>
      <c r="F135" s="560" t="s">
        <v>8</v>
      </c>
      <c r="G135" s="561" t="s">
        <v>65</v>
      </c>
      <c r="H135" s="576" t="s">
        <v>1095</v>
      </c>
      <c r="I135" s="559">
        <v>1</v>
      </c>
      <c r="J135" s="844" t="s">
        <v>1745</v>
      </c>
      <c r="K135" s="694"/>
      <c r="L135" s="560">
        <v>82</v>
      </c>
      <c r="M135" s="560">
        <v>0</v>
      </c>
      <c r="N135" s="559">
        <f t="shared" si="3"/>
        <v>82</v>
      </c>
      <c r="O135" s="528"/>
    </row>
    <row r="136" spans="1:15" ht="15">
      <c r="A136" s="558" t="s">
        <v>369</v>
      </c>
      <c r="B136" s="559"/>
      <c r="C136" s="559"/>
      <c r="D136" s="560">
        <v>2014</v>
      </c>
      <c r="E136" s="560" t="s">
        <v>21</v>
      </c>
      <c r="F136" s="560" t="s">
        <v>8</v>
      </c>
      <c r="G136" s="561" t="s">
        <v>65</v>
      </c>
      <c r="H136" s="576" t="s">
        <v>1689</v>
      </c>
      <c r="I136" s="559">
        <v>1</v>
      </c>
      <c r="J136" s="844" t="s">
        <v>1746</v>
      </c>
      <c r="K136" s="694"/>
      <c r="L136" s="560">
        <v>635</v>
      </c>
      <c r="M136" s="560">
        <v>0</v>
      </c>
      <c r="N136" s="559">
        <f t="shared" si="3"/>
        <v>635</v>
      </c>
      <c r="O136" s="528"/>
    </row>
    <row r="137" spans="1:15" ht="15">
      <c r="A137" s="558" t="s">
        <v>369</v>
      </c>
      <c r="B137" s="559"/>
      <c r="C137" s="559"/>
      <c r="D137" s="560">
        <v>2014</v>
      </c>
      <c r="E137" s="560" t="s">
        <v>21</v>
      </c>
      <c r="F137" s="560" t="s">
        <v>8</v>
      </c>
      <c r="G137" s="561" t="s">
        <v>65</v>
      </c>
      <c r="H137" s="576" t="s">
        <v>1098</v>
      </c>
      <c r="I137" s="559">
        <v>1</v>
      </c>
      <c r="J137" s="844" t="s">
        <v>1747</v>
      </c>
      <c r="K137" s="694"/>
      <c r="L137" s="560">
        <v>141</v>
      </c>
      <c r="M137" s="560">
        <v>0</v>
      </c>
      <c r="N137" s="559">
        <f t="shared" si="3"/>
        <v>141</v>
      </c>
      <c r="O137" s="528"/>
    </row>
    <row r="138" spans="1:15" ht="15">
      <c r="A138" s="558" t="s">
        <v>369</v>
      </c>
      <c r="B138" s="559"/>
      <c r="C138" s="559"/>
      <c r="D138" s="560">
        <v>2014</v>
      </c>
      <c r="E138" s="560" t="s">
        <v>21</v>
      </c>
      <c r="F138" s="560" t="s">
        <v>8</v>
      </c>
      <c r="G138" s="561" t="s">
        <v>65</v>
      </c>
      <c r="H138" s="576" t="s">
        <v>1100</v>
      </c>
      <c r="I138" s="559"/>
      <c r="J138" s="844" t="s">
        <v>1748</v>
      </c>
      <c r="K138" s="694"/>
      <c r="L138" s="560">
        <v>3</v>
      </c>
      <c r="M138" s="560">
        <v>0</v>
      </c>
      <c r="N138" s="559">
        <f t="shared" si="3"/>
        <v>3</v>
      </c>
      <c r="O138" s="528"/>
    </row>
    <row r="139" spans="1:15" ht="15">
      <c r="A139" s="558" t="s">
        <v>369</v>
      </c>
      <c r="B139" s="559"/>
      <c r="C139" s="559"/>
      <c r="D139" s="560">
        <v>2014</v>
      </c>
      <c r="E139" s="560" t="s">
        <v>21</v>
      </c>
      <c r="F139" s="560" t="s">
        <v>8</v>
      </c>
      <c r="G139" s="561" t="s">
        <v>65</v>
      </c>
      <c r="H139" s="576" t="s">
        <v>1740</v>
      </c>
      <c r="I139" s="559"/>
      <c r="J139" s="844" t="s">
        <v>1749</v>
      </c>
      <c r="K139" s="694"/>
      <c r="L139" s="560">
        <v>0</v>
      </c>
      <c r="M139" s="560">
        <v>1</v>
      </c>
      <c r="N139" s="559">
        <f t="shared" si="3"/>
        <v>1</v>
      </c>
      <c r="O139" s="528"/>
    </row>
    <row r="140" spans="1:15" ht="15">
      <c r="A140" s="558" t="s">
        <v>369</v>
      </c>
      <c r="B140" s="559"/>
      <c r="C140" s="559"/>
      <c r="D140" s="560">
        <v>2014</v>
      </c>
      <c r="E140" s="560" t="s">
        <v>21</v>
      </c>
      <c r="F140" s="560" t="s">
        <v>8</v>
      </c>
      <c r="G140" s="561" t="s">
        <v>65</v>
      </c>
      <c r="H140" s="576" t="s">
        <v>1117</v>
      </c>
      <c r="I140" s="559">
        <v>1</v>
      </c>
      <c r="J140" s="844" t="s">
        <v>1750</v>
      </c>
      <c r="K140" s="694"/>
      <c r="L140" s="560">
        <v>1</v>
      </c>
      <c r="M140" s="560">
        <v>0</v>
      </c>
      <c r="N140" s="559">
        <f t="shared" si="3"/>
        <v>1</v>
      </c>
      <c r="O140" s="528"/>
    </row>
    <row r="141" spans="1:15" ht="15">
      <c r="A141" s="558" t="s">
        <v>369</v>
      </c>
      <c r="B141" s="559"/>
      <c r="C141" s="559"/>
      <c r="D141" s="560">
        <v>2014</v>
      </c>
      <c r="E141" s="560" t="s">
        <v>21</v>
      </c>
      <c r="F141" s="560" t="s">
        <v>8</v>
      </c>
      <c r="G141" s="561" t="s">
        <v>65</v>
      </c>
      <c r="H141" s="576" t="s">
        <v>1119</v>
      </c>
      <c r="I141" s="559"/>
      <c r="J141" s="844" t="s">
        <v>1751</v>
      </c>
      <c r="K141" s="694"/>
      <c r="L141" s="560">
        <v>0</v>
      </c>
      <c r="M141" s="560">
        <v>0</v>
      </c>
      <c r="N141" s="559">
        <f t="shared" si="3"/>
        <v>0</v>
      </c>
      <c r="O141" s="528"/>
    </row>
    <row r="142" spans="1:15" ht="15">
      <c r="A142" s="558" t="s">
        <v>369</v>
      </c>
      <c r="B142" s="559"/>
      <c r="C142" s="559"/>
      <c r="D142" s="560">
        <v>2014</v>
      </c>
      <c r="E142" s="560" t="s">
        <v>21</v>
      </c>
      <c r="F142" s="560" t="s">
        <v>8</v>
      </c>
      <c r="G142" s="561" t="s">
        <v>65</v>
      </c>
      <c r="H142" s="576" t="s">
        <v>1120</v>
      </c>
      <c r="I142" s="559">
        <v>1</v>
      </c>
      <c r="J142" s="844" t="s">
        <v>1752</v>
      </c>
      <c r="K142" s="694"/>
      <c r="L142" s="560">
        <v>426</v>
      </c>
      <c r="M142" s="560">
        <v>0</v>
      </c>
      <c r="N142" s="559">
        <f t="shared" si="3"/>
        <v>426</v>
      </c>
      <c r="O142" s="528"/>
    </row>
    <row r="143" spans="1:15" ht="15">
      <c r="A143" s="558" t="s">
        <v>369</v>
      </c>
      <c r="B143" s="559"/>
      <c r="C143" s="559"/>
      <c r="D143" s="560">
        <v>2014</v>
      </c>
      <c r="E143" s="560" t="s">
        <v>21</v>
      </c>
      <c r="F143" s="560" t="s">
        <v>8</v>
      </c>
      <c r="G143" s="561" t="s">
        <v>65</v>
      </c>
      <c r="H143" s="576" t="s">
        <v>1711</v>
      </c>
      <c r="I143" s="559">
        <v>1</v>
      </c>
      <c r="J143" s="844" t="s">
        <v>1753</v>
      </c>
      <c r="K143" s="694"/>
      <c r="L143" s="560">
        <v>0</v>
      </c>
      <c r="M143" s="560">
        <v>1</v>
      </c>
      <c r="N143" s="559">
        <f t="shared" si="3"/>
        <v>1</v>
      </c>
      <c r="O143" s="528"/>
    </row>
    <row r="144" spans="1:15" ht="15">
      <c r="A144" s="558" t="s">
        <v>369</v>
      </c>
      <c r="B144" s="559"/>
      <c r="C144" s="559"/>
      <c r="D144" s="560">
        <v>2014</v>
      </c>
      <c r="E144" s="560" t="s">
        <v>21</v>
      </c>
      <c r="F144" s="560" t="s">
        <v>8</v>
      </c>
      <c r="G144" s="561" t="s">
        <v>65</v>
      </c>
      <c r="H144" s="576" t="s">
        <v>1140</v>
      </c>
      <c r="I144" s="559">
        <v>1</v>
      </c>
      <c r="J144" s="844" t="s">
        <v>1754</v>
      </c>
      <c r="K144" s="694"/>
      <c r="L144" s="560">
        <v>3331</v>
      </c>
      <c r="M144" s="560">
        <v>13</v>
      </c>
      <c r="N144" s="559">
        <f t="shared" si="3"/>
        <v>3344</v>
      </c>
      <c r="O144" s="528"/>
    </row>
    <row r="145" spans="1:15" ht="15">
      <c r="A145" s="558" t="s">
        <v>369</v>
      </c>
      <c r="B145" s="559"/>
      <c r="C145" s="559"/>
      <c r="D145" s="560">
        <v>2014</v>
      </c>
      <c r="E145" s="560" t="s">
        <v>21</v>
      </c>
      <c r="F145" s="560" t="s">
        <v>8</v>
      </c>
      <c r="G145" s="561" t="s">
        <v>65</v>
      </c>
      <c r="H145" s="576" t="s">
        <v>1151</v>
      </c>
      <c r="I145" s="559"/>
      <c r="J145" s="844" t="s">
        <v>1755</v>
      </c>
      <c r="K145" s="694"/>
      <c r="L145" s="560">
        <v>25</v>
      </c>
      <c r="M145" s="560">
        <v>0</v>
      </c>
      <c r="N145" s="559">
        <f t="shared" si="3"/>
        <v>25</v>
      </c>
      <c r="O145" s="528"/>
    </row>
    <row r="146" spans="1:15" ht="15">
      <c r="A146" s="558" t="s">
        <v>369</v>
      </c>
      <c r="B146" s="559"/>
      <c r="C146" s="559"/>
      <c r="D146" s="560">
        <v>2014</v>
      </c>
      <c r="E146" s="560" t="s">
        <v>21</v>
      </c>
      <c r="F146" s="560" t="s">
        <v>8</v>
      </c>
      <c r="G146" s="561" t="s">
        <v>65</v>
      </c>
      <c r="H146" s="576" t="s">
        <v>1756</v>
      </c>
      <c r="I146" s="559"/>
      <c r="J146" s="844" t="s">
        <v>1668</v>
      </c>
      <c r="K146" s="694"/>
      <c r="L146" s="560">
        <v>0</v>
      </c>
      <c r="M146" s="560">
        <v>23</v>
      </c>
      <c r="N146" s="559">
        <f t="shared" si="3"/>
        <v>23</v>
      </c>
      <c r="O146" s="528"/>
    </row>
    <row r="147" spans="1:15" ht="15">
      <c r="A147" s="558" t="s">
        <v>369</v>
      </c>
      <c r="B147" s="559"/>
      <c r="C147" s="559"/>
      <c r="D147" s="560">
        <v>2014</v>
      </c>
      <c r="E147" s="560" t="s">
        <v>21</v>
      </c>
      <c r="F147" s="560" t="s">
        <v>8</v>
      </c>
      <c r="G147" s="561" t="s">
        <v>65</v>
      </c>
      <c r="H147" s="576" t="s">
        <v>1666</v>
      </c>
      <c r="I147" s="559"/>
      <c r="J147" s="844" t="s">
        <v>1779</v>
      </c>
      <c r="K147" s="694"/>
      <c r="L147" s="560">
        <v>0</v>
      </c>
      <c r="M147" s="560">
        <v>231</v>
      </c>
      <c r="N147" s="559">
        <f t="shared" si="3"/>
        <v>231</v>
      </c>
      <c r="O147" s="528"/>
    </row>
    <row r="148" spans="1:15" ht="15">
      <c r="A148" s="558" t="s">
        <v>369</v>
      </c>
      <c r="B148" s="559"/>
      <c r="C148" s="559"/>
      <c r="D148" s="560">
        <v>2014</v>
      </c>
      <c r="E148" s="560" t="s">
        <v>21</v>
      </c>
      <c r="F148" s="560" t="s">
        <v>8</v>
      </c>
      <c r="G148" s="561" t="s">
        <v>65</v>
      </c>
      <c r="H148" s="576" t="s">
        <v>1757</v>
      </c>
      <c r="I148" s="559"/>
      <c r="J148" s="844" t="s">
        <v>1780</v>
      </c>
      <c r="K148" s="694"/>
      <c r="L148" s="560">
        <v>0</v>
      </c>
      <c r="M148" s="560">
        <v>143</v>
      </c>
      <c r="N148" s="559">
        <f t="shared" si="3"/>
        <v>143</v>
      </c>
      <c r="O148" s="528"/>
    </row>
    <row r="149" spans="1:15" ht="15">
      <c r="A149" s="558" t="s">
        <v>369</v>
      </c>
      <c r="B149" s="559"/>
      <c r="C149" s="559"/>
      <c r="D149" s="560">
        <v>2014</v>
      </c>
      <c r="E149" s="560" t="s">
        <v>21</v>
      </c>
      <c r="F149" s="560" t="s">
        <v>8</v>
      </c>
      <c r="G149" s="561" t="s">
        <v>65</v>
      </c>
      <c r="H149" s="576" t="s">
        <v>1669</v>
      </c>
      <c r="I149" s="559"/>
      <c r="J149" s="844" t="s">
        <v>1781</v>
      </c>
      <c r="K149" s="694"/>
      <c r="L149" s="560">
        <v>0</v>
      </c>
      <c r="M149" s="560">
        <v>8</v>
      </c>
      <c r="N149" s="559">
        <f t="shared" si="3"/>
        <v>8</v>
      </c>
      <c r="O149" s="528"/>
    </row>
    <row r="150" spans="1:15" ht="15">
      <c r="A150" s="558" t="s">
        <v>369</v>
      </c>
      <c r="B150" s="559"/>
      <c r="C150" s="559"/>
      <c r="D150" s="560">
        <v>2014</v>
      </c>
      <c r="E150" s="560" t="s">
        <v>21</v>
      </c>
      <c r="F150" s="560" t="s">
        <v>8</v>
      </c>
      <c r="G150" s="561" t="s">
        <v>65</v>
      </c>
      <c r="H150" s="576" t="s">
        <v>1670</v>
      </c>
      <c r="I150" s="559">
        <v>2</v>
      </c>
      <c r="J150" s="844" t="s">
        <v>1782</v>
      </c>
      <c r="K150" s="694"/>
      <c r="L150" s="560">
        <v>0</v>
      </c>
      <c r="M150" s="560">
        <v>5</v>
      </c>
      <c r="N150" s="559">
        <f t="shared" si="3"/>
        <v>5</v>
      </c>
      <c r="O150" s="528"/>
    </row>
    <row r="151" spans="1:15" ht="15">
      <c r="A151" s="558" t="s">
        <v>369</v>
      </c>
      <c r="B151" s="559"/>
      <c r="C151" s="559"/>
      <c r="D151" s="560">
        <v>2014</v>
      </c>
      <c r="E151" s="560" t="s">
        <v>21</v>
      </c>
      <c r="F151" s="560" t="s">
        <v>8</v>
      </c>
      <c r="G151" s="561" t="s">
        <v>65</v>
      </c>
      <c r="H151" s="576" t="s">
        <v>1672</v>
      </c>
      <c r="I151" s="559">
        <v>2</v>
      </c>
      <c r="J151" s="844" t="s">
        <v>1783</v>
      </c>
      <c r="K151" s="694"/>
      <c r="L151" s="560">
        <v>0</v>
      </c>
      <c r="M151" s="560">
        <v>20</v>
      </c>
      <c r="N151" s="559">
        <f t="shared" si="3"/>
        <v>20</v>
      </c>
      <c r="O151" s="528"/>
    </row>
    <row r="152" spans="1:15" ht="15">
      <c r="A152" s="558" t="s">
        <v>369</v>
      </c>
      <c r="B152" s="559"/>
      <c r="C152" s="559"/>
      <c r="D152" s="560">
        <v>2014</v>
      </c>
      <c r="E152" s="560" t="s">
        <v>21</v>
      </c>
      <c r="F152" s="560" t="s">
        <v>8</v>
      </c>
      <c r="G152" s="561" t="s">
        <v>65</v>
      </c>
      <c r="H152" s="576" t="s">
        <v>1758</v>
      </c>
      <c r="I152" s="559"/>
      <c r="J152" s="844" t="s">
        <v>1784</v>
      </c>
      <c r="K152" s="694"/>
      <c r="L152" s="560">
        <v>0</v>
      </c>
      <c r="M152" s="560">
        <v>29</v>
      </c>
      <c r="N152" s="559">
        <f t="shared" si="3"/>
        <v>29</v>
      </c>
      <c r="O152" s="528"/>
    </row>
    <row r="153" spans="1:15" ht="15">
      <c r="A153" s="558" t="s">
        <v>369</v>
      </c>
      <c r="B153" s="559"/>
      <c r="C153" s="559"/>
      <c r="D153" s="560">
        <v>2014</v>
      </c>
      <c r="E153" s="560" t="s">
        <v>21</v>
      </c>
      <c r="F153" s="560" t="s">
        <v>8</v>
      </c>
      <c r="G153" s="561" t="s">
        <v>65</v>
      </c>
      <c r="H153" s="576" t="s">
        <v>1674</v>
      </c>
      <c r="I153" s="559"/>
      <c r="J153" s="844" t="s">
        <v>1785</v>
      </c>
      <c r="K153" s="694"/>
      <c r="L153" s="560">
        <v>0</v>
      </c>
      <c r="M153" s="560">
        <v>2</v>
      </c>
      <c r="N153" s="559">
        <f t="shared" si="3"/>
        <v>2</v>
      </c>
      <c r="O153" s="528"/>
    </row>
    <row r="154" spans="1:15" ht="15">
      <c r="A154" s="558" t="s">
        <v>369</v>
      </c>
      <c r="B154" s="559"/>
      <c r="C154" s="559"/>
      <c r="D154" s="560">
        <v>2014</v>
      </c>
      <c r="E154" s="560" t="s">
        <v>21</v>
      </c>
      <c r="F154" s="560" t="s">
        <v>8</v>
      </c>
      <c r="G154" s="561" t="s">
        <v>65</v>
      </c>
      <c r="H154" s="576" t="s">
        <v>1759</v>
      </c>
      <c r="I154" s="559"/>
      <c r="J154" s="844" t="s">
        <v>1786</v>
      </c>
      <c r="K154" s="694"/>
      <c r="L154" s="560">
        <v>0</v>
      </c>
      <c r="M154" s="560">
        <v>148</v>
      </c>
      <c r="N154" s="559">
        <f t="shared" si="3"/>
        <v>148</v>
      </c>
      <c r="O154" s="528"/>
    </row>
    <row r="155" spans="1:15" ht="15">
      <c r="A155" s="558" t="s">
        <v>369</v>
      </c>
      <c r="B155" s="559"/>
      <c r="C155" s="559"/>
      <c r="D155" s="560">
        <v>2014</v>
      </c>
      <c r="E155" s="560" t="s">
        <v>21</v>
      </c>
      <c r="F155" s="560" t="s">
        <v>8</v>
      </c>
      <c r="G155" s="561" t="s">
        <v>65</v>
      </c>
      <c r="H155" s="576" t="s">
        <v>1676</v>
      </c>
      <c r="I155" s="559"/>
      <c r="J155" s="844" t="s">
        <v>1787</v>
      </c>
      <c r="K155" s="694"/>
      <c r="L155" s="560">
        <v>0</v>
      </c>
      <c r="M155" s="560">
        <v>3</v>
      </c>
      <c r="N155" s="559">
        <f t="shared" si="3"/>
        <v>3</v>
      </c>
      <c r="O155" s="528"/>
    </row>
    <row r="156" spans="1:15" ht="15">
      <c r="A156" s="558" t="s">
        <v>369</v>
      </c>
      <c r="B156" s="559"/>
      <c r="C156" s="559"/>
      <c r="D156" s="560">
        <v>2014</v>
      </c>
      <c r="E156" s="560" t="s">
        <v>21</v>
      </c>
      <c r="F156" s="560" t="s">
        <v>8</v>
      </c>
      <c r="G156" s="561" t="s">
        <v>65</v>
      </c>
      <c r="H156" s="576" t="s">
        <v>1760</v>
      </c>
      <c r="I156" s="559"/>
      <c r="J156" s="844" t="s">
        <v>1788</v>
      </c>
      <c r="K156" s="694"/>
      <c r="L156" s="560">
        <v>0</v>
      </c>
      <c r="M156" s="560">
        <v>2046</v>
      </c>
      <c r="N156" s="559">
        <f t="shared" si="3"/>
        <v>2046</v>
      </c>
      <c r="O156" s="528"/>
    </row>
    <row r="157" spans="1:15" ht="15">
      <c r="A157" s="558" t="s">
        <v>369</v>
      </c>
      <c r="B157" s="559"/>
      <c r="C157" s="559"/>
      <c r="D157" s="560">
        <v>2014</v>
      </c>
      <c r="E157" s="560" t="s">
        <v>21</v>
      </c>
      <c r="F157" s="560" t="s">
        <v>8</v>
      </c>
      <c r="G157" s="561" t="s">
        <v>65</v>
      </c>
      <c r="H157" s="576" t="s">
        <v>1761</v>
      </c>
      <c r="I157" s="559"/>
      <c r="J157" s="844" t="s">
        <v>1789</v>
      </c>
      <c r="K157" s="694"/>
      <c r="L157" s="560">
        <v>0</v>
      </c>
      <c r="M157" s="560">
        <v>1</v>
      </c>
      <c r="N157" s="559">
        <f t="shared" si="3"/>
        <v>1</v>
      </c>
      <c r="O157" s="528"/>
    </row>
    <row r="158" spans="1:15" ht="15">
      <c r="A158" s="558" t="s">
        <v>369</v>
      </c>
      <c r="B158" s="559"/>
      <c r="C158" s="559"/>
      <c r="D158" s="560">
        <v>2014</v>
      </c>
      <c r="E158" s="560" t="s">
        <v>21</v>
      </c>
      <c r="F158" s="560" t="s">
        <v>8</v>
      </c>
      <c r="G158" s="561" t="s">
        <v>65</v>
      </c>
      <c r="H158" s="576" t="s">
        <v>1762</v>
      </c>
      <c r="I158" s="559"/>
      <c r="J158" s="844" t="s">
        <v>1790</v>
      </c>
      <c r="K158" s="694"/>
      <c r="L158" s="560">
        <v>0</v>
      </c>
      <c r="M158" s="560">
        <v>1</v>
      </c>
      <c r="N158" s="559">
        <f t="shared" si="3"/>
        <v>1</v>
      </c>
      <c r="O158" s="528"/>
    </row>
    <row r="159" spans="1:15" ht="15">
      <c r="A159" s="558" t="s">
        <v>369</v>
      </c>
      <c r="B159" s="559"/>
      <c r="C159" s="559"/>
      <c r="D159" s="560">
        <v>2014</v>
      </c>
      <c r="E159" s="560" t="s">
        <v>21</v>
      </c>
      <c r="F159" s="560" t="s">
        <v>8</v>
      </c>
      <c r="G159" s="561" t="s">
        <v>65</v>
      </c>
      <c r="H159" s="576" t="s">
        <v>1678</v>
      </c>
      <c r="I159" s="559"/>
      <c r="J159" s="844" t="s">
        <v>1791</v>
      </c>
      <c r="K159" s="694"/>
      <c r="L159" s="560">
        <v>0</v>
      </c>
      <c r="M159" s="560">
        <v>18</v>
      </c>
      <c r="N159" s="559">
        <f t="shared" si="3"/>
        <v>18</v>
      </c>
      <c r="O159" s="528"/>
    </row>
    <row r="160" spans="1:15" ht="15">
      <c r="A160" s="558" t="s">
        <v>369</v>
      </c>
      <c r="B160" s="559"/>
      <c r="C160" s="559"/>
      <c r="D160" s="560">
        <v>2014</v>
      </c>
      <c r="E160" s="560" t="s">
        <v>21</v>
      </c>
      <c r="F160" s="560" t="s">
        <v>8</v>
      </c>
      <c r="G160" s="561" t="s">
        <v>65</v>
      </c>
      <c r="H160" s="576" t="s">
        <v>1055</v>
      </c>
      <c r="I160" s="559">
        <v>1</v>
      </c>
      <c r="J160" s="844" t="s">
        <v>1792</v>
      </c>
      <c r="K160" s="694"/>
      <c r="L160" s="560">
        <v>0</v>
      </c>
      <c r="M160" s="560">
        <v>197</v>
      </c>
      <c r="N160" s="559">
        <f t="shared" si="3"/>
        <v>197</v>
      </c>
      <c r="O160" s="528"/>
    </row>
    <row r="161" spans="1:15" ht="15">
      <c r="A161" s="558" t="s">
        <v>369</v>
      </c>
      <c r="B161" s="559"/>
      <c r="C161" s="559"/>
      <c r="D161" s="560">
        <v>2014</v>
      </c>
      <c r="E161" s="560" t="s">
        <v>21</v>
      </c>
      <c r="F161" s="560" t="s">
        <v>8</v>
      </c>
      <c r="G161" s="561" t="s">
        <v>65</v>
      </c>
      <c r="H161" s="576" t="s">
        <v>1680</v>
      </c>
      <c r="I161" s="559"/>
      <c r="J161" s="844" t="s">
        <v>1793</v>
      </c>
      <c r="K161" s="694"/>
      <c r="L161" s="560">
        <v>611</v>
      </c>
      <c r="M161" s="560">
        <v>251</v>
      </c>
      <c r="N161" s="559">
        <f t="shared" si="3"/>
        <v>862</v>
      </c>
      <c r="O161" s="528"/>
    </row>
    <row r="162" spans="1:15" ht="15">
      <c r="A162" s="558" t="s">
        <v>369</v>
      </c>
      <c r="B162" s="559"/>
      <c r="C162" s="559"/>
      <c r="D162" s="560">
        <v>2014</v>
      </c>
      <c r="E162" s="560" t="s">
        <v>21</v>
      </c>
      <c r="F162" s="560" t="s">
        <v>8</v>
      </c>
      <c r="G162" s="561" t="s">
        <v>65</v>
      </c>
      <c r="H162" s="576" t="s">
        <v>1064</v>
      </c>
      <c r="I162" s="559">
        <v>2</v>
      </c>
      <c r="J162" s="844" t="s">
        <v>1794</v>
      </c>
      <c r="K162" s="694"/>
      <c r="L162" s="560">
        <v>9449</v>
      </c>
      <c r="M162" s="560">
        <v>10019</v>
      </c>
      <c r="N162" s="559">
        <f t="shared" si="3"/>
        <v>19468</v>
      </c>
      <c r="O162" s="528"/>
    </row>
    <row r="163" spans="1:15" ht="15">
      <c r="A163" s="558" t="s">
        <v>369</v>
      </c>
      <c r="B163" s="559"/>
      <c r="C163" s="559"/>
      <c r="D163" s="560">
        <v>2014</v>
      </c>
      <c r="E163" s="560" t="s">
        <v>21</v>
      </c>
      <c r="F163" s="560" t="s">
        <v>8</v>
      </c>
      <c r="G163" s="561" t="s">
        <v>65</v>
      </c>
      <c r="H163" s="576" t="s">
        <v>1681</v>
      </c>
      <c r="I163" s="559"/>
      <c r="J163" s="844" t="s">
        <v>1795</v>
      </c>
      <c r="K163" s="694"/>
      <c r="L163" s="560">
        <v>0</v>
      </c>
      <c r="M163" s="560">
        <v>2</v>
      </c>
      <c r="N163" s="559">
        <f t="shared" si="3"/>
        <v>2</v>
      </c>
      <c r="O163" s="528"/>
    </row>
    <row r="164" spans="1:15" ht="15">
      <c r="A164" s="558" t="s">
        <v>369</v>
      </c>
      <c r="B164" s="559"/>
      <c r="C164" s="559"/>
      <c r="D164" s="560">
        <v>2014</v>
      </c>
      <c r="E164" s="560" t="s">
        <v>21</v>
      </c>
      <c r="F164" s="560" t="s">
        <v>8</v>
      </c>
      <c r="G164" s="561" t="s">
        <v>65</v>
      </c>
      <c r="H164" s="576" t="s">
        <v>1072</v>
      </c>
      <c r="I164" s="559"/>
      <c r="J164" s="844" t="s">
        <v>1796</v>
      </c>
      <c r="K164" s="694"/>
      <c r="L164" s="560">
        <v>0</v>
      </c>
      <c r="M164" s="560">
        <v>36</v>
      </c>
      <c r="N164" s="559">
        <f t="shared" si="3"/>
        <v>36</v>
      </c>
      <c r="O164" s="528"/>
    </row>
    <row r="165" spans="1:15" ht="15">
      <c r="A165" s="558" t="s">
        <v>369</v>
      </c>
      <c r="B165" s="559"/>
      <c r="C165" s="559"/>
      <c r="D165" s="560">
        <v>2014</v>
      </c>
      <c r="E165" s="560" t="s">
        <v>21</v>
      </c>
      <c r="F165" s="560" t="s">
        <v>8</v>
      </c>
      <c r="G165" s="561" t="s">
        <v>65</v>
      </c>
      <c r="H165" s="576" t="s">
        <v>1763</v>
      </c>
      <c r="I165" s="559"/>
      <c r="J165" s="844" t="s">
        <v>1797</v>
      </c>
      <c r="K165" s="694"/>
      <c r="L165" s="560">
        <v>0</v>
      </c>
      <c r="M165" s="560">
        <v>42</v>
      </c>
      <c r="N165" s="559">
        <f t="shared" si="3"/>
        <v>42</v>
      </c>
      <c r="O165" s="528"/>
    </row>
    <row r="166" spans="1:15" ht="15">
      <c r="A166" s="558" t="s">
        <v>369</v>
      </c>
      <c r="B166" s="559"/>
      <c r="C166" s="559"/>
      <c r="D166" s="560">
        <v>2014</v>
      </c>
      <c r="E166" s="560" t="s">
        <v>21</v>
      </c>
      <c r="F166" s="560" t="s">
        <v>8</v>
      </c>
      <c r="G166" s="561" t="s">
        <v>65</v>
      </c>
      <c r="H166" s="576" t="s">
        <v>1764</v>
      </c>
      <c r="I166" s="559"/>
      <c r="J166" s="844" t="s">
        <v>1798</v>
      </c>
      <c r="K166" s="694"/>
      <c r="L166" s="560">
        <v>0</v>
      </c>
      <c r="M166" s="560">
        <v>3</v>
      </c>
      <c r="N166" s="559">
        <f t="shared" si="3"/>
        <v>3</v>
      </c>
      <c r="O166" s="528"/>
    </row>
    <row r="167" spans="1:15" ht="15">
      <c r="A167" s="558" t="s">
        <v>369</v>
      </c>
      <c r="B167" s="559"/>
      <c r="C167" s="559"/>
      <c r="D167" s="560">
        <v>2014</v>
      </c>
      <c r="E167" s="560" t="s">
        <v>21</v>
      </c>
      <c r="F167" s="560" t="s">
        <v>8</v>
      </c>
      <c r="G167" s="561" t="s">
        <v>65</v>
      </c>
      <c r="H167" s="576" t="s">
        <v>1074</v>
      </c>
      <c r="I167" s="559">
        <v>1</v>
      </c>
      <c r="J167" s="844" t="s">
        <v>1799</v>
      </c>
      <c r="K167" s="694"/>
      <c r="L167" s="560">
        <v>0</v>
      </c>
      <c r="M167" s="560">
        <v>4</v>
      </c>
      <c r="N167" s="559">
        <f t="shared" si="3"/>
        <v>4</v>
      </c>
      <c r="O167" s="528"/>
    </row>
    <row r="168" spans="1:15" ht="15">
      <c r="A168" s="558" t="s">
        <v>369</v>
      </c>
      <c r="B168" s="559"/>
      <c r="C168" s="559"/>
      <c r="D168" s="560">
        <v>2014</v>
      </c>
      <c r="E168" s="560" t="s">
        <v>21</v>
      </c>
      <c r="F168" s="560" t="s">
        <v>8</v>
      </c>
      <c r="G168" s="561" t="s">
        <v>65</v>
      </c>
      <c r="H168" s="576" t="s">
        <v>1683</v>
      </c>
      <c r="I168" s="559"/>
      <c r="J168" s="844" t="s">
        <v>1800</v>
      </c>
      <c r="K168" s="694"/>
      <c r="L168" s="560">
        <v>0</v>
      </c>
      <c r="M168" s="560">
        <v>15</v>
      </c>
      <c r="N168" s="559">
        <f t="shared" si="3"/>
        <v>15</v>
      </c>
      <c r="O168" s="528"/>
    </row>
    <row r="169" spans="1:15" ht="15">
      <c r="A169" s="558" t="s">
        <v>369</v>
      </c>
      <c r="B169" s="559"/>
      <c r="C169" s="559"/>
      <c r="D169" s="560">
        <v>2014</v>
      </c>
      <c r="E169" s="560" t="s">
        <v>21</v>
      </c>
      <c r="F169" s="560" t="s">
        <v>8</v>
      </c>
      <c r="G169" s="561" t="s">
        <v>65</v>
      </c>
      <c r="H169" s="576" t="s">
        <v>1765</v>
      </c>
      <c r="I169" s="559"/>
      <c r="J169" s="844" t="s">
        <v>1801</v>
      </c>
      <c r="K169" s="694"/>
      <c r="L169" s="560">
        <v>0</v>
      </c>
      <c r="M169" s="560">
        <v>1</v>
      </c>
      <c r="N169" s="559">
        <f t="shared" si="3"/>
        <v>1</v>
      </c>
      <c r="O169" s="528"/>
    </row>
    <row r="170" spans="1:15" ht="15">
      <c r="A170" s="558" t="s">
        <v>369</v>
      </c>
      <c r="B170" s="559"/>
      <c r="C170" s="559"/>
      <c r="D170" s="560">
        <v>2014</v>
      </c>
      <c r="E170" s="560" t="s">
        <v>21</v>
      </c>
      <c r="F170" s="560" t="s">
        <v>8</v>
      </c>
      <c r="G170" s="561" t="s">
        <v>65</v>
      </c>
      <c r="H170" s="576" t="s">
        <v>1685</v>
      </c>
      <c r="I170" s="559"/>
      <c r="J170" s="844" t="s">
        <v>1802</v>
      </c>
      <c r="K170" s="694"/>
      <c r="L170" s="560">
        <v>0</v>
      </c>
      <c r="M170" s="560">
        <v>1</v>
      </c>
      <c r="N170" s="559">
        <f t="shared" si="3"/>
        <v>1</v>
      </c>
      <c r="O170" s="528"/>
    </row>
    <row r="171" spans="1:15" ht="15">
      <c r="A171" s="558" t="s">
        <v>369</v>
      </c>
      <c r="B171" s="559"/>
      <c r="C171" s="559"/>
      <c r="D171" s="560">
        <v>2014</v>
      </c>
      <c r="E171" s="560" t="s">
        <v>21</v>
      </c>
      <c r="F171" s="560" t="s">
        <v>8</v>
      </c>
      <c r="G171" s="561" t="s">
        <v>65</v>
      </c>
      <c r="H171" s="576" t="s">
        <v>1686</v>
      </c>
      <c r="I171" s="559"/>
      <c r="J171" s="844" t="s">
        <v>1803</v>
      </c>
      <c r="K171" s="694"/>
      <c r="L171" s="560">
        <v>0</v>
      </c>
      <c r="M171" s="560">
        <v>9</v>
      </c>
      <c r="N171" s="559">
        <f t="shared" si="3"/>
        <v>9</v>
      </c>
      <c r="O171" s="528"/>
    </row>
    <row r="172" spans="1:15" ht="15">
      <c r="A172" s="558" t="s">
        <v>369</v>
      </c>
      <c r="B172" s="559"/>
      <c r="C172" s="559"/>
      <c r="D172" s="560">
        <v>2014</v>
      </c>
      <c r="E172" s="560" t="s">
        <v>21</v>
      </c>
      <c r="F172" s="560" t="s">
        <v>8</v>
      </c>
      <c r="G172" s="561" t="s">
        <v>65</v>
      </c>
      <c r="H172" s="576" t="s">
        <v>1089</v>
      </c>
      <c r="I172" s="559">
        <v>2</v>
      </c>
      <c r="J172" s="844" t="s">
        <v>1804</v>
      </c>
      <c r="K172" s="694"/>
      <c r="L172" s="560">
        <v>0</v>
      </c>
      <c r="M172" s="560">
        <v>1356</v>
      </c>
      <c r="N172" s="559">
        <f t="shared" si="3"/>
        <v>1356</v>
      </c>
      <c r="O172" s="528"/>
    </row>
    <row r="173" spans="1:15" ht="15">
      <c r="A173" s="558" t="s">
        <v>369</v>
      </c>
      <c r="B173" s="559"/>
      <c r="C173" s="559"/>
      <c r="D173" s="560">
        <v>2014</v>
      </c>
      <c r="E173" s="560" t="s">
        <v>21</v>
      </c>
      <c r="F173" s="560" t="s">
        <v>8</v>
      </c>
      <c r="G173" s="561" t="s">
        <v>65</v>
      </c>
      <c r="H173" s="576" t="s">
        <v>1687</v>
      </c>
      <c r="I173" s="559"/>
      <c r="J173" s="844" t="s">
        <v>1805</v>
      </c>
      <c r="K173" s="694"/>
      <c r="L173" s="560">
        <v>0</v>
      </c>
      <c r="M173" s="560">
        <v>98</v>
      </c>
      <c r="N173" s="559">
        <f t="shared" si="3"/>
        <v>98</v>
      </c>
      <c r="O173" s="528"/>
    </row>
    <row r="174" spans="1:15" ht="15">
      <c r="A174" s="558" t="s">
        <v>369</v>
      </c>
      <c r="B174" s="559"/>
      <c r="C174" s="559"/>
      <c r="D174" s="560">
        <v>2014</v>
      </c>
      <c r="E174" s="560" t="s">
        <v>21</v>
      </c>
      <c r="F174" s="560" t="s">
        <v>8</v>
      </c>
      <c r="G174" s="561" t="s">
        <v>65</v>
      </c>
      <c r="H174" s="576" t="s">
        <v>1688</v>
      </c>
      <c r="I174" s="559"/>
      <c r="J174" s="844" t="s">
        <v>1806</v>
      </c>
      <c r="K174" s="694"/>
      <c r="L174" s="560">
        <v>0</v>
      </c>
      <c r="M174" s="560">
        <v>1</v>
      </c>
      <c r="N174" s="559">
        <f t="shared" si="3"/>
        <v>1</v>
      </c>
      <c r="O174" s="528"/>
    </row>
    <row r="175" spans="1:15" ht="15">
      <c r="A175" s="558" t="s">
        <v>369</v>
      </c>
      <c r="B175" s="559"/>
      <c r="C175" s="559"/>
      <c r="D175" s="560">
        <v>2014</v>
      </c>
      <c r="E175" s="560" t="s">
        <v>21</v>
      </c>
      <c r="F175" s="560" t="s">
        <v>8</v>
      </c>
      <c r="G175" s="561" t="s">
        <v>65</v>
      </c>
      <c r="H175" s="576" t="s">
        <v>1766</v>
      </c>
      <c r="I175" s="559"/>
      <c r="J175" s="844" t="s">
        <v>1807</v>
      </c>
      <c r="K175" s="694"/>
      <c r="L175" s="560">
        <v>0</v>
      </c>
      <c r="M175" s="560">
        <v>1</v>
      </c>
      <c r="N175" s="559">
        <f t="shared" ref="N175:N238" si="4">L175+M175</f>
        <v>1</v>
      </c>
      <c r="O175" s="528"/>
    </row>
    <row r="176" spans="1:15" ht="15">
      <c r="A176" s="558" t="s">
        <v>369</v>
      </c>
      <c r="B176" s="559"/>
      <c r="C176" s="559"/>
      <c r="D176" s="560">
        <v>2014</v>
      </c>
      <c r="E176" s="560" t="s">
        <v>21</v>
      </c>
      <c r="F176" s="560" t="s">
        <v>8</v>
      </c>
      <c r="G176" s="561" t="s">
        <v>65</v>
      </c>
      <c r="H176" s="576" t="s">
        <v>1767</v>
      </c>
      <c r="I176" s="559"/>
      <c r="J176" s="844" t="s">
        <v>1808</v>
      </c>
      <c r="K176" s="694"/>
      <c r="L176" s="560">
        <v>0</v>
      </c>
      <c r="M176" s="560">
        <v>834</v>
      </c>
      <c r="N176" s="559">
        <f t="shared" si="4"/>
        <v>834</v>
      </c>
      <c r="O176" s="528"/>
    </row>
    <row r="177" spans="1:15" ht="15">
      <c r="A177" s="558" t="s">
        <v>369</v>
      </c>
      <c r="B177" s="559"/>
      <c r="C177" s="559"/>
      <c r="D177" s="560">
        <v>2014</v>
      </c>
      <c r="E177" s="560" t="s">
        <v>21</v>
      </c>
      <c r="F177" s="560" t="s">
        <v>8</v>
      </c>
      <c r="G177" s="561" t="s">
        <v>65</v>
      </c>
      <c r="H177" s="576" t="s">
        <v>1768</v>
      </c>
      <c r="I177" s="559"/>
      <c r="J177" s="844" t="s">
        <v>1809</v>
      </c>
      <c r="K177" s="694"/>
      <c r="L177" s="560">
        <v>0</v>
      </c>
      <c r="M177" s="560">
        <v>3</v>
      </c>
      <c r="N177" s="559">
        <f t="shared" si="4"/>
        <v>3</v>
      </c>
      <c r="O177" s="528"/>
    </row>
    <row r="178" spans="1:15" ht="15">
      <c r="A178" s="558" t="s">
        <v>369</v>
      </c>
      <c r="B178" s="559"/>
      <c r="C178" s="559"/>
      <c r="D178" s="560">
        <v>2014</v>
      </c>
      <c r="E178" s="560" t="s">
        <v>21</v>
      </c>
      <c r="F178" s="560" t="s">
        <v>8</v>
      </c>
      <c r="G178" s="561" t="s">
        <v>65</v>
      </c>
      <c r="H178" s="576" t="s">
        <v>1769</v>
      </c>
      <c r="I178" s="559"/>
      <c r="J178" s="844" t="s">
        <v>1810</v>
      </c>
      <c r="K178" s="694"/>
      <c r="L178" s="560">
        <v>0</v>
      </c>
      <c r="M178" s="560">
        <v>4</v>
      </c>
      <c r="N178" s="559">
        <f t="shared" si="4"/>
        <v>4</v>
      </c>
      <c r="O178" s="528"/>
    </row>
    <row r="179" spans="1:15" ht="15">
      <c r="A179" s="558" t="s">
        <v>369</v>
      </c>
      <c r="B179" s="559"/>
      <c r="C179" s="559"/>
      <c r="D179" s="560">
        <v>2014</v>
      </c>
      <c r="E179" s="560" t="s">
        <v>21</v>
      </c>
      <c r="F179" s="560" t="s">
        <v>8</v>
      </c>
      <c r="G179" s="561" t="s">
        <v>65</v>
      </c>
      <c r="H179" s="576" t="s">
        <v>1689</v>
      </c>
      <c r="I179" s="559">
        <v>1</v>
      </c>
      <c r="J179" s="844" t="s">
        <v>1811</v>
      </c>
      <c r="K179" s="694"/>
      <c r="L179" s="560">
        <v>0</v>
      </c>
      <c r="M179" s="560">
        <v>264</v>
      </c>
      <c r="N179" s="559">
        <f t="shared" si="4"/>
        <v>264</v>
      </c>
      <c r="O179" s="528"/>
    </row>
    <row r="180" spans="1:15" ht="15">
      <c r="A180" s="558" t="s">
        <v>369</v>
      </c>
      <c r="B180" s="559"/>
      <c r="C180" s="559"/>
      <c r="D180" s="560">
        <v>2014</v>
      </c>
      <c r="E180" s="560" t="s">
        <v>21</v>
      </c>
      <c r="F180" s="560" t="s">
        <v>8</v>
      </c>
      <c r="G180" s="561" t="s">
        <v>65</v>
      </c>
      <c r="H180" s="576" t="s">
        <v>1101</v>
      </c>
      <c r="I180" s="559">
        <v>2</v>
      </c>
      <c r="J180" s="844" t="s">
        <v>1812</v>
      </c>
      <c r="K180" s="694"/>
      <c r="L180" s="560">
        <v>0</v>
      </c>
      <c r="M180" s="560">
        <v>2</v>
      </c>
      <c r="N180" s="559">
        <f t="shared" si="4"/>
        <v>2</v>
      </c>
      <c r="O180" s="528"/>
    </row>
    <row r="181" spans="1:15" ht="15">
      <c r="A181" s="558" t="s">
        <v>369</v>
      </c>
      <c r="B181" s="559"/>
      <c r="C181" s="559"/>
      <c r="D181" s="560">
        <v>2014</v>
      </c>
      <c r="E181" s="560" t="s">
        <v>21</v>
      </c>
      <c r="F181" s="560" t="s">
        <v>8</v>
      </c>
      <c r="G181" s="561" t="s">
        <v>65</v>
      </c>
      <c r="H181" s="576" t="s">
        <v>1690</v>
      </c>
      <c r="I181" s="559">
        <v>2</v>
      </c>
      <c r="J181" s="844" t="s">
        <v>1813</v>
      </c>
      <c r="K181" s="694"/>
      <c r="L181" s="560">
        <v>0</v>
      </c>
      <c r="M181" s="560">
        <v>4</v>
      </c>
      <c r="N181" s="559">
        <f t="shared" si="4"/>
        <v>4</v>
      </c>
      <c r="O181" s="528"/>
    </row>
    <row r="182" spans="1:15" ht="15">
      <c r="A182" s="558" t="s">
        <v>369</v>
      </c>
      <c r="B182" s="559"/>
      <c r="C182" s="559"/>
      <c r="D182" s="560">
        <v>2014</v>
      </c>
      <c r="E182" s="560" t="s">
        <v>21</v>
      </c>
      <c r="F182" s="560" t="s">
        <v>8</v>
      </c>
      <c r="G182" s="561" t="s">
        <v>65</v>
      </c>
      <c r="H182" s="576" t="s">
        <v>1691</v>
      </c>
      <c r="I182" s="559"/>
      <c r="J182" s="844" t="s">
        <v>1814</v>
      </c>
      <c r="K182" s="694"/>
      <c r="L182" s="560">
        <v>0</v>
      </c>
      <c r="M182" s="560">
        <v>71</v>
      </c>
      <c r="N182" s="559">
        <f t="shared" si="4"/>
        <v>71</v>
      </c>
      <c r="O182" s="528"/>
    </row>
    <row r="183" spans="1:15" ht="15">
      <c r="A183" s="558" t="s">
        <v>369</v>
      </c>
      <c r="B183" s="559"/>
      <c r="C183" s="559"/>
      <c r="D183" s="560">
        <v>2014</v>
      </c>
      <c r="E183" s="560" t="s">
        <v>21</v>
      </c>
      <c r="F183" s="560" t="s">
        <v>8</v>
      </c>
      <c r="G183" s="561" t="s">
        <v>65</v>
      </c>
      <c r="H183" s="576" t="s">
        <v>1106</v>
      </c>
      <c r="I183" s="559"/>
      <c r="J183" s="844" t="s">
        <v>1815</v>
      </c>
      <c r="K183" s="694"/>
      <c r="L183" s="560">
        <v>0</v>
      </c>
      <c r="M183" s="560">
        <v>1</v>
      </c>
      <c r="N183" s="559">
        <f t="shared" si="4"/>
        <v>1</v>
      </c>
      <c r="O183" s="528"/>
    </row>
    <row r="184" spans="1:15" ht="15">
      <c r="A184" s="558" t="s">
        <v>369</v>
      </c>
      <c r="B184" s="559"/>
      <c r="C184" s="559"/>
      <c r="D184" s="560">
        <v>2014</v>
      </c>
      <c r="E184" s="560" t="s">
        <v>21</v>
      </c>
      <c r="F184" s="560" t="s">
        <v>8</v>
      </c>
      <c r="G184" s="561" t="s">
        <v>65</v>
      </c>
      <c r="H184" s="576" t="s">
        <v>1770</v>
      </c>
      <c r="I184" s="559"/>
      <c r="J184" s="844" t="s">
        <v>1816</v>
      </c>
      <c r="K184" s="694"/>
      <c r="L184" s="560">
        <v>0</v>
      </c>
      <c r="M184" s="560">
        <v>932</v>
      </c>
      <c r="N184" s="559">
        <f t="shared" si="4"/>
        <v>932</v>
      </c>
      <c r="O184" s="528"/>
    </row>
    <row r="185" spans="1:15" ht="15">
      <c r="A185" s="558" t="s">
        <v>369</v>
      </c>
      <c r="B185" s="559"/>
      <c r="C185" s="559"/>
      <c r="D185" s="560">
        <v>2014</v>
      </c>
      <c r="E185" s="560" t="s">
        <v>21</v>
      </c>
      <c r="F185" s="560" t="s">
        <v>8</v>
      </c>
      <c r="G185" s="561" t="s">
        <v>65</v>
      </c>
      <c r="H185" s="576" t="s">
        <v>1110</v>
      </c>
      <c r="I185" s="559"/>
      <c r="J185" s="844" t="s">
        <v>1817</v>
      </c>
      <c r="K185" s="694"/>
      <c r="L185" s="560">
        <v>0</v>
      </c>
      <c r="M185" s="560">
        <v>1622</v>
      </c>
      <c r="N185" s="559">
        <f t="shared" si="4"/>
        <v>1622</v>
      </c>
      <c r="O185" s="528"/>
    </row>
    <row r="186" spans="1:15" ht="15">
      <c r="A186" s="558" t="s">
        <v>369</v>
      </c>
      <c r="B186" s="559"/>
      <c r="C186" s="559"/>
      <c r="D186" s="560">
        <v>2014</v>
      </c>
      <c r="E186" s="560" t="s">
        <v>21</v>
      </c>
      <c r="F186" s="560" t="s">
        <v>8</v>
      </c>
      <c r="G186" s="561" t="s">
        <v>65</v>
      </c>
      <c r="H186" s="576" t="s">
        <v>1771</v>
      </c>
      <c r="I186" s="559"/>
      <c r="J186" s="844" t="s">
        <v>1818</v>
      </c>
      <c r="K186" s="694"/>
      <c r="L186" s="560">
        <v>0</v>
      </c>
      <c r="M186" s="560">
        <v>15</v>
      </c>
      <c r="N186" s="559">
        <f t="shared" si="4"/>
        <v>15</v>
      </c>
      <c r="O186" s="528"/>
    </row>
    <row r="187" spans="1:15" ht="15">
      <c r="A187" s="558" t="s">
        <v>369</v>
      </c>
      <c r="B187" s="559"/>
      <c r="C187" s="559"/>
      <c r="D187" s="560">
        <v>2014</v>
      </c>
      <c r="E187" s="560" t="s">
        <v>21</v>
      </c>
      <c r="F187" s="560" t="s">
        <v>8</v>
      </c>
      <c r="G187" s="561" t="s">
        <v>65</v>
      </c>
      <c r="H187" s="576" t="s">
        <v>1772</v>
      </c>
      <c r="I187" s="559"/>
      <c r="J187" s="844" t="s">
        <v>1819</v>
      </c>
      <c r="K187" s="694"/>
      <c r="L187" s="560">
        <v>0</v>
      </c>
      <c r="M187" s="560">
        <v>1</v>
      </c>
      <c r="N187" s="559">
        <f t="shared" si="4"/>
        <v>1</v>
      </c>
      <c r="O187" s="528"/>
    </row>
    <row r="188" spans="1:15" ht="15">
      <c r="A188" s="558" t="s">
        <v>369</v>
      </c>
      <c r="B188" s="559"/>
      <c r="C188" s="559"/>
      <c r="D188" s="560">
        <v>2014</v>
      </c>
      <c r="E188" s="560" t="s">
        <v>21</v>
      </c>
      <c r="F188" s="560" t="s">
        <v>8</v>
      </c>
      <c r="G188" s="561" t="s">
        <v>65</v>
      </c>
      <c r="H188" s="576" t="s">
        <v>1692</v>
      </c>
      <c r="I188" s="559"/>
      <c r="J188" s="844" t="s">
        <v>1820</v>
      </c>
      <c r="K188" s="694"/>
      <c r="L188" s="560">
        <v>0</v>
      </c>
      <c r="M188" s="560">
        <v>215</v>
      </c>
      <c r="N188" s="559">
        <f t="shared" si="4"/>
        <v>215</v>
      </c>
      <c r="O188" s="528"/>
    </row>
    <row r="189" spans="1:15" ht="15">
      <c r="A189" s="558" t="s">
        <v>369</v>
      </c>
      <c r="B189" s="559"/>
      <c r="C189" s="559"/>
      <c r="D189" s="560">
        <v>2014</v>
      </c>
      <c r="E189" s="560" t="s">
        <v>21</v>
      </c>
      <c r="F189" s="560" t="s">
        <v>8</v>
      </c>
      <c r="G189" s="561" t="s">
        <v>65</v>
      </c>
      <c r="H189" s="576" t="s">
        <v>1773</v>
      </c>
      <c r="I189" s="559"/>
      <c r="J189" s="844" t="s">
        <v>1821</v>
      </c>
      <c r="K189" s="694"/>
      <c r="L189" s="560">
        <v>0</v>
      </c>
      <c r="M189" s="560">
        <v>1</v>
      </c>
      <c r="N189" s="559">
        <f t="shared" si="4"/>
        <v>1</v>
      </c>
      <c r="O189" s="528"/>
    </row>
    <row r="190" spans="1:15" ht="15">
      <c r="A190" s="558" t="s">
        <v>369</v>
      </c>
      <c r="B190" s="559"/>
      <c r="C190" s="559"/>
      <c r="D190" s="560">
        <v>2014</v>
      </c>
      <c r="E190" s="560" t="s">
        <v>21</v>
      </c>
      <c r="F190" s="560" t="s">
        <v>8</v>
      </c>
      <c r="G190" s="561" t="s">
        <v>65</v>
      </c>
      <c r="H190" s="576" t="s">
        <v>1693</v>
      </c>
      <c r="I190" s="559"/>
      <c r="J190" s="844" t="s">
        <v>1822</v>
      </c>
      <c r="K190" s="694"/>
      <c r="L190" s="560">
        <v>0</v>
      </c>
      <c r="M190" s="560">
        <v>1</v>
      </c>
      <c r="N190" s="559">
        <f t="shared" si="4"/>
        <v>1</v>
      </c>
      <c r="O190" s="528"/>
    </row>
    <row r="191" spans="1:15" ht="15">
      <c r="A191" s="558" t="s">
        <v>369</v>
      </c>
      <c r="B191" s="559"/>
      <c r="C191" s="559"/>
      <c r="D191" s="560">
        <v>2014</v>
      </c>
      <c r="E191" s="560" t="s">
        <v>21</v>
      </c>
      <c r="F191" s="560" t="s">
        <v>8</v>
      </c>
      <c r="G191" s="561" t="s">
        <v>65</v>
      </c>
      <c r="H191" s="576" t="s">
        <v>1694</v>
      </c>
      <c r="I191" s="559">
        <v>2</v>
      </c>
      <c r="J191" s="844" t="s">
        <v>1823</v>
      </c>
      <c r="K191" s="694"/>
      <c r="L191" s="560">
        <v>0</v>
      </c>
      <c r="M191" s="560">
        <v>142</v>
      </c>
      <c r="N191" s="559">
        <f t="shared" si="4"/>
        <v>142</v>
      </c>
      <c r="O191" s="528"/>
    </row>
    <row r="192" spans="1:15" ht="15">
      <c r="A192" s="558" t="s">
        <v>369</v>
      </c>
      <c r="B192" s="559"/>
      <c r="C192" s="559"/>
      <c r="D192" s="560">
        <v>2014</v>
      </c>
      <c r="E192" s="560" t="s">
        <v>21</v>
      </c>
      <c r="F192" s="560" t="s">
        <v>8</v>
      </c>
      <c r="G192" s="561" t="s">
        <v>65</v>
      </c>
      <c r="H192" s="576" t="s">
        <v>1117</v>
      </c>
      <c r="I192" s="559">
        <v>1</v>
      </c>
      <c r="J192" s="844" t="s">
        <v>1824</v>
      </c>
      <c r="K192" s="694"/>
      <c r="L192" s="560">
        <v>0</v>
      </c>
      <c r="M192" s="560">
        <v>1815</v>
      </c>
      <c r="N192" s="559">
        <f t="shared" si="4"/>
        <v>1815</v>
      </c>
      <c r="O192" s="528"/>
    </row>
    <row r="193" spans="1:15" ht="15">
      <c r="A193" s="558" t="s">
        <v>369</v>
      </c>
      <c r="B193" s="559"/>
      <c r="C193" s="559"/>
      <c r="D193" s="560">
        <v>2014</v>
      </c>
      <c r="E193" s="560" t="s">
        <v>21</v>
      </c>
      <c r="F193" s="560" t="s">
        <v>8</v>
      </c>
      <c r="G193" s="561" t="s">
        <v>65</v>
      </c>
      <c r="H193" s="576" t="s">
        <v>1695</v>
      </c>
      <c r="I193" s="559"/>
      <c r="J193" s="844" t="s">
        <v>1825</v>
      </c>
      <c r="K193" s="694"/>
      <c r="L193" s="560">
        <v>0</v>
      </c>
      <c r="M193" s="560">
        <v>1</v>
      </c>
      <c r="N193" s="559">
        <f t="shared" si="4"/>
        <v>1</v>
      </c>
      <c r="O193" s="528"/>
    </row>
    <row r="194" spans="1:15" ht="15">
      <c r="A194" s="558" t="s">
        <v>369</v>
      </c>
      <c r="B194" s="559"/>
      <c r="C194" s="559"/>
      <c r="D194" s="560">
        <v>2014</v>
      </c>
      <c r="E194" s="560" t="s">
        <v>21</v>
      </c>
      <c r="F194" s="560" t="s">
        <v>8</v>
      </c>
      <c r="G194" s="561" t="s">
        <v>65</v>
      </c>
      <c r="H194" s="576" t="s">
        <v>1774</v>
      </c>
      <c r="I194" s="559"/>
      <c r="J194" s="844" t="s">
        <v>1826</v>
      </c>
      <c r="K194" s="694"/>
      <c r="L194" s="560">
        <v>0</v>
      </c>
      <c r="M194" s="560">
        <v>1</v>
      </c>
      <c r="N194" s="559">
        <f t="shared" si="4"/>
        <v>1</v>
      </c>
      <c r="O194" s="528"/>
    </row>
    <row r="195" spans="1:15" ht="15">
      <c r="A195" s="558" t="s">
        <v>369</v>
      </c>
      <c r="B195" s="559"/>
      <c r="C195" s="559"/>
      <c r="D195" s="560">
        <v>2014</v>
      </c>
      <c r="E195" s="560" t="s">
        <v>21</v>
      </c>
      <c r="F195" s="560" t="s">
        <v>8</v>
      </c>
      <c r="G195" s="561" t="s">
        <v>65</v>
      </c>
      <c r="H195" s="576" t="s">
        <v>1696</v>
      </c>
      <c r="I195" s="559"/>
      <c r="J195" s="844" t="s">
        <v>1827</v>
      </c>
      <c r="K195" s="694"/>
      <c r="L195" s="560">
        <v>0</v>
      </c>
      <c r="M195" s="560">
        <v>2038</v>
      </c>
      <c r="N195" s="559">
        <f t="shared" si="4"/>
        <v>2038</v>
      </c>
      <c r="O195" s="528"/>
    </row>
    <row r="196" spans="1:15" ht="15">
      <c r="A196" s="558" t="s">
        <v>369</v>
      </c>
      <c r="B196" s="559"/>
      <c r="C196" s="559"/>
      <c r="D196" s="560">
        <v>2014</v>
      </c>
      <c r="E196" s="560" t="s">
        <v>21</v>
      </c>
      <c r="F196" s="560" t="s">
        <v>8</v>
      </c>
      <c r="G196" s="561" t="s">
        <v>65</v>
      </c>
      <c r="H196" s="576" t="s">
        <v>1775</v>
      </c>
      <c r="I196" s="559"/>
      <c r="J196" s="844" t="s">
        <v>1828</v>
      </c>
      <c r="K196" s="694"/>
      <c r="L196" s="560">
        <v>0</v>
      </c>
      <c r="M196" s="560">
        <v>337</v>
      </c>
      <c r="N196" s="559">
        <f t="shared" si="4"/>
        <v>337</v>
      </c>
      <c r="O196" s="528"/>
    </row>
    <row r="197" spans="1:15" ht="15">
      <c r="A197" s="558" t="s">
        <v>369</v>
      </c>
      <c r="B197" s="559"/>
      <c r="C197" s="559"/>
      <c r="D197" s="560">
        <v>2014</v>
      </c>
      <c r="E197" s="560" t="s">
        <v>21</v>
      </c>
      <c r="F197" s="560" t="s">
        <v>8</v>
      </c>
      <c r="G197" s="561" t="s">
        <v>65</v>
      </c>
      <c r="H197" s="576" t="s">
        <v>1697</v>
      </c>
      <c r="I197" s="559"/>
      <c r="J197" s="844" t="s">
        <v>1829</v>
      </c>
      <c r="K197" s="694"/>
      <c r="L197" s="560">
        <v>0</v>
      </c>
      <c r="M197" s="560">
        <v>3</v>
      </c>
      <c r="N197" s="559">
        <f t="shared" si="4"/>
        <v>3</v>
      </c>
      <c r="O197" s="528"/>
    </row>
    <row r="198" spans="1:15" ht="15">
      <c r="A198" s="558" t="s">
        <v>369</v>
      </c>
      <c r="B198" s="559"/>
      <c r="C198" s="559"/>
      <c r="D198" s="560">
        <v>2014</v>
      </c>
      <c r="E198" s="560" t="s">
        <v>21</v>
      </c>
      <c r="F198" s="560" t="s">
        <v>8</v>
      </c>
      <c r="G198" s="561" t="s">
        <v>65</v>
      </c>
      <c r="H198" s="576" t="s">
        <v>1125</v>
      </c>
      <c r="I198" s="559">
        <v>2</v>
      </c>
      <c r="J198" s="844" t="s">
        <v>1830</v>
      </c>
      <c r="K198" s="694"/>
      <c r="L198" s="560">
        <v>0</v>
      </c>
      <c r="M198" s="560">
        <v>9</v>
      </c>
      <c r="N198" s="559">
        <f t="shared" si="4"/>
        <v>9</v>
      </c>
      <c r="O198" s="528"/>
    </row>
    <row r="199" spans="1:15" ht="15">
      <c r="A199" s="558" t="s">
        <v>369</v>
      </c>
      <c r="B199" s="559"/>
      <c r="C199" s="559"/>
      <c r="D199" s="560">
        <v>2014</v>
      </c>
      <c r="E199" s="560" t="s">
        <v>21</v>
      </c>
      <c r="F199" s="560" t="s">
        <v>8</v>
      </c>
      <c r="G199" s="561" t="s">
        <v>65</v>
      </c>
      <c r="H199" s="576" t="s">
        <v>1134</v>
      </c>
      <c r="I199" s="559"/>
      <c r="J199" s="844" t="s">
        <v>1831</v>
      </c>
      <c r="K199" s="694"/>
      <c r="L199" s="560">
        <v>0</v>
      </c>
      <c r="M199" s="560">
        <v>1</v>
      </c>
      <c r="N199" s="559">
        <f t="shared" si="4"/>
        <v>1</v>
      </c>
      <c r="O199" s="528"/>
    </row>
    <row r="200" spans="1:15" ht="15">
      <c r="A200" s="558" t="s">
        <v>369</v>
      </c>
      <c r="B200" s="559"/>
      <c r="C200" s="559"/>
      <c r="D200" s="560">
        <v>2014</v>
      </c>
      <c r="E200" s="560" t="s">
        <v>21</v>
      </c>
      <c r="F200" s="560" t="s">
        <v>8</v>
      </c>
      <c r="G200" s="561" t="s">
        <v>65</v>
      </c>
      <c r="H200" s="576" t="s">
        <v>1143</v>
      </c>
      <c r="I200" s="559">
        <v>2</v>
      </c>
      <c r="J200" s="844" t="s">
        <v>1832</v>
      </c>
      <c r="K200" s="694"/>
      <c r="L200" s="560">
        <v>0</v>
      </c>
      <c r="M200" s="560">
        <v>2</v>
      </c>
      <c r="N200" s="559">
        <f t="shared" si="4"/>
        <v>2</v>
      </c>
      <c r="O200" s="528"/>
    </row>
    <row r="201" spans="1:15" ht="15">
      <c r="A201" s="558" t="s">
        <v>369</v>
      </c>
      <c r="B201" s="559"/>
      <c r="C201" s="559"/>
      <c r="D201" s="560">
        <v>2014</v>
      </c>
      <c r="E201" s="560" t="s">
        <v>21</v>
      </c>
      <c r="F201" s="560" t="s">
        <v>8</v>
      </c>
      <c r="G201" s="561" t="s">
        <v>65</v>
      </c>
      <c r="H201" s="576" t="s">
        <v>1776</v>
      </c>
      <c r="I201" s="559"/>
      <c r="J201" s="844" t="s">
        <v>1833</v>
      </c>
      <c r="K201" s="694"/>
      <c r="L201" s="560">
        <v>0</v>
      </c>
      <c r="M201" s="560">
        <v>3</v>
      </c>
      <c r="N201" s="559">
        <f t="shared" si="4"/>
        <v>3</v>
      </c>
      <c r="O201" s="528"/>
    </row>
    <row r="202" spans="1:15" ht="15">
      <c r="A202" s="558" t="s">
        <v>369</v>
      </c>
      <c r="B202" s="559"/>
      <c r="C202" s="559"/>
      <c r="D202" s="560">
        <v>2014</v>
      </c>
      <c r="E202" s="560" t="s">
        <v>21</v>
      </c>
      <c r="F202" s="560" t="s">
        <v>8</v>
      </c>
      <c r="G202" s="561" t="s">
        <v>65</v>
      </c>
      <c r="H202" s="576" t="s">
        <v>1701</v>
      </c>
      <c r="I202" s="559">
        <v>1</v>
      </c>
      <c r="J202" s="844" t="s">
        <v>1834</v>
      </c>
      <c r="K202" s="694"/>
      <c r="L202" s="560">
        <v>0</v>
      </c>
      <c r="M202" s="560">
        <v>73</v>
      </c>
      <c r="N202" s="559">
        <f t="shared" si="4"/>
        <v>73</v>
      </c>
      <c r="O202" s="528"/>
    </row>
    <row r="203" spans="1:15" ht="15">
      <c r="A203" s="558" t="s">
        <v>369</v>
      </c>
      <c r="B203" s="559"/>
      <c r="C203" s="559"/>
      <c r="D203" s="560">
        <v>2014</v>
      </c>
      <c r="E203" s="560" t="s">
        <v>21</v>
      </c>
      <c r="F203" s="560" t="s">
        <v>8</v>
      </c>
      <c r="G203" s="561" t="s">
        <v>65</v>
      </c>
      <c r="H203" s="576" t="s">
        <v>1777</v>
      </c>
      <c r="I203" s="559"/>
      <c r="J203" s="844" t="s">
        <v>1835</v>
      </c>
      <c r="K203" s="694"/>
      <c r="L203" s="560">
        <v>0</v>
      </c>
      <c r="M203" s="560">
        <v>0</v>
      </c>
      <c r="N203" s="559">
        <f t="shared" si="4"/>
        <v>0</v>
      </c>
      <c r="O203" s="528"/>
    </row>
    <row r="204" spans="1:15" ht="15">
      <c r="A204" s="558" t="s">
        <v>369</v>
      </c>
      <c r="B204" s="559"/>
      <c r="C204" s="559"/>
      <c r="D204" s="560">
        <v>2014</v>
      </c>
      <c r="E204" s="560" t="s">
        <v>21</v>
      </c>
      <c r="F204" s="560" t="s">
        <v>8</v>
      </c>
      <c r="G204" s="561" t="s">
        <v>65</v>
      </c>
      <c r="H204" s="576" t="s">
        <v>1148</v>
      </c>
      <c r="I204" s="559">
        <v>1</v>
      </c>
      <c r="J204" s="844" t="s">
        <v>1836</v>
      </c>
      <c r="K204" s="694"/>
      <c r="L204" s="560">
        <v>0</v>
      </c>
      <c r="M204" s="560">
        <v>552</v>
      </c>
      <c r="N204" s="559">
        <f t="shared" si="4"/>
        <v>552</v>
      </c>
      <c r="O204" s="528"/>
    </row>
    <row r="205" spans="1:15" ht="15">
      <c r="A205" s="558" t="s">
        <v>369</v>
      </c>
      <c r="B205" s="559"/>
      <c r="C205" s="559"/>
      <c r="D205" s="560">
        <v>2014</v>
      </c>
      <c r="E205" s="560" t="s">
        <v>21</v>
      </c>
      <c r="F205" s="560" t="s">
        <v>8</v>
      </c>
      <c r="G205" s="561" t="s">
        <v>65</v>
      </c>
      <c r="H205" s="576" t="s">
        <v>1702</v>
      </c>
      <c r="I205" s="559"/>
      <c r="J205" s="844" t="s">
        <v>1837</v>
      </c>
      <c r="K205" s="694"/>
      <c r="L205" s="560">
        <v>0</v>
      </c>
      <c r="M205" s="560">
        <v>991</v>
      </c>
      <c r="N205" s="559">
        <f t="shared" si="4"/>
        <v>991</v>
      </c>
      <c r="O205" s="528"/>
    </row>
    <row r="206" spans="1:15" ht="15">
      <c r="A206" s="558" t="s">
        <v>369</v>
      </c>
      <c r="B206" s="559"/>
      <c r="C206" s="559"/>
      <c r="D206" s="560">
        <v>2014</v>
      </c>
      <c r="E206" s="560" t="s">
        <v>21</v>
      </c>
      <c r="F206" s="560" t="s">
        <v>8</v>
      </c>
      <c r="G206" s="561" t="s">
        <v>65</v>
      </c>
      <c r="H206" s="576" t="s">
        <v>1703</v>
      </c>
      <c r="I206" s="559">
        <v>2</v>
      </c>
      <c r="J206" s="844" t="s">
        <v>1838</v>
      </c>
      <c r="K206" s="694"/>
      <c r="L206" s="560">
        <v>0</v>
      </c>
      <c r="M206" s="560">
        <v>2</v>
      </c>
      <c r="N206" s="559">
        <f t="shared" si="4"/>
        <v>2</v>
      </c>
      <c r="O206" s="528"/>
    </row>
    <row r="207" spans="1:15" ht="15">
      <c r="A207" s="558" t="s">
        <v>369</v>
      </c>
      <c r="B207" s="559"/>
      <c r="C207" s="559"/>
      <c r="D207" s="560">
        <v>2014</v>
      </c>
      <c r="E207" s="560" t="s">
        <v>21</v>
      </c>
      <c r="F207" s="560" t="s">
        <v>8</v>
      </c>
      <c r="G207" s="561" t="s">
        <v>65</v>
      </c>
      <c r="H207" s="576" t="s">
        <v>1704</v>
      </c>
      <c r="I207" s="559">
        <v>2</v>
      </c>
      <c r="J207" s="844" t="s">
        <v>1839</v>
      </c>
      <c r="K207" s="694"/>
      <c r="L207" s="560">
        <v>0</v>
      </c>
      <c r="M207" s="560">
        <v>39</v>
      </c>
      <c r="N207" s="559">
        <f t="shared" si="4"/>
        <v>39</v>
      </c>
      <c r="O207" s="528"/>
    </row>
    <row r="208" spans="1:15" ht="15">
      <c r="A208" s="558" t="s">
        <v>369</v>
      </c>
      <c r="B208" s="559"/>
      <c r="C208" s="559"/>
      <c r="D208" s="560">
        <v>2014</v>
      </c>
      <c r="E208" s="560" t="s">
        <v>21</v>
      </c>
      <c r="F208" s="560" t="s">
        <v>8</v>
      </c>
      <c r="G208" s="561" t="s">
        <v>65</v>
      </c>
      <c r="H208" s="576" t="s">
        <v>1778</v>
      </c>
      <c r="I208" s="559"/>
      <c r="J208" s="844" t="s">
        <v>1840</v>
      </c>
      <c r="K208" s="694"/>
      <c r="L208" s="560">
        <v>0</v>
      </c>
      <c r="M208" s="560">
        <v>17</v>
      </c>
      <c r="N208" s="559">
        <f t="shared" si="4"/>
        <v>17</v>
      </c>
      <c r="O208" s="528"/>
    </row>
    <row r="209" spans="1:15" ht="15">
      <c r="A209" s="558" t="s">
        <v>369</v>
      </c>
      <c r="B209" s="559"/>
      <c r="C209" s="559"/>
      <c r="D209" s="560">
        <v>2014</v>
      </c>
      <c r="E209" s="560" t="s">
        <v>21</v>
      </c>
      <c r="F209" s="560" t="s">
        <v>8</v>
      </c>
      <c r="G209" s="561" t="s">
        <v>65</v>
      </c>
      <c r="H209" s="576" t="s">
        <v>1160</v>
      </c>
      <c r="I209" s="559"/>
      <c r="J209" s="844" t="s">
        <v>1841</v>
      </c>
      <c r="K209" s="694"/>
      <c r="L209" s="560">
        <v>0</v>
      </c>
      <c r="M209" s="560">
        <v>24</v>
      </c>
      <c r="N209" s="559">
        <f t="shared" si="4"/>
        <v>24</v>
      </c>
      <c r="O209" s="528"/>
    </row>
    <row r="210" spans="1:15" ht="15">
      <c r="A210" s="558" t="s">
        <v>369</v>
      </c>
      <c r="B210" s="559"/>
      <c r="C210" s="559"/>
      <c r="D210" s="560">
        <v>2014</v>
      </c>
      <c r="E210" s="560" t="s">
        <v>21</v>
      </c>
      <c r="F210" s="560" t="s">
        <v>8</v>
      </c>
      <c r="G210" s="561" t="s">
        <v>65</v>
      </c>
      <c r="H210" s="576" t="s">
        <v>1666</v>
      </c>
      <c r="I210" s="559"/>
      <c r="J210" s="844" t="s">
        <v>1667</v>
      </c>
      <c r="K210" s="694"/>
      <c r="L210" s="560">
        <v>0</v>
      </c>
      <c r="M210" s="560">
        <v>80</v>
      </c>
      <c r="N210" s="559">
        <f t="shared" si="4"/>
        <v>80</v>
      </c>
      <c r="O210" s="528"/>
    </row>
    <row r="211" spans="1:15" ht="15">
      <c r="A211" s="558" t="s">
        <v>369</v>
      </c>
      <c r="B211" s="559"/>
      <c r="C211" s="559"/>
      <c r="D211" s="560">
        <v>2014</v>
      </c>
      <c r="E211" s="560" t="s">
        <v>21</v>
      </c>
      <c r="F211" s="560" t="s">
        <v>8</v>
      </c>
      <c r="G211" s="561" t="s">
        <v>65</v>
      </c>
      <c r="H211" s="576" t="s">
        <v>1757</v>
      </c>
      <c r="I211" s="559"/>
      <c r="J211" s="844" t="s">
        <v>1667</v>
      </c>
      <c r="K211" s="694"/>
      <c r="L211" s="560">
        <v>0</v>
      </c>
      <c r="M211" s="560">
        <v>1</v>
      </c>
      <c r="N211" s="559">
        <f t="shared" si="4"/>
        <v>1</v>
      </c>
      <c r="O211" s="528"/>
    </row>
    <row r="212" spans="1:15" ht="15">
      <c r="A212" s="558" t="s">
        <v>369</v>
      </c>
      <c r="B212" s="559"/>
      <c r="C212" s="559"/>
      <c r="D212" s="560">
        <v>2014</v>
      </c>
      <c r="E212" s="560" t="s">
        <v>21</v>
      </c>
      <c r="F212" s="560" t="s">
        <v>8</v>
      </c>
      <c r="G212" s="561" t="s">
        <v>65</v>
      </c>
      <c r="H212" s="576" t="s">
        <v>1671</v>
      </c>
      <c r="I212" s="559">
        <v>2</v>
      </c>
      <c r="J212" s="844" t="s">
        <v>1667</v>
      </c>
      <c r="K212" s="694"/>
      <c r="L212" s="560">
        <v>0</v>
      </c>
      <c r="M212" s="560">
        <v>3</v>
      </c>
      <c r="N212" s="559">
        <f t="shared" si="4"/>
        <v>3</v>
      </c>
      <c r="O212" s="528"/>
    </row>
    <row r="213" spans="1:15" ht="15">
      <c r="A213" s="558" t="s">
        <v>369</v>
      </c>
      <c r="B213" s="559"/>
      <c r="C213" s="559"/>
      <c r="D213" s="560">
        <v>2014</v>
      </c>
      <c r="E213" s="560" t="s">
        <v>21</v>
      </c>
      <c r="F213" s="560" t="s">
        <v>8</v>
      </c>
      <c r="G213" s="561" t="s">
        <v>65</v>
      </c>
      <c r="H213" s="576" t="s">
        <v>1842</v>
      </c>
      <c r="I213" s="559"/>
      <c r="J213" s="844" t="s">
        <v>1667</v>
      </c>
      <c r="K213" s="694"/>
      <c r="L213" s="560">
        <v>0</v>
      </c>
      <c r="M213" s="560">
        <v>76</v>
      </c>
      <c r="N213" s="559">
        <f t="shared" si="4"/>
        <v>76</v>
      </c>
      <c r="O213" s="528"/>
    </row>
    <row r="214" spans="1:15" ht="15">
      <c r="A214" s="558" t="s">
        <v>369</v>
      </c>
      <c r="B214" s="559"/>
      <c r="C214" s="559"/>
      <c r="D214" s="560">
        <v>2014</v>
      </c>
      <c r="E214" s="560" t="s">
        <v>21</v>
      </c>
      <c r="F214" s="560" t="s">
        <v>8</v>
      </c>
      <c r="G214" s="561" t="s">
        <v>65</v>
      </c>
      <c r="H214" s="576" t="s">
        <v>1674</v>
      </c>
      <c r="I214" s="559"/>
      <c r="J214" s="844" t="s">
        <v>1667</v>
      </c>
      <c r="K214" s="694"/>
      <c r="L214" s="560">
        <v>0</v>
      </c>
      <c r="M214" s="560">
        <v>757</v>
      </c>
      <c r="N214" s="559">
        <f t="shared" si="4"/>
        <v>757</v>
      </c>
      <c r="O214" s="528"/>
    </row>
    <row r="215" spans="1:15" ht="15">
      <c r="A215" s="558" t="s">
        <v>369</v>
      </c>
      <c r="B215" s="559"/>
      <c r="C215" s="559"/>
      <c r="D215" s="560">
        <v>2014</v>
      </c>
      <c r="E215" s="560" t="s">
        <v>21</v>
      </c>
      <c r="F215" s="560" t="s">
        <v>8</v>
      </c>
      <c r="G215" s="561" t="s">
        <v>65</v>
      </c>
      <c r="H215" s="576" t="s">
        <v>1759</v>
      </c>
      <c r="I215" s="559"/>
      <c r="J215" s="844" t="s">
        <v>1667</v>
      </c>
      <c r="K215" s="694"/>
      <c r="L215" s="560">
        <v>0</v>
      </c>
      <c r="M215" s="560">
        <v>3850</v>
      </c>
      <c r="N215" s="559">
        <f t="shared" si="4"/>
        <v>3850</v>
      </c>
      <c r="O215" s="528"/>
    </row>
    <row r="216" spans="1:15" ht="15">
      <c r="A216" s="558" t="s">
        <v>369</v>
      </c>
      <c r="B216" s="559"/>
      <c r="C216" s="559"/>
      <c r="D216" s="560">
        <v>2014</v>
      </c>
      <c r="E216" s="560" t="s">
        <v>21</v>
      </c>
      <c r="F216" s="560" t="s">
        <v>8</v>
      </c>
      <c r="G216" s="561" t="s">
        <v>65</v>
      </c>
      <c r="H216" s="576" t="s">
        <v>1675</v>
      </c>
      <c r="I216" s="559"/>
      <c r="J216" s="844" t="s">
        <v>1667</v>
      </c>
      <c r="K216" s="694"/>
      <c r="L216" s="560">
        <v>0</v>
      </c>
      <c r="M216" s="560">
        <v>386</v>
      </c>
      <c r="N216" s="559">
        <f t="shared" si="4"/>
        <v>386</v>
      </c>
      <c r="O216" s="528"/>
    </row>
    <row r="217" spans="1:15" ht="15">
      <c r="A217" s="558" t="s">
        <v>369</v>
      </c>
      <c r="B217" s="559"/>
      <c r="C217" s="559"/>
      <c r="D217" s="560">
        <v>2014</v>
      </c>
      <c r="E217" s="560" t="s">
        <v>21</v>
      </c>
      <c r="F217" s="560" t="s">
        <v>8</v>
      </c>
      <c r="G217" s="561" t="s">
        <v>65</v>
      </c>
      <c r="H217" s="576" t="s">
        <v>1676</v>
      </c>
      <c r="I217" s="559"/>
      <c r="J217" s="844" t="s">
        <v>1667</v>
      </c>
      <c r="K217" s="694"/>
      <c r="L217" s="560">
        <v>0</v>
      </c>
      <c r="M217" s="560">
        <v>505</v>
      </c>
      <c r="N217" s="559">
        <f t="shared" si="4"/>
        <v>505</v>
      </c>
      <c r="O217" s="528"/>
    </row>
    <row r="218" spans="1:15" ht="15">
      <c r="A218" s="558" t="s">
        <v>369</v>
      </c>
      <c r="B218" s="559"/>
      <c r="C218" s="559"/>
      <c r="D218" s="560">
        <v>2014</v>
      </c>
      <c r="E218" s="560" t="s">
        <v>21</v>
      </c>
      <c r="F218" s="560" t="s">
        <v>8</v>
      </c>
      <c r="G218" s="561" t="s">
        <v>65</v>
      </c>
      <c r="H218" s="576" t="s">
        <v>1677</v>
      </c>
      <c r="I218" s="559"/>
      <c r="J218" s="844" t="s">
        <v>1667</v>
      </c>
      <c r="K218" s="694"/>
      <c r="L218" s="560">
        <v>0</v>
      </c>
      <c r="M218" s="560">
        <v>1</v>
      </c>
      <c r="N218" s="559">
        <f t="shared" si="4"/>
        <v>1</v>
      </c>
      <c r="O218" s="528"/>
    </row>
    <row r="219" spans="1:15" ht="15">
      <c r="A219" s="558" t="s">
        <v>369</v>
      </c>
      <c r="B219" s="559"/>
      <c r="C219" s="559"/>
      <c r="D219" s="560">
        <v>2014</v>
      </c>
      <c r="E219" s="560" t="s">
        <v>21</v>
      </c>
      <c r="F219" s="560" t="s">
        <v>8</v>
      </c>
      <c r="G219" s="561" t="s">
        <v>65</v>
      </c>
      <c r="H219" s="576" t="s">
        <v>1048</v>
      </c>
      <c r="I219" s="559"/>
      <c r="J219" s="844" t="s">
        <v>1667</v>
      </c>
      <c r="K219" s="694"/>
      <c r="L219" s="560">
        <v>0</v>
      </c>
      <c r="M219" s="560">
        <v>44</v>
      </c>
      <c r="N219" s="559">
        <f t="shared" si="4"/>
        <v>44</v>
      </c>
      <c r="O219" s="528"/>
    </row>
    <row r="220" spans="1:15" ht="15">
      <c r="A220" s="558" t="s">
        <v>369</v>
      </c>
      <c r="B220" s="559"/>
      <c r="C220" s="559"/>
      <c r="D220" s="560">
        <v>2014</v>
      </c>
      <c r="E220" s="560" t="s">
        <v>21</v>
      </c>
      <c r="F220" s="560" t="s">
        <v>8</v>
      </c>
      <c r="G220" s="561" t="s">
        <v>65</v>
      </c>
      <c r="H220" s="576" t="s">
        <v>1678</v>
      </c>
      <c r="I220" s="559"/>
      <c r="J220" s="844" t="s">
        <v>1667</v>
      </c>
      <c r="K220" s="694"/>
      <c r="L220" s="560">
        <v>0</v>
      </c>
      <c r="M220" s="560">
        <v>2</v>
      </c>
      <c r="N220" s="559">
        <f t="shared" si="4"/>
        <v>2</v>
      </c>
      <c r="O220" s="528"/>
    </row>
    <row r="221" spans="1:15" ht="15">
      <c r="A221" s="558" t="s">
        <v>369</v>
      </c>
      <c r="B221" s="559"/>
      <c r="C221" s="559"/>
      <c r="D221" s="560">
        <v>2014</v>
      </c>
      <c r="E221" s="560" t="s">
        <v>21</v>
      </c>
      <c r="F221" s="560" t="s">
        <v>8</v>
      </c>
      <c r="G221" s="561" t="s">
        <v>65</v>
      </c>
      <c r="H221" s="576" t="s">
        <v>1843</v>
      </c>
      <c r="I221" s="559"/>
      <c r="J221" s="844" t="s">
        <v>1667</v>
      </c>
      <c r="K221" s="694"/>
      <c r="L221" s="560">
        <v>0</v>
      </c>
      <c r="M221" s="560">
        <v>50</v>
      </c>
      <c r="N221" s="559">
        <f t="shared" si="4"/>
        <v>50</v>
      </c>
      <c r="O221" s="528"/>
    </row>
    <row r="222" spans="1:15" ht="15">
      <c r="A222" s="558" t="s">
        <v>369</v>
      </c>
      <c r="B222" s="559"/>
      <c r="C222" s="559"/>
      <c r="D222" s="560">
        <v>2014</v>
      </c>
      <c r="E222" s="560" t="s">
        <v>21</v>
      </c>
      <c r="F222" s="560" t="s">
        <v>8</v>
      </c>
      <c r="G222" s="561" t="s">
        <v>65</v>
      </c>
      <c r="H222" s="576" t="s">
        <v>1844</v>
      </c>
      <c r="I222" s="559"/>
      <c r="J222" s="844" t="s">
        <v>1667</v>
      </c>
      <c r="K222" s="694"/>
      <c r="L222" s="560">
        <v>0</v>
      </c>
      <c r="M222" s="560">
        <v>22</v>
      </c>
      <c r="N222" s="559">
        <f t="shared" si="4"/>
        <v>22</v>
      </c>
      <c r="O222" s="528"/>
    </row>
    <row r="223" spans="1:15" ht="15">
      <c r="A223" s="558" t="s">
        <v>369</v>
      </c>
      <c r="B223" s="559"/>
      <c r="C223" s="559"/>
      <c r="D223" s="560">
        <v>2014</v>
      </c>
      <c r="E223" s="560" t="s">
        <v>21</v>
      </c>
      <c r="F223" s="560" t="s">
        <v>8</v>
      </c>
      <c r="G223" s="561" t="s">
        <v>65</v>
      </c>
      <c r="H223" s="576" t="s">
        <v>1845</v>
      </c>
      <c r="I223" s="559"/>
      <c r="J223" s="844" t="s">
        <v>1667</v>
      </c>
      <c r="K223" s="694"/>
      <c r="L223" s="560">
        <v>0</v>
      </c>
      <c r="M223" s="560">
        <v>2</v>
      </c>
      <c r="N223" s="559">
        <f t="shared" si="4"/>
        <v>2</v>
      </c>
      <c r="O223" s="528"/>
    </row>
    <row r="224" spans="1:15" ht="15">
      <c r="A224" s="558" t="s">
        <v>369</v>
      </c>
      <c r="B224" s="559"/>
      <c r="C224" s="559"/>
      <c r="D224" s="560">
        <v>2014</v>
      </c>
      <c r="E224" s="560" t="s">
        <v>21</v>
      </c>
      <c r="F224" s="560" t="s">
        <v>8</v>
      </c>
      <c r="G224" s="561" t="s">
        <v>65</v>
      </c>
      <c r="H224" s="576" t="s">
        <v>1682</v>
      </c>
      <c r="I224" s="559">
        <v>2</v>
      </c>
      <c r="J224" s="844" t="s">
        <v>1667</v>
      </c>
      <c r="K224" s="694"/>
      <c r="L224" s="560">
        <v>0</v>
      </c>
      <c r="M224" s="560">
        <v>119</v>
      </c>
      <c r="N224" s="559">
        <f t="shared" si="4"/>
        <v>119</v>
      </c>
      <c r="O224" s="528"/>
    </row>
    <row r="225" spans="1:15" ht="15">
      <c r="A225" s="558" t="s">
        <v>369</v>
      </c>
      <c r="B225" s="559"/>
      <c r="C225" s="559"/>
      <c r="D225" s="560">
        <v>2014</v>
      </c>
      <c r="E225" s="560" t="s">
        <v>21</v>
      </c>
      <c r="F225" s="560" t="s">
        <v>8</v>
      </c>
      <c r="G225" s="561" t="s">
        <v>65</v>
      </c>
      <c r="H225" s="576" t="s">
        <v>1074</v>
      </c>
      <c r="I225" s="559">
        <v>1</v>
      </c>
      <c r="J225" s="844" t="s">
        <v>1667</v>
      </c>
      <c r="K225" s="694"/>
      <c r="L225" s="560">
        <v>29</v>
      </c>
      <c r="M225" s="560">
        <v>6</v>
      </c>
      <c r="N225" s="559">
        <f t="shared" si="4"/>
        <v>35</v>
      </c>
      <c r="O225" s="528"/>
    </row>
    <row r="226" spans="1:15" ht="15">
      <c r="A226" s="558" t="s">
        <v>369</v>
      </c>
      <c r="B226" s="559"/>
      <c r="C226" s="559"/>
      <c r="D226" s="560">
        <v>2014</v>
      </c>
      <c r="E226" s="560" t="s">
        <v>21</v>
      </c>
      <c r="F226" s="560" t="s">
        <v>8</v>
      </c>
      <c r="G226" s="561" t="s">
        <v>65</v>
      </c>
      <c r="H226" s="576" t="s">
        <v>1846</v>
      </c>
      <c r="I226" s="559"/>
      <c r="J226" s="844" t="s">
        <v>1667</v>
      </c>
      <c r="K226" s="694"/>
      <c r="L226" s="560">
        <v>0</v>
      </c>
      <c r="M226" s="560">
        <v>6</v>
      </c>
      <c r="N226" s="559">
        <f t="shared" si="4"/>
        <v>6</v>
      </c>
      <c r="O226" s="528"/>
    </row>
    <row r="227" spans="1:15" ht="15">
      <c r="A227" s="558" t="s">
        <v>369</v>
      </c>
      <c r="B227" s="559"/>
      <c r="C227" s="559"/>
      <c r="D227" s="560">
        <v>2014</v>
      </c>
      <c r="E227" s="560" t="s">
        <v>21</v>
      </c>
      <c r="F227" s="560" t="s">
        <v>8</v>
      </c>
      <c r="G227" s="561" t="s">
        <v>65</v>
      </c>
      <c r="H227" s="576" t="s">
        <v>1847</v>
      </c>
      <c r="I227" s="559"/>
      <c r="J227" s="844" t="s">
        <v>1667</v>
      </c>
      <c r="K227" s="694"/>
      <c r="L227" s="560">
        <v>0</v>
      </c>
      <c r="M227" s="560">
        <v>30</v>
      </c>
      <c r="N227" s="559">
        <f t="shared" si="4"/>
        <v>30</v>
      </c>
      <c r="O227" s="528"/>
    </row>
    <row r="228" spans="1:15" ht="15">
      <c r="A228" s="558" t="s">
        <v>369</v>
      </c>
      <c r="B228" s="559"/>
      <c r="C228" s="559"/>
      <c r="D228" s="560">
        <v>2014</v>
      </c>
      <c r="E228" s="560" t="s">
        <v>21</v>
      </c>
      <c r="F228" s="560" t="s">
        <v>8</v>
      </c>
      <c r="G228" s="561" t="s">
        <v>65</v>
      </c>
      <c r="H228" s="576" t="s">
        <v>1079</v>
      </c>
      <c r="I228" s="559"/>
      <c r="J228" s="844" t="s">
        <v>1667</v>
      </c>
      <c r="K228" s="694"/>
      <c r="L228" s="560">
        <v>0</v>
      </c>
      <c r="M228" s="560">
        <v>2</v>
      </c>
      <c r="N228" s="559">
        <f t="shared" si="4"/>
        <v>2</v>
      </c>
      <c r="O228" s="528"/>
    </row>
    <row r="229" spans="1:15" ht="15">
      <c r="A229" s="558" t="s">
        <v>369</v>
      </c>
      <c r="B229" s="559"/>
      <c r="C229" s="559"/>
      <c r="D229" s="560">
        <v>2014</v>
      </c>
      <c r="E229" s="560" t="s">
        <v>21</v>
      </c>
      <c r="F229" s="560" t="s">
        <v>8</v>
      </c>
      <c r="G229" s="561" t="s">
        <v>65</v>
      </c>
      <c r="H229" s="576" t="s">
        <v>1684</v>
      </c>
      <c r="I229" s="559"/>
      <c r="J229" s="844" t="s">
        <v>1667</v>
      </c>
      <c r="K229" s="694"/>
      <c r="L229" s="560">
        <v>0</v>
      </c>
      <c r="M229" s="560">
        <v>1</v>
      </c>
      <c r="N229" s="559">
        <f t="shared" si="4"/>
        <v>1</v>
      </c>
      <c r="O229" s="528"/>
    </row>
    <row r="230" spans="1:15" ht="15">
      <c r="A230" s="558" t="s">
        <v>369</v>
      </c>
      <c r="B230" s="559"/>
      <c r="C230" s="559"/>
      <c r="D230" s="560">
        <v>2014</v>
      </c>
      <c r="E230" s="560" t="s">
        <v>21</v>
      </c>
      <c r="F230" s="560" t="s">
        <v>8</v>
      </c>
      <c r="G230" s="561" t="s">
        <v>65</v>
      </c>
      <c r="H230" s="576" t="s">
        <v>1685</v>
      </c>
      <c r="I230" s="559"/>
      <c r="J230" s="844" t="s">
        <v>1667</v>
      </c>
      <c r="K230" s="694"/>
      <c r="L230" s="560">
        <v>0</v>
      </c>
      <c r="M230" s="560">
        <v>4</v>
      </c>
      <c r="N230" s="559">
        <f t="shared" si="4"/>
        <v>4</v>
      </c>
      <c r="O230" s="528"/>
    </row>
    <row r="231" spans="1:15" ht="15">
      <c r="A231" s="558" t="s">
        <v>369</v>
      </c>
      <c r="B231" s="559"/>
      <c r="C231" s="559"/>
      <c r="D231" s="560">
        <v>2014</v>
      </c>
      <c r="E231" s="560" t="s">
        <v>21</v>
      </c>
      <c r="F231" s="560" t="s">
        <v>8</v>
      </c>
      <c r="G231" s="561" t="s">
        <v>65</v>
      </c>
      <c r="H231" s="576" t="s">
        <v>1089</v>
      </c>
      <c r="I231" s="559">
        <v>2</v>
      </c>
      <c r="J231" s="844" t="s">
        <v>1667</v>
      </c>
      <c r="K231" s="694"/>
      <c r="L231" s="560">
        <v>881</v>
      </c>
      <c r="M231" s="560">
        <v>8173</v>
      </c>
      <c r="N231" s="559">
        <f t="shared" si="4"/>
        <v>9054</v>
      </c>
      <c r="O231" s="528"/>
    </row>
    <row r="232" spans="1:15" ht="15">
      <c r="A232" s="558" t="s">
        <v>369</v>
      </c>
      <c r="B232" s="559"/>
      <c r="C232" s="559"/>
      <c r="D232" s="560">
        <v>2014</v>
      </c>
      <c r="E232" s="560" t="s">
        <v>21</v>
      </c>
      <c r="F232" s="560" t="s">
        <v>8</v>
      </c>
      <c r="G232" s="561" t="s">
        <v>65</v>
      </c>
      <c r="H232" s="576" t="s">
        <v>1688</v>
      </c>
      <c r="I232" s="559"/>
      <c r="J232" s="844" t="s">
        <v>1667</v>
      </c>
      <c r="K232" s="694"/>
      <c r="L232" s="560">
        <v>0</v>
      </c>
      <c r="M232" s="560">
        <v>1</v>
      </c>
      <c r="N232" s="559">
        <f t="shared" si="4"/>
        <v>1</v>
      </c>
      <c r="O232" s="528"/>
    </row>
    <row r="233" spans="1:15" ht="15">
      <c r="A233" s="558" t="s">
        <v>369</v>
      </c>
      <c r="B233" s="559"/>
      <c r="C233" s="559"/>
      <c r="D233" s="560">
        <v>2014</v>
      </c>
      <c r="E233" s="560" t="s">
        <v>21</v>
      </c>
      <c r="F233" s="560" t="s">
        <v>8</v>
      </c>
      <c r="G233" s="561" t="s">
        <v>65</v>
      </c>
      <c r="H233" s="576" t="s">
        <v>1092</v>
      </c>
      <c r="I233" s="559">
        <v>1</v>
      </c>
      <c r="J233" s="844" t="s">
        <v>1667</v>
      </c>
      <c r="K233" s="694"/>
      <c r="L233" s="560">
        <v>0</v>
      </c>
      <c r="M233" s="560">
        <v>1</v>
      </c>
      <c r="N233" s="559">
        <f t="shared" si="4"/>
        <v>1</v>
      </c>
      <c r="O233" s="528"/>
    </row>
    <row r="234" spans="1:15" ht="15">
      <c r="A234" s="558" t="s">
        <v>369</v>
      </c>
      <c r="B234" s="559"/>
      <c r="C234" s="559"/>
      <c r="D234" s="560">
        <v>2014</v>
      </c>
      <c r="E234" s="560" t="s">
        <v>21</v>
      </c>
      <c r="F234" s="560" t="s">
        <v>8</v>
      </c>
      <c r="G234" s="561" t="s">
        <v>65</v>
      </c>
      <c r="H234" s="576" t="s">
        <v>1689</v>
      </c>
      <c r="I234" s="559">
        <v>1</v>
      </c>
      <c r="J234" s="844" t="s">
        <v>1667</v>
      </c>
      <c r="K234" s="694"/>
      <c r="L234" s="560">
        <v>2</v>
      </c>
      <c r="M234" s="560">
        <v>988</v>
      </c>
      <c r="N234" s="559">
        <f t="shared" si="4"/>
        <v>990</v>
      </c>
      <c r="O234" s="528"/>
    </row>
    <row r="235" spans="1:15" ht="15">
      <c r="A235" s="558" t="s">
        <v>369</v>
      </c>
      <c r="B235" s="559"/>
      <c r="C235" s="559"/>
      <c r="D235" s="560">
        <v>2014</v>
      </c>
      <c r="E235" s="560" t="s">
        <v>21</v>
      </c>
      <c r="F235" s="560" t="s">
        <v>8</v>
      </c>
      <c r="G235" s="561" t="s">
        <v>65</v>
      </c>
      <c r="H235" s="576" t="s">
        <v>1101</v>
      </c>
      <c r="I235" s="559">
        <v>2</v>
      </c>
      <c r="J235" s="844" t="s">
        <v>1667</v>
      </c>
      <c r="K235" s="694"/>
      <c r="L235" s="560">
        <v>7</v>
      </c>
      <c r="M235" s="560">
        <v>73</v>
      </c>
      <c r="N235" s="559">
        <f t="shared" si="4"/>
        <v>80</v>
      </c>
      <c r="O235" s="528"/>
    </row>
    <row r="236" spans="1:15" ht="15">
      <c r="A236" s="558" t="s">
        <v>369</v>
      </c>
      <c r="B236" s="559"/>
      <c r="C236" s="559"/>
      <c r="D236" s="560">
        <v>2014</v>
      </c>
      <c r="E236" s="560" t="s">
        <v>21</v>
      </c>
      <c r="F236" s="560" t="s">
        <v>8</v>
      </c>
      <c r="G236" s="561" t="s">
        <v>65</v>
      </c>
      <c r="H236" s="576" t="s">
        <v>1848</v>
      </c>
      <c r="I236" s="559">
        <v>2</v>
      </c>
      <c r="J236" s="844" t="s">
        <v>1667</v>
      </c>
      <c r="K236" s="694"/>
      <c r="L236" s="560">
        <v>2</v>
      </c>
      <c r="M236" s="560">
        <v>0</v>
      </c>
      <c r="N236" s="559">
        <f t="shared" si="4"/>
        <v>2</v>
      </c>
      <c r="O236" s="528"/>
    </row>
    <row r="237" spans="1:15" ht="15">
      <c r="A237" s="558" t="s">
        <v>369</v>
      </c>
      <c r="B237" s="559"/>
      <c r="C237" s="559"/>
      <c r="D237" s="560">
        <v>2014</v>
      </c>
      <c r="E237" s="560" t="s">
        <v>21</v>
      </c>
      <c r="F237" s="560" t="s">
        <v>8</v>
      </c>
      <c r="G237" s="561" t="s">
        <v>65</v>
      </c>
      <c r="H237" s="576" t="s">
        <v>1690</v>
      </c>
      <c r="I237" s="559">
        <v>2</v>
      </c>
      <c r="J237" s="844" t="s">
        <v>1667</v>
      </c>
      <c r="K237" s="694"/>
      <c r="L237" s="560">
        <v>2</v>
      </c>
      <c r="M237" s="560">
        <v>51</v>
      </c>
      <c r="N237" s="559">
        <f t="shared" si="4"/>
        <v>53</v>
      </c>
      <c r="O237" s="528"/>
    </row>
    <row r="238" spans="1:15" ht="15">
      <c r="A238" s="558" t="s">
        <v>369</v>
      </c>
      <c r="B238" s="559"/>
      <c r="C238" s="559"/>
      <c r="D238" s="560">
        <v>2014</v>
      </c>
      <c r="E238" s="560" t="s">
        <v>21</v>
      </c>
      <c r="F238" s="560" t="s">
        <v>8</v>
      </c>
      <c r="G238" s="561" t="s">
        <v>65</v>
      </c>
      <c r="H238" s="576" t="s">
        <v>1691</v>
      </c>
      <c r="I238" s="559"/>
      <c r="J238" s="844" t="s">
        <v>1667</v>
      </c>
      <c r="K238" s="694"/>
      <c r="L238" s="560">
        <v>0</v>
      </c>
      <c r="M238" s="560">
        <v>63</v>
      </c>
      <c r="N238" s="559">
        <f t="shared" si="4"/>
        <v>63</v>
      </c>
      <c r="O238" s="528"/>
    </row>
    <row r="239" spans="1:15" ht="15">
      <c r="A239" s="558" t="s">
        <v>369</v>
      </c>
      <c r="B239" s="559"/>
      <c r="C239" s="559"/>
      <c r="D239" s="560">
        <v>2014</v>
      </c>
      <c r="E239" s="560" t="s">
        <v>21</v>
      </c>
      <c r="F239" s="560" t="s">
        <v>8</v>
      </c>
      <c r="G239" s="561" t="s">
        <v>65</v>
      </c>
      <c r="H239" s="576" t="s">
        <v>1107</v>
      </c>
      <c r="I239" s="559"/>
      <c r="J239" s="844" t="s">
        <v>1667</v>
      </c>
      <c r="K239" s="694"/>
      <c r="L239" s="560">
        <v>0</v>
      </c>
      <c r="M239" s="560">
        <v>133</v>
      </c>
      <c r="N239" s="559">
        <f t="shared" ref="N239:N302" si="5">L239+M239</f>
        <v>133</v>
      </c>
      <c r="O239" s="528"/>
    </row>
    <row r="240" spans="1:15" ht="15">
      <c r="A240" s="558" t="s">
        <v>369</v>
      </c>
      <c r="B240" s="559"/>
      <c r="C240" s="559"/>
      <c r="D240" s="560">
        <v>2014</v>
      </c>
      <c r="E240" s="560" t="s">
        <v>21</v>
      </c>
      <c r="F240" s="560" t="s">
        <v>8</v>
      </c>
      <c r="G240" s="561" t="s">
        <v>65</v>
      </c>
      <c r="H240" s="576" t="s">
        <v>1849</v>
      </c>
      <c r="I240" s="559"/>
      <c r="J240" s="844" t="s">
        <v>1667</v>
      </c>
      <c r="K240" s="694"/>
      <c r="L240" s="560">
        <v>0</v>
      </c>
      <c r="M240" s="560">
        <v>50</v>
      </c>
      <c r="N240" s="559">
        <f t="shared" si="5"/>
        <v>50</v>
      </c>
      <c r="O240" s="528"/>
    </row>
    <row r="241" spans="1:15" ht="15">
      <c r="A241" s="558" t="s">
        <v>369</v>
      </c>
      <c r="B241" s="559"/>
      <c r="C241" s="559"/>
      <c r="D241" s="560">
        <v>2014</v>
      </c>
      <c r="E241" s="560" t="s">
        <v>21</v>
      </c>
      <c r="F241" s="560" t="s">
        <v>8</v>
      </c>
      <c r="G241" s="561" t="s">
        <v>65</v>
      </c>
      <c r="H241" s="576" t="s">
        <v>1850</v>
      </c>
      <c r="I241" s="559">
        <v>2</v>
      </c>
      <c r="J241" s="844" t="s">
        <v>1667</v>
      </c>
      <c r="K241" s="694"/>
      <c r="L241" s="560">
        <v>0</v>
      </c>
      <c r="M241" s="560">
        <v>6</v>
      </c>
      <c r="N241" s="559">
        <f t="shared" si="5"/>
        <v>6</v>
      </c>
      <c r="O241" s="528"/>
    </row>
    <row r="242" spans="1:15" ht="15">
      <c r="A242" s="558" t="s">
        <v>369</v>
      </c>
      <c r="B242" s="559"/>
      <c r="C242" s="559"/>
      <c r="D242" s="560">
        <v>2014</v>
      </c>
      <c r="E242" s="560" t="s">
        <v>21</v>
      </c>
      <c r="F242" s="560" t="s">
        <v>8</v>
      </c>
      <c r="G242" s="561" t="s">
        <v>65</v>
      </c>
      <c r="H242" s="576" t="s">
        <v>1694</v>
      </c>
      <c r="I242" s="559">
        <v>2</v>
      </c>
      <c r="J242" s="844" t="s">
        <v>1667</v>
      </c>
      <c r="K242" s="694"/>
      <c r="L242" s="560">
        <v>260</v>
      </c>
      <c r="M242" s="560">
        <v>4</v>
      </c>
      <c r="N242" s="559">
        <f t="shared" si="5"/>
        <v>264</v>
      </c>
      <c r="O242" s="528"/>
    </row>
    <row r="243" spans="1:15" ht="15">
      <c r="A243" s="558" t="s">
        <v>369</v>
      </c>
      <c r="B243" s="559"/>
      <c r="C243" s="559"/>
      <c r="D243" s="560">
        <v>2014</v>
      </c>
      <c r="E243" s="560" t="s">
        <v>21</v>
      </c>
      <c r="F243" s="560" t="s">
        <v>8</v>
      </c>
      <c r="G243" s="561" t="s">
        <v>65</v>
      </c>
      <c r="H243" s="576" t="s">
        <v>1117</v>
      </c>
      <c r="I243" s="559">
        <v>1</v>
      </c>
      <c r="J243" s="844" t="s">
        <v>1667</v>
      </c>
      <c r="K243" s="694"/>
      <c r="L243" s="560">
        <v>3930</v>
      </c>
      <c r="M243" s="560">
        <v>6256</v>
      </c>
      <c r="N243" s="559">
        <f t="shared" si="5"/>
        <v>10186</v>
      </c>
      <c r="O243" s="528"/>
    </row>
    <row r="244" spans="1:15" ht="15">
      <c r="A244" s="558" t="s">
        <v>369</v>
      </c>
      <c r="B244" s="559"/>
      <c r="C244" s="559"/>
      <c r="D244" s="560">
        <v>2014</v>
      </c>
      <c r="E244" s="560" t="s">
        <v>21</v>
      </c>
      <c r="F244" s="560" t="s">
        <v>8</v>
      </c>
      <c r="G244" s="561" t="s">
        <v>65</v>
      </c>
      <c r="H244" s="576" t="s">
        <v>1696</v>
      </c>
      <c r="I244" s="559"/>
      <c r="J244" s="844" t="s">
        <v>1667</v>
      </c>
      <c r="K244" s="694"/>
      <c r="L244" s="560">
        <v>0</v>
      </c>
      <c r="M244" s="560">
        <v>10</v>
      </c>
      <c r="N244" s="559">
        <f t="shared" si="5"/>
        <v>10</v>
      </c>
      <c r="O244" s="528"/>
    </row>
    <row r="245" spans="1:15" ht="15">
      <c r="A245" s="558" t="s">
        <v>369</v>
      </c>
      <c r="B245" s="559"/>
      <c r="C245" s="559"/>
      <c r="D245" s="560">
        <v>2014</v>
      </c>
      <c r="E245" s="560" t="s">
        <v>21</v>
      </c>
      <c r="F245" s="560" t="s">
        <v>8</v>
      </c>
      <c r="G245" s="561" t="s">
        <v>65</v>
      </c>
      <c r="H245" s="576" t="s">
        <v>1775</v>
      </c>
      <c r="I245" s="559"/>
      <c r="J245" s="844" t="s">
        <v>1667</v>
      </c>
      <c r="K245" s="694"/>
      <c r="L245" s="560">
        <v>0</v>
      </c>
      <c r="M245" s="560">
        <v>578</v>
      </c>
      <c r="N245" s="559">
        <f t="shared" si="5"/>
        <v>578</v>
      </c>
      <c r="O245" s="528"/>
    </row>
    <row r="246" spans="1:15" ht="15">
      <c r="A246" s="558" t="s">
        <v>369</v>
      </c>
      <c r="B246" s="559"/>
      <c r="C246" s="559"/>
      <c r="D246" s="560">
        <v>2014</v>
      </c>
      <c r="E246" s="560" t="s">
        <v>21</v>
      </c>
      <c r="F246" s="560" t="s">
        <v>8</v>
      </c>
      <c r="G246" s="561" t="s">
        <v>65</v>
      </c>
      <c r="H246" s="576" t="s">
        <v>1125</v>
      </c>
      <c r="I246" s="559">
        <v>2</v>
      </c>
      <c r="J246" s="844" t="s">
        <v>1667</v>
      </c>
      <c r="K246" s="694"/>
      <c r="L246" s="560">
        <v>213</v>
      </c>
      <c r="M246" s="560">
        <v>2</v>
      </c>
      <c r="N246" s="559">
        <f t="shared" si="5"/>
        <v>215</v>
      </c>
      <c r="O246" s="528"/>
    </row>
    <row r="247" spans="1:15" ht="15">
      <c r="A247" s="558" t="s">
        <v>369</v>
      </c>
      <c r="B247" s="559"/>
      <c r="C247" s="559"/>
      <c r="D247" s="560">
        <v>2014</v>
      </c>
      <c r="E247" s="560" t="s">
        <v>21</v>
      </c>
      <c r="F247" s="560" t="s">
        <v>8</v>
      </c>
      <c r="G247" s="561" t="s">
        <v>65</v>
      </c>
      <c r="H247" s="576" t="s">
        <v>1698</v>
      </c>
      <c r="I247" s="559">
        <v>1</v>
      </c>
      <c r="J247" s="844" t="s">
        <v>1667</v>
      </c>
      <c r="K247" s="694"/>
      <c r="L247" s="560">
        <v>18</v>
      </c>
      <c r="M247" s="560">
        <v>2</v>
      </c>
      <c r="N247" s="559">
        <f t="shared" si="5"/>
        <v>20</v>
      </c>
      <c r="O247" s="528"/>
    </row>
    <row r="248" spans="1:15" ht="15">
      <c r="A248" s="558" t="s">
        <v>369</v>
      </c>
      <c r="B248" s="559"/>
      <c r="C248" s="559"/>
      <c r="D248" s="560">
        <v>2014</v>
      </c>
      <c r="E248" s="560" t="s">
        <v>21</v>
      </c>
      <c r="F248" s="560" t="s">
        <v>8</v>
      </c>
      <c r="G248" s="561" t="s">
        <v>65</v>
      </c>
      <c r="H248" s="576" t="s">
        <v>1851</v>
      </c>
      <c r="I248" s="559">
        <v>1</v>
      </c>
      <c r="J248" s="844" t="s">
        <v>1667</v>
      </c>
      <c r="K248" s="694"/>
      <c r="L248" s="560">
        <v>0</v>
      </c>
      <c r="M248" s="560">
        <v>39</v>
      </c>
      <c r="N248" s="559">
        <f t="shared" si="5"/>
        <v>39</v>
      </c>
      <c r="O248" s="528"/>
    </row>
    <row r="249" spans="1:15" ht="15">
      <c r="A249" s="558" t="s">
        <v>369</v>
      </c>
      <c r="B249" s="559"/>
      <c r="C249" s="559"/>
      <c r="D249" s="560">
        <v>2014</v>
      </c>
      <c r="E249" s="560" t="s">
        <v>21</v>
      </c>
      <c r="F249" s="560" t="s">
        <v>8</v>
      </c>
      <c r="G249" s="561" t="s">
        <v>65</v>
      </c>
      <c r="H249" s="576" t="s">
        <v>1699</v>
      </c>
      <c r="I249" s="559">
        <v>1</v>
      </c>
      <c r="J249" s="844" t="s">
        <v>1667</v>
      </c>
      <c r="K249" s="694"/>
      <c r="L249" s="560">
        <v>0</v>
      </c>
      <c r="M249" s="560">
        <v>7</v>
      </c>
      <c r="N249" s="559">
        <f t="shared" si="5"/>
        <v>7</v>
      </c>
      <c r="O249" s="528"/>
    </row>
    <row r="250" spans="1:15" ht="15">
      <c r="A250" s="558" t="s">
        <v>369</v>
      </c>
      <c r="B250" s="559"/>
      <c r="C250" s="559"/>
      <c r="D250" s="560">
        <v>2014</v>
      </c>
      <c r="E250" s="560" t="s">
        <v>21</v>
      </c>
      <c r="F250" s="560" t="s">
        <v>8</v>
      </c>
      <c r="G250" s="561" t="s">
        <v>65</v>
      </c>
      <c r="H250" s="576" t="s">
        <v>1140</v>
      </c>
      <c r="I250" s="559">
        <v>1</v>
      </c>
      <c r="J250" s="844" t="s">
        <v>1667</v>
      </c>
      <c r="K250" s="694"/>
      <c r="L250" s="560">
        <v>0</v>
      </c>
      <c r="M250" s="560">
        <v>1</v>
      </c>
      <c r="N250" s="559">
        <f t="shared" si="5"/>
        <v>1</v>
      </c>
      <c r="O250" s="528"/>
    </row>
    <row r="251" spans="1:15" ht="15">
      <c r="A251" s="558" t="s">
        <v>369</v>
      </c>
      <c r="B251" s="559"/>
      <c r="C251" s="559"/>
      <c r="D251" s="560">
        <v>2014</v>
      </c>
      <c r="E251" s="560" t="s">
        <v>21</v>
      </c>
      <c r="F251" s="560" t="s">
        <v>8</v>
      </c>
      <c r="G251" s="561" t="s">
        <v>65</v>
      </c>
      <c r="H251" s="576" t="s">
        <v>1143</v>
      </c>
      <c r="I251" s="559">
        <v>2</v>
      </c>
      <c r="J251" s="844" t="s">
        <v>1667</v>
      </c>
      <c r="K251" s="694"/>
      <c r="L251" s="560">
        <v>66</v>
      </c>
      <c r="M251" s="560">
        <v>13</v>
      </c>
      <c r="N251" s="559">
        <f t="shared" si="5"/>
        <v>79</v>
      </c>
      <c r="O251" s="528"/>
    </row>
    <row r="252" spans="1:15" ht="15">
      <c r="A252" s="558" t="s">
        <v>369</v>
      </c>
      <c r="B252" s="559"/>
      <c r="C252" s="559"/>
      <c r="D252" s="560">
        <v>2014</v>
      </c>
      <c r="E252" s="560" t="s">
        <v>21</v>
      </c>
      <c r="F252" s="560" t="s">
        <v>8</v>
      </c>
      <c r="G252" s="561" t="s">
        <v>65</v>
      </c>
      <c r="H252" s="576" t="s">
        <v>1700</v>
      </c>
      <c r="I252" s="559"/>
      <c r="J252" s="844" t="s">
        <v>1667</v>
      </c>
      <c r="K252" s="694"/>
      <c r="L252" s="560">
        <v>0</v>
      </c>
      <c r="M252" s="560">
        <v>13</v>
      </c>
      <c r="N252" s="559">
        <f t="shared" si="5"/>
        <v>13</v>
      </c>
      <c r="O252" s="528"/>
    </row>
    <row r="253" spans="1:15" ht="15">
      <c r="A253" s="558" t="s">
        <v>369</v>
      </c>
      <c r="B253" s="559"/>
      <c r="C253" s="559"/>
      <c r="D253" s="560">
        <v>2014</v>
      </c>
      <c r="E253" s="560" t="s">
        <v>21</v>
      </c>
      <c r="F253" s="560" t="s">
        <v>8</v>
      </c>
      <c r="G253" s="561" t="s">
        <v>65</v>
      </c>
      <c r="H253" s="576" t="s">
        <v>1701</v>
      </c>
      <c r="I253" s="559">
        <v>1</v>
      </c>
      <c r="J253" s="844" t="s">
        <v>1667</v>
      </c>
      <c r="K253" s="694"/>
      <c r="L253" s="560">
        <v>7343</v>
      </c>
      <c r="M253" s="560">
        <v>215</v>
      </c>
      <c r="N253" s="559">
        <f t="shared" si="5"/>
        <v>7558</v>
      </c>
      <c r="O253" s="528"/>
    </row>
    <row r="254" spans="1:15" ht="15">
      <c r="A254" s="558" t="s">
        <v>369</v>
      </c>
      <c r="B254" s="559"/>
      <c r="C254" s="559"/>
      <c r="D254" s="560">
        <v>2014</v>
      </c>
      <c r="E254" s="560" t="s">
        <v>21</v>
      </c>
      <c r="F254" s="560" t="s">
        <v>8</v>
      </c>
      <c r="G254" s="561" t="s">
        <v>65</v>
      </c>
      <c r="H254" s="576" t="s">
        <v>1852</v>
      </c>
      <c r="I254" s="559"/>
      <c r="J254" s="844" t="s">
        <v>1667</v>
      </c>
      <c r="K254" s="694"/>
      <c r="L254" s="560">
        <v>0</v>
      </c>
      <c r="M254" s="560">
        <v>1</v>
      </c>
      <c r="N254" s="559">
        <f t="shared" si="5"/>
        <v>1</v>
      </c>
      <c r="O254" s="528"/>
    </row>
    <row r="255" spans="1:15" ht="15">
      <c r="A255" s="558" t="s">
        <v>369</v>
      </c>
      <c r="B255" s="559"/>
      <c r="C255" s="559"/>
      <c r="D255" s="560">
        <v>2014</v>
      </c>
      <c r="E255" s="560" t="s">
        <v>21</v>
      </c>
      <c r="F255" s="560" t="s">
        <v>8</v>
      </c>
      <c r="G255" s="561" t="s">
        <v>65</v>
      </c>
      <c r="H255" s="576" t="s">
        <v>1704</v>
      </c>
      <c r="I255" s="559">
        <v>2</v>
      </c>
      <c r="J255" s="844" t="s">
        <v>1667</v>
      </c>
      <c r="K255" s="694"/>
      <c r="L255" s="560">
        <v>392</v>
      </c>
      <c r="M255" s="560">
        <v>172</v>
      </c>
      <c r="N255" s="559">
        <f t="shared" si="5"/>
        <v>564</v>
      </c>
      <c r="O255" s="528"/>
    </row>
    <row r="256" spans="1:15" ht="15">
      <c r="A256" s="558" t="s">
        <v>369</v>
      </c>
      <c r="B256" s="559"/>
      <c r="C256" s="559"/>
      <c r="D256" s="560">
        <v>2014</v>
      </c>
      <c r="E256" s="560" t="s">
        <v>21</v>
      </c>
      <c r="F256" s="560" t="s">
        <v>8</v>
      </c>
      <c r="G256" s="561" t="s">
        <v>65</v>
      </c>
      <c r="H256" s="576" t="s">
        <v>1853</v>
      </c>
      <c r="I256" s="559"/>
      <c r="J256" s="844" t="s">
        <v>1667</v>
      </c>
      <c r="K256" s="694"/>
      <c r="L256" s="560">
        <v>0</v>
      </c>
      <c r="M256" s="560">
        <v>6</v>
      </c>
      <c r="N256" s="559">
        <f t="shared" si="5"/>
        <v>6</v>
      </c>
      <c r="O256" s="528"/>
    </row>
    <row r="257" spans="1:15" ht="15">
      <c r="A257" s="558" t="s">
        <v>369</v>
      </c>
      <c r="B257" s="559"/>
      <c r="C257" s="559"/>
      <c r="D257" s="560">
        <v>2014</v>
      </c>
      <c r="E257" s="560" t="s">
        <v>21</v>
      </c>
      <c r="F257" s="560" t="s">
        <v>8</v>
      </c>
      <c r="G257" s="561" t="s">
        <v>1705</v>
      </c>
      <c r="H257" s="576" t="s">
        <v>1673</v>
      </c>
      <c r="I257" s="559">
        <v>2</v>
      </c>
      <c r="J257" s="844" t="s">
        <v>1706</v>
      </c>
      <c r="K257" s="694"/>
      <c r="L257" s="560">
        <v>30</v>
      </c>
      <c r="M257" s="560">
        <v>0</v>
      </c>
      <c r="N257" s="559">
        <f t="shared" si="5"/>
        <v>30</v>
      </c>
      <c r="O257" s="528"/>
    </row>
    <row r="258" spans="1:15" ht="15">
      <c r="A258" s="558" t="s">
        <v>369</v>
      </c>
      <c r="B258" s="559"/>
      <c r="C258" s="559"/>
      <c r="D258" s="560">
        <v>2014</v>
      </c>
      <c r="E258" s="560" t="s">
        <v>21</v>
      </c>
      <c r="F258" s="560" t="s">
        <v>8</v>
      </c>
      <c r="G258" s="561" t="s">
        <v>1705</v>
      </c>
      <c r="H258" s="576" t="s">
        <v>1039</v>
      </c>
      <c r="I258" s="559">
        <v>2</v>
      </c>
      <c r="J258" s="844" t="s">
        <v>1706</v>
      </c>
      <c r="K258" s="694"/>
      <c r="L258" s="560">
        <v>0</v>
      </c>
      <c r="M258" s="560">
        <v>1</v>
      </c>
      <c r="N258" s="559">
        <f t="shared" si="5"/>
        <v>1</v>
      </c>
      <c r="O258" s="528"/>
    </row>
    <row r="259" spans="1:15" ht="15">
      <c r="A259" s="558" t="s">
        <v>369</v>
      </c>
      <c r="B259" s="559"/>
      <c r="C259" s="559"/>
      <c r="D259" s="560">
        <v>2014</v>
      </c>
      <c r="E259" s="560" t="s">
        <v>21</v>
      </c>
      <c r="F259" s="560" t="s">
        <v>8</v>
      </c>
      <c r="G259" s="561" t="s">
        <v>1705</v>
      </c>
      <c r="H259" s="576" t="s">
        <v>1854</v>
      </c>
      <c r="I259" s="559"/>
      <c r="J259" s="844" t="s">
        <v>1706</v>
      </c>
      <c r="K259" s="694"/>
      <c r="L259" s="560">
        <v>0</v>
      </c>
      <c r="M259" s="560">
        <v>6</v>
      </c>
      <c r="N259" s="559">
        <f t="shared" si="5"/>
        <v>6</v>
      </c>
      <c r="O259" s="528"/>
    </row>
    <row r="260" spans="1:15" ht="15">
      <c r="A260" s="558" t="s">
        <v>369</v>
      </c>
      <c r="B260" s="559"/>
      <c r="C260" s="559"/>
      <c r="D260" s="560">
        <v>2014</v>
      </c>
      <c r="E260" s="560" t="s">
        <v>21</v>
      </c>
      <c r="F260" s="560" t="s">
        <v>8</v>
      </c>
      <c r="G260" s="561" t="s">
        <v>1705</v>
      </c>
      <c r="H260" s="576" t="s">
        <v>1055</v>
      </c>
      <c r="I260" s="559">
        <v>1</v>
      </c>
      <c r="J260" s="844" t="s">
        <v>1706</v>
      </c>
      <c r="K260" s="694"/>
      <c r="L260" s="560">
        <v>0</v>
      </c>
      <c r="M260" s="560">
        <v>43</v>
      </c>
      <c r="N260" s="559">
        <f t="shared" si="5"/>
        <v>43</v>
      </c>
      <c r="O260" s="528"/>
    </row>
    <row r="261" spans="1:15" ht="15">
      <c r="A261" s="558" t="s">
        <v>369</v>
      </c>
      <c r="B261" s="559"/>
      <c r="C261" s="559"/>
      <c r="D261" s="560">
        <v>2014</v>
      </c>
      <c r="E261" s="560" t="s">
        <v>21</v>
      </c>
      <c r="F261" s="560" t="s">
        <v>8</v>
      </c>
      <c r="G261" s="561" t="s">
        <v>1705</v>
      </c>
      <c r="H261" s="576" t="s">
        <v>1068</v>
      </c>
      <c r="I261" s="559"/>
      <c r="J261" s="844" t="s">
        <v>1706</v>
      </c>
      <c r="K261" s="694"/>
      <c r="L261" s="560">
        <v>0</v>
      </c>
      <c r="M261" s="560">
        <v>6</v>
      </c>
      <c r="N261" s="559">
        <f t="shared" si="5"/>
        <v>6</v>
      </c>
      <c r="O261" s="528"/>
    </row>
    <row r="262" spans="1:15" ht="15">
      <c r="A262" s="558" t="s">
        <v>369</v>
      </c>
      <c r="B262" s="559"/>
      <c r="C262" s="559"/>
      <c r="D262" s="560">
        <v>2014</v>
      </c>
      <c r="E262" s="560" t="s">
        <v>21</v>
      </c>
      <c r="F262" s="560" t="s">
        <v>8</v>
      </c>
      <c r="G262" s="561" t="s">
        <v>1705</v>
      </c>
      <c r="H262" s="576" t="s">
        <v>1682</v>
      </c>
      <c r="I262" s="559">
        <v>2</v>
      </c>
      <c r="J262" s="844" t="s">
        <v>1706</v>
      </c>
      <c r="K262" s="694"/>
      <c r="L262" s="560">
        <v>0</v>
      </c>
      <c r="M262" s="560">
        <v>111</v>
      </c>
      <c r="N262" s="559">
        <f t="shared" si="5"/>
        <v>111</v>
      </c>
      <c r="O262" s="528"/>
    </row>
    <row r="263" spans="1:15" ht="15">
      <c r="A263" s="558" t="s">
        <v>369</v>
      </c>
      <c r="B263" s="559"/>
      <c r="C263" s="559"/>
      <c r="D263" s="560">
        <v>2014</v>
      </c>
      <c r="E263" s="560" t="s">
        <v>21</v>
      </c>
      <c r="F263" s="560" t="s">
        <v>8</v>
      </c>
      <c r="G263" s="561" t="s">
        <v>1705</v>
      </c>
      <c r="H263" s="576" t="s">
        <v>1074</v>
      </c>
      <c r="I263" s="559">
        <v>1</v>
      </c>
      <c r="J263" s="844" t="s">
        <v>1706</v>
      </c>
      <c r="K263" s="694"/>
      <c r="L263" s="560">
        <v>1882</v>
      </c>
      <c r="M263" s="560">
        <v>923</v>
      </c>
      <c r="N263" s="559">
        <f t="shared" si="5"/>
        <v>2805</v>
      </c>
      <c r="O263" s="528"/>
    </row>
    <row r="264" spans="1:15" ht="15">
      <c r="A264" s="558" t="s">
        <v>369</v>
      </c>
      <c r="B264" s="559"/>
      <c r="C264" s="559"/>
      <c r="D264" s="560">
        <v>2014</v>
      </c>
      <c r="E264" s="560" t="s">
        <v>21</v>
      </c>
      <c r="F264" s="560" t="s">
        <v>8</v>
      </c>
      <c r="G264" s="561" t="s">
        <v>1705</v>
      </c>
      <c r="H264" s="576" t="s">
        <v>1078</v>
      </c>
      <c r="I264" s="559"/>
      <c r="J264" s="844" t="s">
        <v>1706</v>
      </c>
      <c r="K264" s="694"/>
      <c r="L264" s="560">
        <v>29</v>
      </c>
      <c r="M264" s="560">
        <v>0</v>
      </c>
      <c r="N264" s="559">
        <f t="shared" si="5"/>
        <v>29</v>
      </c>
      <c r="O264" s="528"/>
    </row>
    <row r="265" spans="1:15" ht="15">
      <c r="A265" s="558" t="s">
        <v>369</v>
      </c>
      <c r="B265" s="559"/>
      <c r="C265" s="559"/>
      <c r="D265" s="560">
        <v>2014</v>
      </c>
      <c r="E265" s="560" t="s">
        <v>21</v>
      </c>
      <c r="F265" s="560" t="s">
        <v>8</v>
      </c>
      <c r="G265" s="561" t="s">
        <v>1705</v>
      </c>
      <c r="H265" s="576" t="s">
        <v>1079</v>
      </c>
      <c r="I265" s="559"/>
      <c r="J265" s="844" t="s">
        <v>1706</v>
      </c>
      <c r="K265" s="694"/>
      <c r="L265" s="560">
        <v>0</v>
      </c>
      <c r="M265" s="560">
        <v>3</v>
      </c>
      <c r="N265" s="559">
        <f t="shared" si="5"/>
        <v>3</v>
      </c>
      <c r="O265" s="528"/>
    </row>
    <row r="266" spans="1:15" ht="15">
      <c r="A266" s="558" t="s">
        <v>369</v>
      </c>
      <c r="B266" s="559"/>
      <c r="C266" s="559"/>
      <c r="D266" s="560">
        <v>2014</v>
      </c>
      <c r="E266" s="560" t="s">
        <v>21</v>
      </c>
      <c r="F266" s="560" t="s">
        <v>8</v>
      </c>
      <c r="G266" s="561" t="s">
        <v>1705</v>
      </c>
      <c r="H266" s="576" t="s">
        <v>1081</v>
      </c>
      <c r="I266" s="559"/>
      <c r="J266" s="844" t="s">
        <v>1706</v>
      </c>
      <c r="K266" s="694"/>
      <c r="L266" s="560">
        <v>7</v>
      </c>
      <c r="M266" s="560">
        <v>0</v>
      </c>
      <c r="N266" s="559">
        <f t="shared" si="5"/>
        <v>7</v>
      </c>
      <c r="O266" s="528"/>
    </row>
    <row r="267" spans="1:15" ht="15">
      <c r="A267" s="558" t="s">
        <v>369</v>
      </c>
      <c r="B267" s="559"/>
      <c r="C267" s="559"/>
      <c r="D267" s="560">
        <v>2014</v>
      </c>
      <c r="E267" s="560" t="s">
        <v>21</v>
      </c>
      <c r="F267" s="560" t="s">
        <v>8</v>
      </c>
      <c r="G267" s="561" t="s">
        <v>1705</v>
      </c>
      <c r="H267" s="576" t="s">
        <v>1087</v>
      </c>
      <c r="I267" s="559">
        <v>2</v>
      </c>
      <c r="J267" s="844" t="s">
        <v>1706</v>
      </c>
      <c r="K267" s="694"/>
      <c r="L267" s="560">
        <v>0</v>
      </c>
      <c r="M267" s="560">
        <v>1</v>
      </c>
      <c r="N267" s="559">
        <f t="shared" si="5"/>
        <v>1</v>
      </c>
      <c r="O267" s="528"/>
    </row>
    <row r="268" spans="1:15" ht="15">
      <c r="A268" s="558" t="s">
        <v>369</v>
      </c>
      <c r="B268" s="559"/>
      <c r="C268" s="559"/>
      <c r="D268" s="560">
        <v>2014</v>
      </c>
      <c r="E268" s="560" t="s">
        <v>21</v>
      </c>
      <c r="F268" s="560" t="s">
        <v>8</v>
      </c>
      <c r="G268" s="561" t="s">
        <v>1705</v>
      </c>
      <c r="H268" s="576" t="s">
        <v>1089</v>
      </c>
      <c r="I268" s="559">
        <v>2</v>
      </c>
      <c r="J268" s="844" t="s">
        <v>1706</v>
      </c>
      <c r="K268" s="694"/>
      <c r="L268" s="560">
        <v>0</v>
      </c>
      <c r="M268" s="560">
        <v>298</v>
      </c>
      <c r="N268" s="559">
        <f t="shared" si="5"/>
        <v>298</v>
      </c>
      <c r="O268" s="528"/>
    </row>
    <row r="269" spans="1:15" ht="15">
      <c r="A269" s="558" t="s">
        <v>369</v>
      </c>
      <c r="B269" s="559"/>
      <c r="C269" s="559"/>
      <c r="D269" s="560">
        <v>2014</v>
      </c>
      <c r="E269" s="560" t="s">
        <v>21</v>
      </c>
      <c r="F269" s="560" t="s">
        <v>8</v>
      </c>
      <c r="G269" s="561" t="s">
        <v>1705</v>
      </c>
      <c r="H269" s="576" t="s">
        <v>1739</v>
      </c>
      <c r="I269" s="559"/>
      <c r="J269" s="844" t="s">
        <v>1706</v>
      </c>
      <c r="K269" s="694"/>
      <c r="L269" s="560">
        <v>0</v>
      </c>
      <c r="M269" s="560">
        <v>0</v>
      </c>
      <c r="N269" s="559">
        <f t="shared" si="5"/>
        <v>0</v>
      </c>
      <c r="O269" s="528"/>
    </row>
    <row r="270" spans="1:15" ht="15">
      <c r="A270" s="558" t="s">
        <v>369</v>
      </c>
      <c r="B270" s="559"/>
      <c r="C270" s="559"/>
      <c r="D270" s="560">
        <v>2014</v>
      </c>
      <c r="E270" s="560" t="s">
        <v>21</v>
      </c>
      <c r="F270" s="560" t="s">
        <v>8</v>
      </c>
      <c r="G270" s="561" t="s">
        <v>1705</v>
      </c>
      <c r="H270" s="576" t="s">
        <v>1092</v>
      </c>
      <c r="I270" s="559">
        <v>1</v>
      </c>
      <c r="J270" s="844" t="s">
        <v>1706</v>
      </c>
      <c r="K270" s="694"/>
      <c r="L270" s="560">
        <v>31</v>
      </c>
      <c r="M270" s="560">
        <v>0</v>
      </c>
      <c r="N270" s="559">
        <f t="shared" si="5"/>
        <v>31</v>
      </c>
      <c r="O270" s="528"/>
    </row>
    <row r="271" spans="1:15" ht="15">
      <c r="A271" s="558" t="s">
        <v>369</v>
      </c>
      <c r="B271" s="559"/>
      <c r="C271" s="559"/>
      <c r="D271" s="560">
        <v>2014</v>
      </c>
      <c r="E271" s="560" t="s">
        <v>21</v>
      </c>
      <c r="F271" s="560" t="s">
        <v>8</v>
      </c>
      <c r="G271" s="561" t="s">
        <v>1705</v>
      </c>
      <c r="H271" s="576" t="s">
        <v>1855</v>
      </c>
      <c r="I271" s="559"/>
      <c r="J271" s="844" t="s">
        <v>1706</v>
      </c>
      <c r="K271" s="694"/>
      <c r="L271" s="560">
        <v>0</v>
      </c>
      <c r="M271" s="560">
        <v>1</v>
      </c>
      <c r="N271" s="559">
        <f t="shared" si="5"/>
        <v>1</v>
      </c>
      <c r="O271" s="528"/>
    </row>
    <row r="272" spans="1:15" ht="15">
      <c r="A272" s="558" t="s">
        <v>369</v>
      </c>
      <c r="B272" s="559"/>
      <c r="C272" s="559"/>
      <c r="D272" s="560">
        <v>2014</v>
      </c>
      <c r="E272" s="560" t="s">
        <v>21</v>
      </c>
      <c r="F272" s="560" t="s">
        <v>8</v>
      </c>
      <c r="G272" s="561" t="s">
        <v>1705</v>
      </c>
      <c r="H272" s="576" t="s">
        <v>1095</v>
      </c>
      <c r="I272" s="559">
        <v>1</v>
      </c>
      <c r="J272" s="844" t="s">
        <v>1706</v>
      </c>
      <c r="K272" s="694"/>
      <c r="L272" s="560">
        <v>1245</v>
      </c>
      <c r="M272" s="560">
        <v>287</v>
      </c>
      <c r="N272" s="559">
        <f t="shared" si="5"/>
        <v>1532</v>
      </c>
      <c r="O272" s="528"/>
    </row>
    <row r="273" spans="1:15" ht="15">
      <c r="A273" s="558" t="s">
        <v>369</v>
      </c>
      <c r="B273" s="559"/>
      <c r="C273" s="559"/>
      <c r="D273" s="560">
        <v>2014</v>
      </c>
      <c r="E273" s="560" t="s">
        <v>21</v>
      </c>
      <c r="F273" s="560" t="s">
        <v>8</v>
      </c>
      <c r="G273" s="561" t="s">
        <v>1705</v>
      </c>
      <c r="H273" s="576" t="s">
        <v>1689</v>
      </c>
      <c r="I273" s="559">
        <v>1</v>
      </c>
      <c r="J273" s="844" t="s">
        <v>1706</v>
      </c>
      <c r="K273" s="694"/>
      <c r="L273" s="560">
        <v>0</v>
      </c>
      <c r="M273" s="560">
        <v>130</v>
      </c>
      <c r="N273" s="559">
        <f t="shared" si="5"/>
        <v>130</v>
      </c>
      <c r="O273" s="528"/>
    </row>
    <row r="274" spans="1:15" ht="15">
      <c r="A274" s="558" t="s">
        <v>369</v>
      </c>
      <c r="B274" s="559"/>
      <c r="C274" s="559"/>
      <c r="D274" s="560">
        <v>2014</v>
      </c>
      <c r="E274" s="560" t="s">
        <v>21</v>
      </c>
      <c r="F274" s="560" t="s">
        <v>8</v>
      </c>
      <c r="G274" s="561" t="s">
        <v>1705</v>
      </c>
      <c r="H274" s="576" t="s">
        <v>1098</v>
      </c>
      <c r="I274" s="559">
        <v>1</v>
      </c>
      <c r="J274" s="844" t="s">
        <v>1706</v>
      </c>
      <c r="K274" s="694"/>
      <c r="L274" s="560">
        <v>111</v>
      </c>
      <c r="M274" s="560">
        <v>90</v>
      </c>
      <c r="N274" s="559">
        <f t="shared" si="5"/>
        <v>201</v>
      </c>
      <c r="O274" s="528"/>
    </row>
    <row r="275" spans="1:15" ht="15">
      <c r="A275" s="558" t="s">
        <v>369</v>
      </c>
      <c r="B275" s="559"/>
      <c r="C275" s="559"/>
      <c r="D275" s="560">
        <v>2014</v>
      </c>
      <c r="E275" s="560" t="s">
        <v>21</v>
      </c>
      <c r="F275" s="560" t="s">
        <v>8</v>
      </c>
      <c r="G275" s="561" t="s">
        <v>1705</v>
      </c>
      <c r="H275" s="576" t="s">
        <v>1100</v>
      </c>
      <c r="I275" s="559"/>
      <c r="J275" s="844" t="s">
        <v>1706</v>
      </c>
      <c r="K275" s="694"/>
      <c r="L275" s="560">
        <v>0</v>
      </c>
      <c r="M275" s="560">
        <v>64</v>
      </c>
      <c r="N275" s="559">
        <f t="shared" si="5"/>
        <v>64</v>
      </c>
      <c r="O275" s="528"/>
    </row>
    <row r="276" spans="1:15" ht="15">
      <c r="A276" s="558" t="s">
        <v>369</v>
      </c>
      <c r="B276" s="559"/>
      <c r="C276" s="559"/>
      <c r="D276" s="560">
        <v>2014</v>
      </c>
      <c r="E276" s="560" t="s">
        <v>21</v>
      </c>
      <c r="F276" s="560" t="s">
        <v>8</v>
      </c>
      <c r="G276" s="561" t="s">
        <v>1705</v>
      </c>
      <c r="H276" s="576" t="s">
        <v>1101</v>
      </c>
      <c r="I276" s="559">
        <v>2</v>
      </c>
      <c r="J276" s="844" t="s">
        <v>1706</v>
      </c>
      <c r="K276" s="694"/>
      <c r="L276" s="560">
        <v>78</v>
      </c>
      <c r="M276" s="560">
        <v>2</v>
      </c>
      <c r="N276" s="559">
        <f t="shared" si="5"/>
        <v>80</v>
      </c>
      <c r="O276" s="528"/>
    </row>
    <row r="277" spans="1:15" ht="15">
      <c r="A277" s="558" t="s">
        <v>369</v>
      </c>
      <c r="B277" s="559"/>
      <c r="C277" s="559"/>
      <c r="D277" s="560">
        <v>2014</v>
      </c>
      <c r="E277" s="560" t="s">
        <v>21</v>
      </c>
      <c r="F277" s="560" t="s">
        <v>8</v>
      </c>
      <c r="G277" s="561" t="s">
        <v>1705</v>
      </c>
      <c r="H277" s="576" t="s">
        <v>1103</v>
      </c>
      <c r="I277" s="559">
        <v>2</v>
      </c>
      <c r="J277" s="844" t="s">
        <v>1706</v>
      </c>
      <c r="K277" s="694"/>
      <c r="L277" s="560">
        <v>53</v>
      </c>
      <c r="M277" s="560">
        <v>21</v>
      </c>
      <c r="N277" s="559">
        <f t="shared" si="5"/>
        <v>74</v>
      </c>
      <c r="O277" s="528"/>
    </row>
    <row r="278" spans="1:15" ht="15">
      <c r="A278" s="558" t="s">
        <v>369</v>
      </c>
      <c r="B278" s="559"/>
      <c r="C278" s="559"/>
      <c r="D278" s="560">
        <v>2014</v>
      </c>
      <c r="E278" s="560" t="s">
        <v>21</v>
      </c>
      <c r="F278" s="560" t="s">
        <v>8</v>
      </c>
      <c r="G278" s="561" t="s">
        <v>1705</v>
      </c>
      <c r="H278" s="576" t="s">
        <v>1107</v>
      </c>
      <c r="I278" s="559"/>
      <c r="J278" s="844" t="s">
        <v>1706</v>
      </c>
      <c r="K278" s="694"/>
      <c r="L278" s="560">
        <v>0</v>
      </c>
      <c r="M278" s="560">
        <v>3</v>
      </c>
      <c r="N278" s="559">
        <f t="shared" si="5"/>
        <v>3</v>
      </c>
      <c r="O278" s="528"/>
    </row>
    <row r="279" spans="1:15" ht="15">
      <c r="A279" s="558" t="s">
        <v>369</v>
      </c>
      <c r="B279" s="559"/>
      <c r="C279" s="559"/>
      <c r="D279" s="560">
        <v>2014</v>
      </c>
      <c r="E279" s="560" t="s">
        <v>21</v>
      </c>
      <c r="F279" s="560" t="s">
        <v>8</v>
      </c>
      <c r="G279" s="561" t="s">
        <v>1705</v>
      </c>
      <c r="H279" s="576" t="s">
        <v>1115</v>
      </c>
      <c r="I279" s="559">
        <v>2</v>
      </c>
      <c r="J279" s="844" t="s">
        <v>1706</v>
      </c>
      <c r="K279" s="694"/>
      <c r="L279" s="560">
        <v>0</v>
      </c>
      <c r="M279" s="560">
        <v>2</v>
      </c>
      <c r="N279" s="559">
        <f t="shared" si="5"/>
        <v>2</v>
      </c>
      <c r="O279" s="528"/>
    </row>
    <row r="280" spans="1:15" ht="15">
      <c r="A280" s="558" t="s">
        <v>369</v>
      </c>
      <c r="B280" s="559"/>
      <c r="C280" s="559"/>
      <c r="D280" s="560">
        <v>2014</v>
      </c>
      <c r="E280" s="560" t="s">
        <v>21</v>
      </c>
      <c r="F280" s="560" t="s">
        <v>8</v>
      </c>
      <c r="G280" s="561" t="s">
        <v>1705</v>
      </c>
      <c r="H280" s="576" t="s">
        <v>1117</v>
      </c>
      <c r="I280" s="559">
        <v>1</v>
      </c>
      <c r="J280" s="844" t="s">
        <v>1706</v>
      </c>
      <c r="K280" s="694"/>
      <c r="L280" s="560">
        <v>249</v>
      </c>
      <c r="M280" s="560">
        <v>1</v>
      </c>
      <c r="N280" s="559">
        <f t="shared" si="5"/>
        <v>250</v>
      </c>
      <c r="O280" s="528"/>
    </row>
    <row r="281" spans="1:15" ht="15">
      <c r="A281" s="558" t="s">
        <v>369</v>
      </c>
      <c r="B281" s="559"/>
      <c r="C281" s="559"/>
      <c r="D281" s="560">
        <v>2014</v>
      </c>
      <c r="E281" s="560" t="s">
        <v>21</v>
      </c>
      <c r="F281" s="560" t="s">
        <v>8</v>
      </c>
      <c r="G281" s="561" t="s">
        <v>1705</v>
      </c>
      <c r="H281" s="576" t="s">
        <v>1119</v>
      </c>
      <c r="I281" s="559"/>
      <c r="J281" s="844" t="s">
        <v>1706</v>
      </c>
      <c r="K281" s="694"/>
      <c r="L281" s="560">
        <v>63</v>
      </c>
      <c r="M281" s="560">
        <v>0</v>
      </c>
      <c r="N281" s="559">
        <f t="shared" si="5"/>
        <v>63</v>
      </c>
      <c r="O281" s="528"/>
    </row>
    <row r="282" spans="1:15" ht="15">
      <c r="A282" s="558" t="s">
        <v>369</v>
      </c>
      <c r="B282" s="559"/>
      <c r="C282" s="559"/>
      <c r="D282" s="560">
        <v>2014</v>
      </c>
      <c r="E282" s="560" t="s">
        <v>21</v>
      </c>
      <c r="F282" s="560" t="s">
        <v>8</v>
      </c>
      <c r="G282" s="561" t="s">
        <v>1705</v>
      </c>
      <c r="H282" s="576" t="s">
        <v>1120</v>
      </c>
      <c r="I282" s="559">
        <v>1</v>
      </c>
      <c r="J282" s="844" t="s">
        <v>1706</v>
      </c>
      <c r="K282" s="694"/>
      <c r="L282" s="560">
        <v>5358</v>
      </c>
      <c r="M282" s="560">
        <v>197</v>
      </c>
      <c r="N282" s="559">
        <f t="shared" si="5"/>
        <v>5555</v>
      </c>
      <c r="O282" s="528"/>
    </row>
    <row r="283" spans="1:15" ht="15">
      <c r="A283" s="558" t="s">
        <v>369</v>
      </c>
      <c r="B283" s="559"/>
      <c r="C283" s="559"/>
      <c r="D283" s="560">
        <v>2014</v>
      </c>
      <c r="E283" s="560" t="s">
        <v>21</v>
      </c>
      <c r="F283" s="560" t="s">
        <v>8</v>
      </c>
      <c r="G283" s="561" t="s">
        <v>1705</v>
      </c>
      <c r="H283" s="576" t="s">
        <v>1125</v>
      </c>
      <c r="I283" s="559">
        <v>2</v>
      </c>
      <c r="J283" s="844" t="s">
        <v>1706</v>
      </c>
      <c r="K283" s="694"/>
      <c r="L283" s="560">
        <v>3</v>
      </c>
      <c r="M283" s="560">
        <v>0</v>
      </c>
      <c r="N283" s="559">
        <f t="shared" si="5"/>
        <v>3</v>
      </c>
      <c r="O283" s="528"/>
    </row>
    <row r="284" spans="1:15" ht="15">
      <c r="A284" s="558" t="s">
        <v>369</v>
      </c>
      <c r="B284" s="559"/>
      <c r="C284" s="559"/>
      <c r="D284" s="560">
        <v>2014</v>
      </c>
      <c r="E284" s="560" t="s">
        <v>21</v>
      </c>
      <c r="F284" s="560" t="s">
        <v>8</v>
      </c>
      <c r="G284" s="561" t="s">
        <v>1705</v>
      </c>
      <c r="H284" s="576" t="s">
        <v>1698</v>
      </c>
      <c r="I284" s="559">
        <v>1</v>
      </c>
      <c r="J284" s="844" t="s">
        <v>1706</v>
      </c>
      <c r="K284" s="694"/>
      <c r="L284" s="560">
        <v>0</v>
      </c>
      <c r="M284" s="560">
        <v>1</v>
      </c>
      <c r="N284" s="559">
        <f t="shared" si="5"/>
        <v>1</v>
      </c>
      <c r="O284" s="528"/>
    </row>
    <row r="285" spans="1:15" ht="15">
      <c r="A285" s="558" t="s">
        <v>369</v>
      </c>
      <c r="B285" s="559"/>
      <c r="C285" s="559"/>
      <c r="D285" s="560">
        <v>2014</v>
      </c>
      <c r="E285" s="560" t="s">
        <v>21</v>
      </c>
      <c r="F285" s="560" t="s">
        <v>8</v>
      </c>
      <c r="G285" s="561" t="s">
        <v>1705</v>
      </c>
      <c r="H285" s="576" t="s">
        <v>1699</v>
      </c>
      <c r="I285" s="559">
        <v>1</v>
      </c>
      <c r="J285" s="844" t="s">
        <v>1706</v>
      </c>
      <c r="K285" s="694"/>
      <c r="L285" s="560">
        <v>0</v>
      </c>
      <c r="M285" s="560">
        <v>4</v>
      </c>
      <c r="N285" s="559">
        <f t="shared" si="5"/>
        <v>4</v>
      </c>
      <c r="O285" s="528"/>
    </row>
    <row r="286" spans="1:15" ht="15">
      <c r="A286" s="558" t="s">
        <v>369</v>
      </c>
      <c r="B286" s="559"/>
      <c r="C286" s="559"/>
      <c r="D286" s="560">
        <v>2014</v>
      </c>
      <c r="E286" s="560" t="s">
        <v>21</v>
      </c>
      <c r="F286" s="560" t="s">
        <v>8</v>
      </c>
      <c r="G286" s="561" t="s">
        <v>1705</v>
      </c>
      <c r="H286" s="576" t="s">
        <v>1140</v>
      </c>
      <c r="I286" s="559">
        <v>1</v>
      </c>
      <c r="J286" s="844" t="s">
        <v>1706</v>
      </c>
      <c r="K286" s="694"/>
      <c r="L286" s="560">
        <v>0</v>
      </c>
      <c r="M286" s="560">
        <v>2</v>
      </c>
      <c r="N286" s="559">
        <f t="shared" si="5"/>
        <v>2</v>
      </c>
      <c r="O286" s="528"/>
    </row>
    <row r="287" spans="1:15" ht="15">
      <c r="A287" s="558" t="s">
        <v>369</v>
      </c>
      <c r="B287" s="559"/>
      <c r="C287" s="559"/>
      <c r="D287" s="560">
        <v>2014</v>
      </c>
      <c r="E287" s="560" t="s">
        <v>21</v>
      </c>
      <c r="F287" s="560" t="s">
        <v>8</v>
      </c>
      <c r="G287" s="561" t="s">
        <v>1705</v>
      </c>
      <c r="H287" s="576" t="s">
        <v>1700</v>
      </c>
      <c r="I287" s="559"/>
      <c r="J287" s="844" t="s">
        <v>1706</v>
      </c>
      <c r="K287" s="694"/>
      <c r="L287" s="560">
        <v>0</v>
      </c>
      <c r="M287" s="560">
        <v>2</v>
      </c>
      <c r="N287" s="559">
        <f t="shared" si="5"/>
        <v>2</v>
      </c>
      <c r="O287" s="528"/>
    </row>
    <row r="288" spans="1:15" ht="15">
      <c r="A288" s="558" t="s">
        <v>369</v>
      </c>
      <c r="B288" s="559"/>
      <c r="C288" s="559"/>
      <c r="D288" s="560">
        <v>2014</v>
      </c>
      <c r="E288" s="560" t="s">
        <v>21</v>
      </c>
      <c r="F288" s="560" t="s">
        <v>8</v>
      </c>
      <c r="G288" s="561" t="s">
        <v>1705</v>
      </c>
      <c r="H288" s="576" t="s">
        <v>1144</v>
      </c>
      <c r="I288" s="559">
        <v>1</v>
      </c>
      <c r="J288" s="844" t="s">
        <v>1706</v>
      </c>
      <c r="K288" s="694"/>
      <c r="L288" s="560">
        <v>0</v>
      </c>
      <c r="M288" s="560">
        <v>1</v>
      </c>
      <c r="N288" s="559">
        <f t="shared" si="5"/>
        <v>1</v>
      </c>
      <c r="O288" s="528"/>
    </row>
    <row r="289" spans="1:15" ht="15">
      <c r="A289" s="558" t="s">
        <v>369</v>
      </c>
      <c r="B289" s="559"/>
      <c r="C289" s="559"/>
      <c r="D289" s="560">
        <v>2014</v>
      </c>
      <c r="E289" s="560" t="s">
        <v>21</v>
      </c>
      <c r="F289" s="560" t="s">
        <v>8</v>
      </c>
      <c r="G289" s="561" t="s">
        <v>1705</v>
      </c>
      <c r="H289" s="576" t="s">
        <v>1151</v>
      </c>
      <c r="I289" s="559"/>
      <c r="J289" s="844" t="s">
        <v>1706</v>
      </c>
      <c r="K289" s="694"/>
      <c r="L289" s="560">
        <v>2</v>
      </c>
      <c r="M289" s="560">
        <v>0</v>
      </c>
      <c r="N289" s="559">
        <f t="shared" si="5"/>
        <v>2</v>
      </c>
      <c r="O289" s="528"/>
    </row>
    <row r="290" spans="1:15" ht="15">
      <c r="A290" s="558" t="s">
        <v>369</v>
      </c>
      <c r="B290" s="559"/>
      <c r="C290" s="559"/>
      <c r="D290" s="560">
        <v>2014</v>
      </c>
      <c r="E290" s="560" t="s">
        <v>21</v>
      </c>
      <c r="F290" s="560" t="s">
        <v>8</v>
      </c>
      <c r="G290" s="561" t="s">
        <v>1705</v>
      </c>
      <c r="H290" s="576" t="s">
        <v>1703</v>
      </c>
      <c r="I290" s="559">
        <v>2</v>
      </c>
      <c r="J290" s="844" t="s">
        <v>1706</v>
      </c>
      <c r="K290" s="694"/>
      <c r="L290" s="560">
        <v>0</v>
      </c>
      <c r="M290" s="560">
        <v>2</v>
      </c>
      <c r="N290" s="559">
        <f t="shared" si="5"/>
        <v>2</v>
      </c>
      <c r="O290" s="528"/>
    </row>
    <row r="291" spans="1:15" ht="15">
      <c r="A291" s="558" t="s">
        <v>369</v>
      </c>
      <c r="B291" s="559"/>
      <c r="C291" s="559"/>
      <c r="D291" s="560">
        <v>2014</v>
      </c>
      <c r="E291" s="560" t="s">
        <v>21</v>
      </c>
      <c r="F291" s="560" t="s">
        <v>8</v>
      </c>
      <c r="G291" s="561" t="s">
        <v>1705</v>
      </c>
      <c r="H291" s="576" t="s">
        <v>1159</v>
      </c>
      <c r="I291" s="559">
        <v>2</v>
      </c>
      <c r="J291" s="844" t="s">
        <v>1706</v>
      </c>
      <c r="K291" s="694"/>
      <c r="L291" s="560">
        <v>0</v>
      </c>
      <c r="M291" s="560">
        <v>4</v>
      </c>
      <c r="N291" s="559">
        <f t="shared" si="5"/>
        <v>4</v>
      </c>
      <c r="O291" s="528"/>
    </row>
    <row r="292" spans="1:15" ht="15">
      <c r="A292" s="558" t="s">
        <v>369</v>
      </c>
      <c r="B292" s="559"/>
      <c r="C292" s="559"/>
      <c r="D292" s="560">
        <v>2014</v>
      </c>
      <c r="E292" s="560" t="s">
        <v>21</v>
      </c>
      <c r="F292" s="560" t="s">
        <v>8</v>
      </c>
      <c r="G292" s="561" t="s">
        <v>1705</v>
      </c>
      <c r="H292" s="576" t="s">
        <v>1673</v>
      </c>
      <c r="I292" s="559">
        <v>2</v>
      </c>
      <c r="J292" s="844" t="s">
        <v>1707</v>
      </c>
      <c r="K292" s="694"/>
      <c r="L292" s="560">
        <v>5</v>
      </c>
      <c r="M292" s="560">
        <v>0</v>
      </c>
      <c r="N292" s="559">
        <f t="shared" si="5"/>
        <v>5</v>
      </c>
      <c r="O292" s="528"/>
    </row>
    <row r="293" spans="1:15" ht="15">
      <c r="A293" s="558" t="s">
        <v>369</v>
      </c>
      <c r="B293" s="559"/>
      <c r="C293" s="559"/>
      <c r="D293" s="560">
        <v>2014</v>
      </c>
      <c r="E293" s="560" t="s">
        <v>21</v>
      </c>
      <c r="F293" s="560" t="s">
        <v>8</v>
      </c>
      <c r="G293" s="561" t="s">
        <v>1705</v>
      </c>
      <c r="H293" s="576" t="s">
        <v>1074</v>
      </c>
      <c r="I293" s="559">
        <v>1</v>
      </c>
      <c r="J293" s="844" t="s">
        <v>1707</v>
      </c>
      <c r="K293" s="694"/>
      <c r="L293" s="560">
        <v>760</v>
      </c>
      <c r="M293" s="560">
        <v>228</v>
      </c>
      <c r="N293" s="559">
        <f t="shared" si="5"/>
        <v>988</v>
      </c>
      <c r="O293" s="528"/>
    </row>
    <row r="294" spans="1:15" ht="15">
      <c r="A294" s="558" t="s">
        <v>369</v>
      </c>
      <c r="B294" s="559"/>
      <c r="C294" s="559"/>
      <c r="D294" s="560">
        <v>2014</v>
      </c>
      <c r="E294" s="560" t="s">
        <v>21</v>
      </c>
      <c r="F294" s="560" t="s">
        <v>8</v>
      </c>
      <c r="G294" s="561" t="s">
        <v>1705</v>
      </c>
      <c r="H294" s="576" t="s">
        <v>1081</v>
      </c>
      <c r="I294" s="559"/>
      <c r="J294" s="844" t="s">
        <v>1707</v>
      </c>
      <c r="K294" s="694"/>
      <c r="L294" s="560">
        <v>13</v>
      </c>
      <c r="M294" s="560">
        <v>0</v>
      </c>
      <c r="N294" s="559">
        <f t="shared" si="5"/>
        <v>13</v>
      </c>
      <c r="O294" s="528"/>
    </row>
    <row r="295" spans="1:15" ht="15">
      <c r="A295" s="558" t="s">
        <v>369</v>
      </c>
      <c r="B295" s="559"/>
      <c r="C295" s="559"/>
      <c r="D295" s="560">
        <v>2014</v>
      </c>
      <c r="E295" s="560" t="s">
        <v>21</v>
      </c>
      <c r="F295" s="560" t="s">
        <v>8</v>
      </c>
      <c r="G295" s="561" t="s">
        <v>1705</v>
      </c>
      <c r="H295" s="576" t="s">
        <v>1089</v>
      </c>
      <c r="I295" s="559">
        <v>2</v>
      </c>
      <c r="J295" s="844" t="s">
        <v>1707</v>
      </c>
      <c r="K295" s="694"/>
      <c r="L295" s="560">
        <v>0</v>
      </c>
      <c r="M295" s="560">
        <v>22</v>
      </c>
      <c r="N295" s="559">
        <f t="shared" si="5"/>
        <v>22</v>
      </c>
      <c r="O295" s="528"/>
    </row>
    <row r="296" spans="1:15" ht="15">
      <c r="A296" s="558" t="s">
        <v>369</v>
      </c>
      <c r="B296" s="559"/>
      <c r="C296" s="559"/>
      <c r="D296" s="560">
        <v>2014</v>
      </c>
      <c r="E296" s="560" t="s">
        <v>21</v>
      </c>
      <c r="F296" s="560" t="s">
        <v>8</v>
      </c>
      <c r="G296" s="561" t="s">
        <v>1705</v>
      </c>
      <c r="H296" s="576" t="s">
        <v>1092</v>
      </c>
      <c r="I296" s="559">
        <v>1</v>
      </c>
      <c r="J296" s="844" t="s">
        <v>1707</v>
      </c>
      <c r="K296" s="694"/>
      <c r="L296" s="560">
        <v>2</v>
      </c>
      <c r="M296" s="560">
        <v>0</v>
      </c>
      <c r="N296" s="559">
        <f t="shared" si="5"/>
        <v>2</v>
      </c>
      <c r="O296" s="528"/>
    </row>
    <row r="297" spans="1:15" ht="15">
      <c r="A297" s="558" t="s">
        <v>369</v>
      </c>
      <c r="B297" s="559"/>
      <c r="C297" s="559"/>
      <c r="D297" s="560">
        <v>2014</v>
      </c>
      <c r="E297" s="560" t="s">
        <v>21</v>
      </c>
      <c r="F297" s="560" t="s">
        <v>8</v>
      </c>
      <c r="G297" s="561" t="s">
        <v>1705</v>
      </c>
      <c r="H297" s="576" t="s">
        <v>1095</v>
      </c>
      <c r="I297" s="559">
        <v>1</v>
      </c>
      <c r="J297" s="844" t="s">
        <v>1707</v>
      </c>
      <c r="K297" s="694"/>
      <c r="L297" s="560">
        <v>399</v>
      </c>
      <c r="M297" s="560">
        <v>155</v>
      </c>
      <c r="N297" s="559">
        <f t="shared" si="5"/>
        <v>554</v>
      </c>
      <c r="O297" s="528"/>
    </row>
    <row r="298" spans="1:15" ht="15">
      <c r="A298" s="558" t="s">
        <v>369</v>
      </c>
      <c r="B298" s="559"/>
      <c r="C298" s="559"/>
      <c r="D298" s="560">
        <v>2014</v>
      </c>
      <c r="E298" s="560" t="s">
        <v>21</v>
      </c>
      <c r="F298" s="560" t="s">
        <v>8</v>
      </c>
      <c r="G298" s="561" t="s">
        <v>1705</v>
      </c>
      <c r="H298" s="576" t="s">
        <v>1689</v>
      </c>
      <c r="I298" s="559">
        <v>1</v>
      </c>
      <c r="J298" s="844" t="s">
        <v>1707</v>
      </c>
      <c r="K298" s="694"/>
      <c r="L298" s="560">
        <v>3</v>
      </c>
      <c r="M298" s="560">
        <v>0</v>
      </c>
      <c r="N298" s="559">
        <f t="shared" si="5"/>
        <v>3</v>
      </c>
      <c r="O298" s="528"/>
    </row>
    <row r="299" spans="1:15" ht="15">
      <c r="A299" s="558" t="s">
        <v>369</v>
      </c>
      <c r="B299" s="559"/>
      <c r="C299" s="559"/>
      <c r="D299" s="560">
        <v>2014</v>
      </c>
      <c r="E299" s="560" t="s">
        <v>21</v>
      </c>
      <c r="F299" s="560" t="s">
        <v>8</v>
      </c>
      <c r="G299" s="561" t="s">
        <v>1705</v>
      </c>
      <c r="H299" s="576" t="s">
        <v>1098</v>
      </c>
      <c r="I299" s="559">
        <v>1</v>
      </c>
      <c r="J299" s="844" t="s">
        <v>1707</v>
      </c>
      <c r="K299" s="694"/>
      <c r="L299" s="560">
        <v>20</v>
      </c>
      <c r="M299" s="560">
        <v>2</v>
      </c>
      <c r="N299" s="559">
        <f t="shared" si="5"/>
        <v>22</v>
      </c>
      <c r="O299" s="528"/>
    </row>
    <row r="300" spans="1:15" ht="15">
      <c r="A300" s="558" t="s">
        <v>369</v>
      </c>
      <c r="B300" s="559"/>
      <c r="C300" s="559"/>
      <c r="D300" s="560">
        <v>2014</v>
      </c>
      <c r="E300" s="560" t="s">
        <v>21</v>
      </c>
      <c r="F300" s="560" t="s">
        <v>8</v>
      </c>
      <c r="G300" s="561" t="s">
        <v>1705</v>
      </c>
      <c r="H300" s="576" t="s">
        <v>1101</v>
      </c>
      <c r="I300" s="559">
        <v>2</v>
      </c>
      <c r="J300" s="844" t="s">
        <v>1707</v>
      </c>
      <c r="K300" s="694"/>
      <c r="L300" s="560">
        <v>42</v>
      </c>
      <c r="M300" s="560">
        <v>0</v>
      </c>
      <c r="N300" s="559">
        <f t="shared" si="5"/>
        <v>42</v>
      </c>
      <c r="O300" s="528"/>
    </row>
    <row r="301" spans="1:15" ht="15">
      <c r="A301" s="558" t="s">
        <v>369</v>
      </c>
      <c r="B301" s="559"/>
      <c r="C301" s="559"/>
      <c r="D301" s="560">
        <v>2014</v>
      </c>
      <c r="E301" s="560" t="s">
        <v>21</v>
      </c>
      <c r="F301" s="560" t="s">
        <v>8</v>
      </c>
      <c r="G301" s="561" t="s">
        <v>1705</v>
      </c>
      <c r="H301" s="576" t="s">
        <v>1103</v>
      </c>
      <c r="I301" s="559">
        <v>2</v>
      </c>
      <c r="J301" s="844" t="s">
        <v>1707</v>
      </c>
      <c r="K301" s="694"/>
      <c r="L301" s="560">
        <v>3</v>
      </c>
      <c r="M301" s="560">
        <v>0</v>
      </c>
      <c r="N301" s="559">
        <f t="shared" si="5"/>
        <v>3</v>
      </c>
      <c r="O301" s="528"/>
    </row>
    <row r="302" spans="1:15" ht="15">
      <c r="A302" s="558" t="s">
        <v>369</v>
      </c>
      <c r="B302" s="559"/>
      <c r="C302" s="559"/>
      <c r="D302" s="560">
        <v>2014</v>
      </c>
      <c r="E302" s="560" t="s">
        <v>21</v>
      </c>
      <c r="F302" s="560" t="s">
        <v>8</v>
      </c>
      <c r="G302" s="561" t="s">
        <v>1705</v>
      </c>
      <c r="H302" s="576" t="s">
        <v>1117</v>
      </c>
      <c r="I302" s="559">
        <v>1</v>
      </c>
      <c r="J302" s="844" t="s">
        <v>1707</v>
      </c>
      <c r="K302" s="694"/>
      <c r="L302" s="560">
        <v>79</v>
      </c>
      <c r="M302" s="560">
        <v>0</v>
      </c>
      <c r="N302" s="559">
        <f t="shared" si="5"/>
        <v>79</v>
      </c>
      <c r="O302" s="528"/>
    </row>
    <row r="303" spans="1:15" ht="15">
      <c r="A303" s="558" t="s">
        <v>369</v>
      </c>
      <c r="B303" s="559"/>
      <c r="C303" s="559"/>
      <c r="D303" s="560">
        <v>2014</v>
      </c>
      <c r="E303" s="560" t="s">
        <v>21</v>
      </c>
      <c r="F303" s="560" t="s">
        <v>8</v>
      </c>
      <c r="G303" s="561" t="s">
        <v>1705</v>
      </c>
      <c r="H303" s="576" t="s">
        <v>1119</v>
      </c>
      <c r="I303" s="559"/>
      <c r="J303" s="844" t="s">
        <v>1707</v>
      </c>
      <c r="K303" s="694"/>
      <c r="L303" s="560">
        <v>12</v>
      </c>
      <c r="M303" s="560">
        <v>0</v>
      </c>
      <c r="N303" s="559">
        <f t="shared" ref="N303:N366" si="6">L303+M303</f>
        <v>12</v>
      </c>
      <c r="O303" s="528"/>
    </row>
    <row r="304" spans="1:15" ht="15">
      <c r="A304" s="558" t="s">
        <v>369</v>
      </c>
      <c r="B304" s="559"/>
      <c r="C304" s="559"/>
      <c r="D304" s="560">
        <v>2014</v>
      </c>
      <c r="E304" s="560" t="s">
        <v>21</v>
      </c>
      <c r="F304" s="560" t="s">
        <v>8</v>
      </c>
      <c r="G304" s="561" t="s">
        <v>1705</v>
      </c>
      <c r="H304" s="576" t="s">
        <v>1120</v>
      </c>
      <c r="I304" s="559">
        <v>1</v>
      </c>
      <c r="J304" s="844" t="s">
        <v>1707</v>
      </c>
      <c r="K304" s="694"/>
      <c r="L304" s="560">
        <v>8</v>
      </c>
      <c r="M304" s="560">
        <v>14</v>
      </c>
      <c r="N304" s="559">
        <f t="shared" si="6"/>
        <v>22</v>
      </c>
      <c r="O304" s="528"/>
    </row>
    <row r="305" spans="1:15" ht="15">
      <c r="A305" s="558" t="s">
        <v>369</v>
      </c>
      <c r="B305" s="559"/>
      <c r="C305" s="559"/>
      <c r="D305" s="560">
        <v>2014</v>
      </c>
      <c r="E305" s="560" t="s">
        <v>21</v>
      </c>
      <c r="F305" s="560" t="s">
        <v>8</v>
      </c>
      <c r="G305" s="561" t="s">
        <v>1705</v>
      </c>
      <c r="H305" s="576" t="s">
        <v>1699</v>
      </c>
      <c r="I305" s="559">
        <v>1</v>
      </c>
      <c r="J305" s="844" t="s">
        <v>1707</v>
      </c>
      <c r="K305" s="694"/>
      <c r="L305" s="560">
        <v>0</v>
      </c>
      <c r="M305" s="560">
        <v>2</v>
      </c>
      <c r="N305" s="559">
        <f t="shared" si="6"/>
        <v>2</v>
      </c>
      <c r="O305" s="528"/>
    </row>
    <row r="306" spans="1:15" ht="15">
      <c r="A306" s="558" t="s">
        <v>369</v>
      </c>
      <c r="B306" s="559"/>
      <c r="C306" s="559"/>
      <c r="D306" s="560">
        <v>2014</v>
      </c>
      <c r="E306" s="560" t="s">
        <v>21</v>
      </c>
      <c r="F306" s="560" t="s">
        <v>8</v>
      </c>
      <c r="G306" s="561" t="s">
        <v>1708</v>
      </c>
      <c r="H306" s="576" t="s">
        <v>1709</v>
      </c>
      <c r="I306" s="559">
        <v>2</v>
      </c>
      <c r="J306" s="845" t="s">
        <v>1706</v>
      </c>
      <c r="K306" s="693"/>
      <c r="L306" s="560">
        <v>31</v>
      </c>
      <c r="M306" s="560">
        <v>132</v>
      </c>
      <c r="N306" s="559">
        <f t="shared" si="6"/>
        <v>163</v>
      </c>
      <c r="O306" s="528"/>
    </row>
    <row r="307" spans="1:15" ht="15">
      <c r="A307" s="558" t="s">
        <v>369</v>
      </c>
      <c r="B307" s="559"/>
      <c r="C307" s="559"/>
      <c r="D307" s="560">
        <v>2014</v>
      </c>
      <c r="E307" s="560" t="s">
        <v>21</v>
      </c>
      <c r="F307" s="560" t="s">
        <v>8</v>
      </c>
      <c r="G307" s="561" t="s">
        <v>1708</v>
      </c>
      <c r="H307" s="576" t="s">
        <v>1673</v>
      </c>
      <c r="I307" s="559">
        <v>2</v>
      </c>
      <c r="J307" s="845" t="s">
        <v>1706</v>
      </c>
      <c r="K307" s="693"/>
      <c r="L307" s="560">
        <v>376</v>
      </c>
      <c r="M307" s="560">
        <v>0</v>
      </c>
      <c r="N307" s="559">
        <f t="shared" si="6"/>
        <v>376</v>
      </c>
      <c r="O307" s="528"/>
    </row>
    <row r="308" spans="1:15" ht="15">
      <c r="A308" s="558" t="s">
        <v>369</v>
      </c>
      <c r="B308" s="559"/>
      <c r="C308" s="559"/>
      <c r="D308" s="560">
        <v>2014</v>
      </c>
      <c r="E308" s="560" t="s">
        <v>21</v>
      </c>
      <c r="F308" s="560" t="s">
        <v>8</v>
      </c>
      <c r="G308" s="561" t="s">
        <v>1708</v>
      </c>
      <c r="H308" s="576" t="s">
        <v>1028</v>
      </c>
      <c r="I308" s="559"/>
      <c r="J308" s="845" t="s">
        <v>1706</v>
      </c>
      <c r="K308" s="693"/>
      <c r="L308" s="560">
        <v>429</v>
      </c>
      <c r="M308" s="560">
        <v>0</v>
      </c>
      <c r="N308" s="559">
        <f t="shared" si="6"/>
        <v>429</v>
      </c>
      <c r="O308" s="528"/>
    </row>
    <row r="309" spans="1:15" ht="15">
      <c r="A309" s="558" t="s">
        <v>369</v>
      </c>
      <c r="B309" s="559"/>
      <c r="C309" s="559"/>
      <c r="D309" s="560">
        <v>2014</v>
      </c>
      <c r="E309" s="560" t="s">
        <v>21</v>
      </c>
      <c r="F309" s="560" t="s">
        <v>8</v>
      </c>
      <c r="G309" s="561" t="s">
        <v>1708</v>
      </c>
      <c r="H309" s="576" t="s">
        <v>1047</v>
      </c>
      <c r="I309" s="559">
        <v>2</v>
      </c>
      <c r="J309" s="845" t="s">
        <v>1706</v>
      </c>
      <c r="K309" s="693"/>
      <c r="L309" s="560">
        <v>8</v>
      </c>
      <c r="M309" s="560">
        <v>0</v>
      </c>
      <c r="N309" s="559">
        <f t="shared" si="6"/>
        <v>8</v>
      </c>
      <c r="O309" s="528"/>
    </row>
    <row r="310" spans="1:15" ht="15">
      <c r="A310" s="558" t="s">
        <v>369</v>
      </c>
      <c r="B310" s="559"/>
      <c r="C310" s="559"/>
      <c r="D310" s="560">
        <v>2014</v>
      </c>
      <c r="E310" s="560" t="s">
        <v>21</v>
      </c>
      <c r="F310" s="560" t="s">
        <v>8</v>
      </c>
      <c r="G310" s="561" t="s">
        <v>1708</v>
      </c>
      <c r="H310" s="576" t="s">
        <v>1068</v>
      </c>
      <c r="I310" s="559"/>
      <c r="J310" s="845" t="s">
        <v>1706</v>
      </c>
      <c r="K310" s="693"/>
      <c r="L310" s="560">
        <v>207</v>
      </c>
      <c r="M310" s="560">
        <v>562</v>
      </c>
      <c r="N310" s="559">
        <f t="shared" si="6"/>
        <v>769</v>
      </c>
      <c r="O310" s="528"/>
    </row>
    <row r="311" spans="1:15" ht="15">
      <c r="A311" s="558" t="s">
        <v>369</v>
      </c>
      <c r="B311" s="559"/>
      <c r="C311" s="559"/>
      <c r="D311" s="560">
        <v>2014</v>
      </c>
      <c r="E311" s="560" t="s">
        <v>21</v>
      </c>
      <c r="F311" s="560" t="s">
        <v>8</v>
      </c>
      <c r="G311" s="561" t="s">
        <v>1708</v>
      </c>
      <c r="H311" s="576" t="s">
        <v>1074</v>
      </c>
      <c r="I311" s="559">
        <v>1</v>
      </c>
      <c r="J311" s="845" t="s">
        <v>1706</v>
      </c>
      <c r="K311" s="693"/>
      <c r="L311" s="560">
        <v>23137</v>
      </c>
      <c r="M311" s="560">
        <v>0</v>
      </c>
      <c r="N311" s="559">
        <f t="shared" si="6"/>
        <v>23137</v>
      </c>
      <c r="O311" s="528"/>
    </row>
    <row r="312" spans="1:15" ht="15">
      <c r="A312" s="558" t="s">
        <v>369</v>
      </c>
      <c r="B312" s="559"/>
      <c r="C312" s="559"/>
      <c r="D312" s="560">
        <v>2014</v>
      </c>
      <c r="E312" s="560" t="s">
        <v>21</v>
      </c>
      <c r="F312" s="560" t="s">
        <v>8</v>
      </c>
      <c r="G312" s="561" t="s">
        <v>1708</v>
      </c>
      <c r="H312" s="576" t="s">
        <v>1079</v>
      </c>
      <c r="I312" s="559"/>
      <c r="J312" s="845" t="s">
        <v>1706</v>
      </c>
      <c r="K312" s="693"/>
      <c r="L312" s="560">
        <v>3156</v>
      </c>
      <c r="M312" s="560">
        <v>0</v>
      </c>
      <c r="N312" s="559">
        <f t="shared" si="6"/>
        <v>3156</v>
      </c>
      <c r="O312" s="528"/>
    </row>
    <row r="313" spans="1:15" ht="15">
      <c r="A313" s="558" t="s">
        <v>369</v>
      </c>
      <c r="B313" s="559"/>
      <c r="C313" s="559"/>
      <c r="D313" s="560">
        <v>2014</v>
      </c>
      <c r="E313" s="560" t="s">
        <v>21</v>
      </c>
      <c r="F313" s="560" t="s">
        <v>8</v>
      </c>
      <c r="G313" s="561" t="s">
        <v>1708</v>
      </c>
      <c r="H313" s="576" t="s">
        <v>1081</v>
      </c>
      <c r="I313" s="559"/>
      <c r="J313" s="845" t="s">
        <v>1706</v>
      </c>
      <c r="K313" s="693"/>
      <c r="L313" s="560">
        <v>26</v>
      </c>
      <c r="M313" s="560">
        <v>0</v>
      </c>
      <c r="N313" s="559">
        <f t="shared" si="6"/>
        <v>26</v>
      </c>
      <c r="O313" s="528"/>
    </row>
    <row r="314" spans="1:15" ht="15">
      <c r="A314" s="558" t="s">
        <v>369</v>
      </c>
      <c r="B314" s="559"/>
      <c r="C314" s="559"/>
      <c r="D314" s="560">
        <v>2014</v>
      </c>
      <c r="E314" s="560" t="s">
        <v>21</v>
      </c>
      <c r="F314" s="560" t="s">
        <v>8</v>
      </c>
      <c r="G314" s="561" t="s">
        <v>1708</v>
      </c>
      <c r="H314" s="576" t="s">
        <v>1095</v>
      </c>
      <c r="I314" s="559">
        <v>1</v>
      </c>
      <c r="J314" s="845" t="s">
        <v>1706</v>
      </c>
      <c r="K314" s="693"/>
      <c r="L314" s="560">
        <v>3113</v>
      </c>
      <c r="M314" s="560">
        <v>0</v>
      </c>
      <c r="N314" s="559">
        <f t="shared" si="6"/>
        <v>3113</v>
      </c>
      <c r="O314" s="528"/>
    </row>
    <row r="315" spans="1:15" ht="15">
      <c r="A315" s="558" t="s">
        <v>369</v>
      </c>
      <c r="B315" s="559"/>
      <c r="C315" s="559"/>
      <c r="D315" s="560">
        <v>2014</v>
      </c>
      <c r="E315" s="560" t="s">
        <v>21</v>
      </c>
      <c r="F315" s="560" t="s">
        <v>8</v>
      </c>
      <c r="G315" s="561" t="s">
        <v>1708</v>
      </c>
      <c r="H315" s="576" t="s">
        <v>1103</v>
      </c>
      <c r="I315" s="559">
        <v>2</v>
      </c>
      <c r="J315" s="845" t="s">
        <v>1706</v>
      </c>
      <c r="K315" s="693"/>
      <c r="L315" s="560">
        <v>5</v>
      </c>
      <c r="M315" s="560">
        <v>0</v>
      </c>
      <c r="N315" s="559">
        <f t="shared" si="6"/>
        <v>5</v>
      </c>
      <c r="O315" s="528"/>
    </row>
    <row r="316" spans="1:15" ht="15">
      <c r="A316" s="558" t="s">
        <v>369</v>
      </c>
      <c r="B316" s="559"/>
      <c r="C316" s="559"/>
      <c r="D316" s="560">
        <v>2014</v>
      </c>
      <c r="E316" s="560" t="s">
        <v>21</v>
      </c>
      <c r="F316" s="560" t="s">
        <v>8</v>
      </c>
      <c r="G316" s="561" t="s">
        <v>1708</v>
      </c>
      <c r="H316" s="576" t="s">
        <v>1120</v>
      </c>
      <c r="I316" s="559">
        <v>1</v>
      </c>
      <c r="J316" s="845" t="s">
        <v>1706</v>
      </c>
      <c r="K316" s="693"/>
      <c r="L316" s="560">
        <v>25</v>
      </c>
      <c r="M316" s="560">
        <v>0</v>
      </c>
      <c r="N316" s="559">
        <f t="shared" si="6"/>
        <v>25</v>
      </c>
      <c r="O316" s="528"/>
    </row>
    <row r="317" spans="1:15" ht="15">
      <c r="A317" s="558" t="s">
        <v>369</v>
      </c>
      <c r="B317" s="559"/>
      <c r="C317" s="559"/>
      <c r="D317" s="560">
        <v>2014</v>
      </c>
      <c r="E317" s="560" t="s">
        <v>21</v>
      </c>
      <c r="F317" s="560" t="s">
        <v>8</v>
      </c>
      <c r="G317" s="561" t="s">
        <v>1708</v>
      </c>
      <c r="H317" s="576" t="s">
        <v>1711</v>
      </c>
      <c r="I317" s="559">
        <v>1</v>
      </c>
      <c r="J317" s="845" t="s">
        <v>1706</v>
      </c>
      <c r="K317" s="693"/>
      <c r="L317" s="560">
        <v>0</v>
      </c>
      <c r="M317" s="560">
        <v>39</v>
      </c>
      <c r="N317" s="559">
        <f t="shared" si="6"/>
        <v>39</v>
      </c>
      <c r="O317" s="528"/>
    </row>
    <row r="318" spans="1:15" ht="15">
      <c r="A318" s="558" t="s">
        <v>369</v>
      </c>
      <c r="B318" s="559"/>
      <c r="C318" s="559"/>
      <c r="D318" s="560">
        <v>2014</v>
      </c>
      <c r="E318" s="560" t="s">
        <v>21</v>
      </c>
      <c r="F318" s="560" t="s">
        <v>8</v>
      </c>
      <c r="G318" s="561" t="s">
        <v>1708</v>
      </c>
      <c r="H318" s="576" t="s">
        <v>1699</v>
      </c>
      <c r="I318" s="559">
        <v>1</v>
      </c>
      <c r="J318" s="845" t="s">
        <v>1706</v>
      </c>
      <c r="K318" s="693"/>
      <c r="L318" s="560">
        <v>331</v>
      </c>
      <c r="M318" s="560">
        <v>1007</v>
      </c>
      <c r="N318" s="559">
        <f t="shared" si="6"/>
        <v>1338</v>
      </c>
      <c r="O318" s="528"/>
    </row>
    <row r="319" spans="1:15" ht="15">
      <c r="A319" s="558" t="s">
        <v>369</v>
      </c>
      <c r="B319" s="559"/>
      <c r="C319" s="559"/>
      <c r="D319" s="560">
        <v>2014</v>
      </c>
      <c r="E319" s="560" t="s">
        <v>21</v>
      </c>
      <c r="F319" s="560" t="s">
        <v>8</v>
      </c>
      <c r="G319" s="561" t="s">
        <v>1708</v>
      </c>
      <c r="H319" s="576" t="s">
        <v>1712</v>
      </c>
      <c r="I319" s="559">
        <v>2</v>
      </c>
      <c r="J319" s="845" t="s">
        <v>1706</v>
      </c>
      <c r="K319" s="693"/>
      <c r="L319" s="560">
        <v>1076</v>
      </c>
      <c r="M319" s="560">
        <v>0</v>
      </c>
      <c r="N319" s="559">
        <f t="shared" si="6"/>
        <v>1076</v>
      </c>
      <c r="O319" s="528"/>
    </row>
    <row r="320" spans="1:15" ht="15">
      <c r="A320" s="558" t="s">
        <v>369</v>
      </c>
      <c r="B320" s="559"/>
      <c r="C320" s="559"/>
      <c r="D320" s="560">
        <v>2014</v>
      </c>
      <c r="E320" s="560" t="s">
        <v>21</v>
      </c>
      <c r="F320" s="560" t="s">
        <v>8</v>
      </c>
      <c r="G320" s="561" t="s">
        <v>1708</v>
      </c>
      <c r="H320" s="576" t="s">
        <v>1144</v>
      </c>
      <c r="I320" s="559">
        <v>1</v>
      </c>
      <c r="J320" s="845" t="s">
        <v>1706</v>
      </c>
      <c r="K320" s="693"/>
      <c r="L320" s="560">
        <v>14</v>
      </c>
      <c r="M320" s="560">
        <v>0</v>
      </c>
      <c r="N320" s="559">
        <f t="shared" si="6"/>
        <v>14</v>
      </c>
      <c r="O320" s="528"/>
    </row>
    <row r="321" spans="1:15" ht="15">
      <c r="A321" s="558" t="s">
        <v>369</v>
      </c>
      <c r="B321" s="559"/>
      <c r="C321" s="559"/>
      <c r="D321" s="560">
        <v>2014</v>
      </c>
      <c r="E321" s="560" t="s">
        <v>21</v>
      </c>
      <c r="F321" s="560" t="s">
        <v>8</v>
      </c>
      <c r="G321" s="561" t="s">
        <v>1708</v>
      </c>
      <c r="H321" s="576" t="s">
        <v>1145</v>
      </c>
      <c r="I321" s="559">
        <v>1</v>
      </c>
      <c r="J321" s="845" t="s">
        <v>1706</v>
      </c>
      <c r="K321" s="693"/>
      <c r="L321" s="560">
        <v>557</v>
      </c>
      <c r="M321" s="560">
        <v>0</v>
      </c>
      <c r="N321" s="559">
        <f t="shared" si="6"/>
        <v>557</v>
      </c>
      <c r="O321" s="528"/>
    </row>
    <row r="322" spans="1:15" ht="15">
      <c r="A322" s="558" t="s">
        <v>369</v>
      </c>
      <c r="B322" s="559"/>
      <c r="C322" s="559"/>
      <c r="D322" s="560">
        <v>2014</v>
      </c>
      <c r="E322" s="560" t="s">
        <v>23</v>
      </c>
      <c r="F322" s="560" t="s">
        <v>8</v>
      </c>
      <c r="G322" s="561" t="s">
        <v>1713</v>
      </c>
      <c r="H322" s="576" t="s">
        <v>1039</v>
      </c>
      <c r="I322" s="559">
        <v>2</v>
      </c>
      <c r="J322" s="845" t="s">
        <v>1679</v>
      </c>
      <c r="K322" s="693"/>
      <c r="L322" s="560">
        <v>0</v>
      </c>
      <c r="M322" s="560">
        <v>1</v>
      </c>
      <c r="N322" s="559">
        <f t="shared" si="6"/>
        <v>1</v>
      </c>
      <c r="O322" s="528"/>
    </row>
    <row r="323" spans="1:15" ht="15">
      <c r="A323" s="558" t="s">
        <v>369</v>
      </c>
      <c r="B323" s="559"/>
      <c r="C323" s="559"/>
      <c r="D323" s="560">
        <v>2014</v>
      </c>
      <c r="E323" s="560" t="s">
        <v>23</v>
      </c>
      <c r="F323" s="560" t="s">
        <v>8</v>
      </c>
      <c r="G323" s="561" t="s">
        <v>1713</v>
      </c>
      <c r="H323" s="576" t="s">
        <v>1856</v>
      </c>
      <c r="I323" s="559"/>
      <c r="J323" s="845" t="s">
        <v>1679</v>
      </c>
      <c r="K323" s="693"/>
      <c r="L323" s="560">
        <v>0</v>
      </c>
      <c r="M323" s="560">
        <v>7</v>
      </c>
      <c r="N323" s="559">
        <f t="shared" si="6"/>
        <v>7</v>
      </c>
      <c r="O323" s="528"/>
    </row>
    <row r="324" spans="1:15" ht="15">
      <c r="A324" s="558" t="s">
        <v>369</v>
      </c>
      <c r="B324" s="559"/>
      <c r="C324" s="559"/>
      <c r="D324" s="560">
        <v>2014</v>
      </c>
      <c r="E324" s="560" t="s">
        <v>23</v>
      </c>
      <c r="F324" s="560" t="s">
        <v>8</v>
      </c>
      <c r="G324" s="561" t="s">
        <v>1713</v>
      </c>
      <c r="H324" s="576" t="s">
        <v>1714</v>
      </c>
      <c r="I324" s="559"/>
      <c r="J324" s="845" t="s">
        <v>1679</v>
      </c>
      <c r="K324" s="693"/>
      <c r="L324" s="560">
        <v>0</v>
      </c>
      <c r="M324" s="560">
        <v>142</v>
      </c>
      <c r="N324" s="559">
        <f t="shared" si="6"/>
        <v>142</v>
      </c>
      <c r="O324" s="528"/>
    </row>
    <row r="325" spans="1:15" ht="15">
      <c r="A325" s="558" t="s">
        <v>369</v>
      </c>
      <c r="B325" s="559"/>
      <c r="C325" s="559"/>
      <c r="D325" s="560">
        <v>2014</v>
      </c>
      <c r="E325" s="560" t="s">
        <v>23</v>
      </c>
      <c r="F325" s="560" t="s">
        <v>8</v>
      </c>
      <c r="G325" s="561" t="s">
        <v>1713</v>
      </c>
      <c r="H325" s="576" t="s">
        <v>1055</v>
      </c>
      <c r="I325" s="559">
        <v>1</v>
      </c>
      <c r="J325" s="845" t="s">
        <v>1679</v>
      </c>
      <c r="K325" s="693"/>
      <c r="L325" s="560">
        <v>0</v>
      </c>
      <c r="M325" s="560">
        <v>1</v>
      </c>
      <c r="N325" s="559">
        <f t="shared" si="6"/>
        <v>1</v>
      </c>
      <c r="O325" s="528"/>
    </row>
    <row r="326" spans="1:15" ht="15">
      <c r="A326" s="558" t="s">
        <v>369</v>
      </c>
      <c r="B326" s="559"/>
      <c r="C326" s="559"/>
      <c r="D326" s="560">
        <v>2014</v>
      </c>
      <c r="E326" s="560" t="s">
        <v>23</v>
      </c>
      <c r="F326" s="560" t="s">
        <v>8</v>
      </c>
      <c r="G326" s="561" t="s">
        <v>1713</v>
      </c>
      <c r="H326" s="576" t="s">
        <v>1857</v>
      </c>
      <c r="I326" s="559"/>
      <c r="J326" s="845" t="s">
        <v>1679</v>
      </c>
      <c r="K326" s="693"/>
      <c r="L326" s="560">
        <v>0</v>
      </c>
      <c r="M326" s="560">
        <v>1</v>
      </c>
      <c r="N326" s="559">
        <f t="shared" si="6"/>
        <v>1</v>
      </c>
      <c r="O326" s="528"/>
    </row>
    <row r="327" spans="1:15" ht="15">
      <c r="A327" s="558" t="s">
        <v>369</v>
      </c>
      <c r="B327" s="559"/>
      <c r="C327" s="559"/>
      <c r="D327" s="560">
        <v>2014</v>
      </c>
      <c r="E327" s="560" t="s">
        <v>23</v>
      </c>
      <c r="F327" s="560" t="s">
        <v>8</v>
      </c>
      <c r="G327" s="561" t="s">
        <v>1713</v>
      </c>
      <c r="H327" s="576" t="s">
        <v>1682</v>
      </c>
      <c r="I327" s="559">
        <v>2</v>
      </c>
      <c r="J327" s="845" t="s">
        <v>1679</v>
      </c>
      <c r="K327" s="693"/>
      <c r="L327" s="560">
        <v>0</v>
      </c>
      <c r="M327" s="560">
        <v>98</v>
      </c>
      <c r="N327" s="559">
        <f t="shared" si="6"/>
        <v>98</v>
      </c>
      <c r="O327" s="528"/>
    </row>
    <row r="328" spans="1:15" ht="15">
      <c r="A328" s="558" t="s">
        <v>369</v>
      </c>
      <c r="B328" s="559"/>
      <c r="C328" s="559"/>
      <c r="D328" s="560">
        <v>2014</v>
      </c>
      <c r="E328" s="560" t="s">
        <v>23</v>
      </c>
      <c r="F328" s="560" t="s">
        <v>8</v>
      </c>
      <c r="G328" s="561" t="s">
        <v>1713</v>
      </c>
      <c r="H328" s="576" t="s">
        <v>1074</v>
      </c>
      <c r="I328" s="559">
        <v>1</v>
      </c>
      <c r="J328" s="845" t="s">
        <v>1679</v>
      </c>
      <c r="K328" s="693"/>
      <c r="L328" s="560">
        <v>0</v>
      </c>
      <c r="M328" s="560">
        <v>1</v>
      </c>
      <c r="N328" s="559">
        <f t="shared" si="6"/>
        <v>1</v>
      </c>
      <c r="O328" s="528"/>
    </row>
    <row r="329" spans="1:15" ht="15">
      <c r="A329" s="558" t="s">
        <v>369</v>
      </c>
      <c r="B329" s="559"/>
      <c r="C329" s="559"/>
      <c r="D329" s="560">
        <v>2014</v>
      </c>
      <c r="E329" s="560" t="s">
        <v>23</v>
      </c>
      <c r="F329" s="560" t="s">
        <v>8</v>
      </c>
      <c r="G329" s="561" t="s">
        <v>1713</v>
      </c>
      <c r="H329" s="576" t="s">
        <v>1739</v>
      </c>
      <c r="I329" s="559"/>
      <c r="J329" s="845" t="s">
        <v>1679</v>
      </c>
      <c r="K329" s="693"/>
      <c r="L329" s="560">
        <v>0</v>
      </c>
      <c r="M329" s="560">
        <v>3</v>
      </c>
      <c r="N329" s="559">
        <f t="shared" si="6"/>
        <v>3</v>
      </c>
      <c r="O329" s="528"/>
    </row>
    <row r="330" spans="1:15" ht="15">
      <c r="A330" s="558" t="s">
        <v>369</v>
      </c>
      <c r="B330" s="559"/>
      <c r="C330" s="559"/>
      <c r="D330" s="560">
        <v>2014</v>
      </c>
      <c r="E330" s="560" t="s">
        <v>23</v>
      </c>
      <c r="F330" s="560" t="s">
        <v>8</v>
      </c>
      <c r="G330" s="561" t="s">
        <v>1713</v>
      </c>
      <c r="H330" s="576" t="s">
        <v>1092</v>
      </c>
      <c r="I330" s="559">
        <v>1</v>
      </c>
      <c r="J330" s="845" t="s">
        <v>1679</v>
      </c>
      <c r="K330" s="693"/>
      <c r="L330" s="560">
        <v>0</v>
      </c>
      <c r="M330" s="560">
        <v>1</v>
      </c>
      <c r="N330" s="559">
        <f t="shared" si="6"/>
        <v>1</v>
      </c>
      <c r="O330" s="528"/>
    </row>
    <row r="331" spans="1:15" ht="15">
      <c r="A331" s="558" t="s">
        <v>369</v>
      </c>
      <c r="B331" s="559"/>
      <c r="C331" s="559"/>
      <c r="D331" s="560">
        <v>2014</v>
      </c>
      <c r="E331" s="560" t="s">
        <v>23</v>
      </c>
      <c r="F331" s="560" t="s">
        <v>8</v>
      </c>
      <c r="G331" s="561" t="s">
        <v>1713</v>
      </c>
      <c r="H331" s="576" t="s">
        <v>1095</v>
      </c>
      <c r="I331" s="559">
        <v>1</v>
      </c>
      <c r="J331" s="845" t="s">
        <v>1679</v>
      </c>
      <c r="K331" s="693"/>
      <c r="L331" s="560">
        <v>0</v>
      </c>
      <c r="M331" s="560">
        <v>105</v>
      </c>
      <c r="N331" s="559">
        <f t="shared" si="6"/>
        <v>105</v>
      </c>
      <c r="O331" s="528"/>
    </row>
    <row r="332" spans="1:15" ht="15">
      <c r="A332" s="558" t="s">
        <v>369</v>
      </c>
      <c r="B332" s="559"/>
      <c r="C332" s="559"/>
      <c r="D332" s="560">
        <v>2014</v>
      </c>
      <c r="E332" s="560" t="s">
        <v>23</v>
      </c>
      <c r="F332" s="560" t="s">
        <v>8</v>
      </c>
      <c r="G332" s="561" t="s">
        <v>1713</v>
      </c>
      <c r="H332" s="576" t="s">
        <v>1689</v>
      </c>
      <c r="I332" s="559">
        <v>1</v>
      </c>
      <c r="J332" s="845" t="s">
        <v>1679</v>
      </c>
      <c r="K332" s="693"/>
      <c r="L332" s="560">
        <v>0</v>
      </c>
      <c r="M332" s="560">
        <v>48</v>
      </c>
      <c r="N332" s="559">
        <f t="shared" si="6"/>
        <v>48</v>
      </c>
      <c r="O332" s="528"/>
    </row>
    <row r="333" spans="1:15" ht="15">
      <c r="A333" s="558" t="s">
        <v>369</v>
      </c>
      <c r="B333" s="559"/>
      <c r="C333" s="559"/>
      <c r="D333" s="560">
        <v>2014</v>
      </c>
      <c r="E333" s="560" t="s">
        <v>23</v>
      </c>
      <c r="F333" s="560" t="s">
        <v>8</v>
      </c>
      <c r="G333" s="561" t="s">
        <v>1713</v>
      </c>
      <c r="H333" s="576" t="s">
        <v>1098</v>
      </c>
      <c r="I333" s="559">
        <v>1</v>
      </c>
      <c r="J333" s="845" t="s">
        <v>1679</v>
      </c>
      <c r="K333" s="693"/>
      <c r="L333" s="560">
        <v>0</v>
      </c>
      <c r="M333" s="560">
        <v>70</v>
      </c>
      <c r="N333" s="559">
        <f t="shared" si="6"/>
        <v>70</v>
      </c>
      <c r="O333" s="528"/>
    </row>
    <row r="334" spans="1:15" ht="15">
      <c r="A334" s="558" t="s">
        <v>369</v>
      </c>
      <c r="B334" s="559"/>
      <c r="C334" s="559"/>
      <c r="D334" s="560">
        <v>2014</v>
      </c>
      <c r="E334" s="560" t="s">
        <v>23</v>
      </c>
      <c r="F334" s="560" t="s">
        <v>8</v>
      </c>
      <c r="G334" s="561" t="s">
        <v>1713</v>
      </c>
      <c r="H334" s="576" t="s">
        <v>1100</v>
      </c>
      <c r="I334" s="559"/>
      <c r="J334" s="845" t="s">
        <v>1679</v>
      </c>
      <c r="K334" s="693"/>
      <c r="L334" s="560">
        <v>0</v>
      </c>
      <c r="M334" s="560">
        <v>35</v>
      </c>
      <c r="N334" s="559">
        <f t="shared" si="6"/>
        <v>35</v>
      </c>
      <c r="O334" s="528"/>
    </row>
    <row r="335" spans="1:15" ht="15">
      <c r="A335" s="558" t="s">
        <v>369</v>
      </c>
      <c r="B335" s="559"/>
      <c r="C335" s="559"/>
      <c r="D335" s="560">
        <v>2014</v>
      </c>
      <c r="E335" s="560" t="s">
        <v>23</v>
      </c>
      <c r="F335" s="560" t="s">
        <v>8</v>
      </c>
      <c r="G335" s="561" t="s">
        <v>1713</v>
      </c>
      <c r="H335" s="576" t="s">
        <v>1858</v>
      </c>
      <c r="I335" s="559"/>
      <c r="J335" s="845" t="s">
        <v>1679</v>
      </c>
      <c r="K335" s="693"/>
      <c r="L335" s="560">
        <v>0</v>
      </c>
      <c r="M335" s="560">
        <v>13</v>
      </c>
      <c r="N335" s="559">
        <f t="shared" si="6"/>
        <v>13</v>
      </c>
      <c r="O335" s="528"/>
    </row>
    <row r="336" spans="1:15" ht="15">
      <c r="A336" s="558" t="s">
        <v>369</v>
      </c>
      <c r="B336" s="559"/>
      <c r="C336" s="559"/>
      <c r="D336" s="560">
        <v>2014</v>
      </c>
      <c r="E336" s="560" t="s">
        <v>23</v>
      </c>
      <c r="F336" s="560" t="s">
        <v>8</v>
      </c>
      <c r="G336" s="561" t="s">
        <v>1713</v>
      </c>
      <c r="H336" s="576" t="s">
        <v>1120</v>
      </c>
      <c r="I336" s="559">
        <v>1</v>
      </c>
      <c r="J336" s="845" t="s">
        <v>1679</v>
      </c>
      <c r="K336" s="693"/>
      <c r="L336" s="560">
        <v>0</v>
      </c>
      <c r="M336" s="560">
        <v>16</v>
      </c>
      <c r="N336" s="559">
        <f t="shared" si="6"/>
        <v>16</v>
      </c>
      <c r="O336" s="528"/>
    </row>
    <row r="337" spans="1:15" ht="15">
      <c r="A337" s="558" t="s">
        <v>369</v>
      </c>
      <c r="B337" s="559"/>
      <c r="C337" s="559"/>
      <c r="D337" s="560">
        <v>2014</v>
      </c>
      <c r="E337" s="560" t="s">
        <v>23</v>
      </c>
      <c r="F337" s="560" t="s">
        <v>8</v>
      </c>
      <c r="G337" s="561" t="s">
        <v>1713</v>
      </c>
      <c r="H337" s="576" t="s">
        <v>1140</v>
      </c>
      <c r="I337" s="559">
        <v>1</v>
      </c>
      <c r="J337" s="845" t="s">
        <v>1679</v>
      </c>
      <c r="K337" s="693"/>
      <c r="L337" s="560">
        <v>8053</v>
      </c>
      <c r="M337" s="560">
        <v>216</v>
      </c>
      <c r="N337" s="559">
        <f t="shared" si="6"/>
        <v>8269</v>
      </c>
      <c r="O337" s="528"/>
    </row>
    <row r="338" spans="1:15" ht="15">
      <c r="A338" s="558" t="s">
        <v>369</v>
      </c>
      <c r="B338" s="559"/>
      <c r="C338" s="559"/>
      <c r="D338" s="560">
        <v>2014</v>
      </c>
      <c r="E338" s="560" t="s">
        <v>23</v>
      </c>
      <c r="F338" s="560" t="s">
        <v>8</v>
      </c>
      <c r="G338" s="561" t="s">
        <v>1713</v>
      </c>
      <c r="H338" s="576" t="s">
        <v>1151</v>
      </c>
      <c r="I338" s="559"/>
      <c r="J338" s="845" t="s">
        <v>1679</v>
      </c>
      <c r="K338" s="693"/>
      <c r="L338" s="560">
        <v>0</v>
      </c>
      <c r="M338" s="560">
        <v>3</v>
      </c>
      <c r="N338" s="559">
        <f t="shared" si="6"/>
        <v>3</v>
      </c>
      <c r="O338" s="528"/>
    </row>
    <row r="339" spans="1:15" ht="15">
      <c r="A339" s="558" t="s">
        <v>369</v>
      </c>
      <c r="B339" s="559"/>
      <c r="C339" s="559"/>
      <c r="D339" s="560">
        <v>2014</v>
      </c>
      <c r="E339" s="560" t="s">
        <v>23</v>
      </c>
      <c r="F339" s="560" t="s">
        <v>8</v>
      </c>
      <c r="G339" s="561" t="s">
        <v>1713</v>
      </c>
      <c r="H339" s="576" t="s">
        <v>1703</v>
      </c>
      <c r="I339" s="559">
        <v>2</v>
      </c>
      <c r="J339" s="845" t="s">
        <v>1679</v>
      </c>
      <c r="K339" s="693"/>
      <c r="L339" s="560">
        <v>13352</v>
      </c>
      <c r="M339" s="560">
        <v>0</v>
      </c>
      <c r="N339" s="559">
        <f t="shared" si="6"/>
        <v>13352</v>
      </c>
      <c r="O339" s="528"/>
    </row>
    <row r="340" spans="1:15" ht="15">
      <c r="A340" s="558" t="s">
        <v>369</v>
      </c>
      <c r="B340" s="559"/>
      <c r="C340" s="559"/>
      <c r="D340" s="560">
        <v>2014</v>
      </c>
      <c r="E340" s="560" t="s">
        <v>23</v>
      </c>
      <c r="F340" s="560" t="s">
        <v>8</v>
      </c>
      <c r="G340" s="561" t="s">
        <v>1713</v>
      </c>
      <c r="H340" s="576" t="s">
        <v>1704</v>
      </c>
      <c r="I340" s="559">
        <v>2</v>
      </c>
      <c r="J340" s="845" t="s">
        <v>1679</v>
      </c>
      <c r="K340" s="693"/>
      <c r="L340" s="560">
        <v>0</v>
      </c>
      <c r="M340" s="560">
        <v>2</v>
      </c>
      <c r="N340" s="559">
        <f t="shared" si="6"/>
        <v>2</v>
      </c>
      <c r="O340" s="528"/>
    </row>
    <row r="341" spans="1:15" ht="15">
      <c r="A341" s="558" t="s">
        <v>369</v>
      </c>
      <c r="B341" s="559"/>
      <c r="C341" s="559"/>
      <c r="D341" s="560">
        <v>2014</v>
      </c>
      <c r="E341" s="560" t="s">
        <v>23</v>
      </c>
      <c r="F341" s="560" t="s">
        <v>8</v>
      </c>
      <c r="G341" s="561" t="s">
        <v>1715</v>
      </c>
      <c r="H341" s="576" t="s">
        <v>1716</v>
      </c>
      <c r="I341" s="559" t="s">
        <v>439</v>
      </c>
      <c r="J341" s="845" t="s">
        <v>1717</v>
      </c>
      <c r="K341" s="693"/>
      <c r="L341" s="560">
        <v>0</v>
      </c>
      <c r="M341" s="560">
        <v>2</v>
      </c>
      <c r="N341" s="559">
        <f t="shared" si="6"/>
        <v>2</v>
      </c>
      <c r="O341" s="528"/>
    </row>
    <row r="342" spans="1:15" ht="15">
      <c r="A342" s="558" t="s">
        <v>369</v>
      </c>
      <c r="B342" s="559"/>
      <c r="C342" s="559"/>
      <c r="D342" s="560">
        <v>2014</v>
      </c>
      <c r="E342" s="560" t="s">
        <v>23</v>
      </c>
      <c r="F342" s="560" t="s">
        <v>8</v>
      </c>
      <c r="G342" s="561" t="s">
        <v>1715</v>
      </c>
      <c r="H342" s="576" t="s">
        <v>1859</v>
      </c>
      <c r="I342" s="559"/>
      <c r="J342" s="845" t="s">
        <v>1717</v>
      </c>
      <c r="K342" s="693"/>
      <c r="L342" s="560">
        <v>0</v>
      </c>
      <c r="M342" s="560">
        <v>8</v>
      </c>
      <c r="N342" s="559">
        <f t="shared" si="6"/>
        <v>8</v>
      </c>
      <c r="O342" s="528"/>
    </row>
    <row r="343" spans="1:15" ht="15">
      <c r="A343" s="558" t="s">
        <v>369</v>
      </c>
      <c r="B343" s="559"/>
      <c r="C343" s="559"/>
      <c r="D343" s="560">
        <v>2014</v>
      </c>
      <c r="E343" s="560" t="s">
        <v>23</v>
      </c>
      <c r="F343" s="560" t="s">
        <v>8</v>
      </c>
      <c r="G343" s="561" t="s">
        <v>1715</v>
      </c>
      <c r="H343" s="576" t="s">
        <v>1709</v>
      </c>
      <c r="I343" s="559">
        <v>2</v>
      </c>
      <c r="J343" s="845" t="s">
        <v>1717</v>
      </c>
      <c r="K343" s="693"/>
      <c r="L343" s="560">
        <v>0</v>
      </c>
      <c r="M343" s="560">
        <v>158</v>
      </c>
      <c r="N343" s="559">
        <f t="shared" si="6"/>
        <v>158</v>
      </c>
      <c r="O343" s="528"/>
    </row>
    <row r="344" spans="1:15" ht="15">
      <c r="A344" s="558" t="s">
        <v>369</v>
      </c>
      <c r="B344" s="559"/>
      <c r="C344" s="559"/>
      <c r="D344" s="560">
        <v>2014</v>
      </c>
      <c r="E344" s="560" t="s">
        <v>23</v>
      </c>
      <c r="F344" s="560" t="s">
        <v>8</v>
      </c>
      <c r="G344" s="561" t="s">
        <v>1715</v>
      </c>
      <c r="H344" s="576" t="s">
        <v>1673</v>
      </c>
      <c r="I344" s="559">
        <v>2</v>
      </c>
      <c r="J344" s="845" t="s">
        <v>1717</v>
      </c>
      <c r="K344" s="693"/>
      <c r="L344" s="560">
        <v>52</v>
      </c>
      <c r="M344" s="560">
        <v>78</v>
      </c>
      <c r="N344" s="559">
        <f t="shared" si="6"/>
        <v>130</v>
      </c>
      <c r="O344" s="528"/>
    </row>
    <row r="345" spans="1:15" ht="15">
      <c r="A345" s="558" t="s">
        <v>369</v>
      </c>
      <c r="B345" s="559"/>
      <c r="C345" s="559"/>
      <c r="D345" s="560">
        <v>2014</v>
      </c>
      <c r="E345" s="560" t="s">
        <v>23</v>
      </c>
      <c r="F345" s="560" t="s">
        <v>8</v>
      </c>
      <c r="G345" s="561" t="s">
        <v>1715</v>
      </c>
      <c r="H345" s="576" t="s">
        <v>1028</v>
      </c>
      <c r="I345" s="559"/>
      <c r="J345" s="845" t="s">
        <v>1717</v>
      </c>
      <c r="K345" s="693"/>
      <c r="L345" s="560">
        <v>65</v>
      </c>
      <c r="M345" s="560">
        <v>44</v>
      </c>
      <c r="N345" s="559">
        <f t="shared" si="6"/>
        <v>109</v>
      </c>
      <c r="O345" s="528"/>
    </row>
    <row r="346" spans="1:15" ht="15">
      <c r="A346" s="558" t="s">
        <v>369</v>
      </c>
      <c r="B346" s="559"/>
      <c r="C346" s="559"/>
      <c r="D346" s="560">
        <v>2014</v>
      </c>
      <c r="E346" s="560" t="s">
        <v>23</v>
      </c>
      <c r="F346" s="560" t="s">
        <v>8</v>
      </c>
      <c r="G346" s="561" t="s">
        <v>1715</v>
      </c>
      <c r="H346" s="576" t="s">
        <v>1718</v>
      </c>
      <c r="I346" s="559"/>
      <c r="J346" s="845" t="s">
        <v>1717</v>
      </c>
      <c r="K346" s="693"/>
      <c r="L346" s="560">
        <v>0</v>
      </c>
      <c r="M346" s="560">
        <v>2</v>
      </c>
      <c r="N346" s="559">
        <f t="shared" si="6"/>
        <v>2</v>
      </c>
      <c r="O346" s="528"/>
    </row>
    <row r="347" spans="1:15" ht="15">
      <c r="A347" s="558" t="s">
        <v>369</v>
      </c>
      <c r="B347" s="559"/>
      <c r="C347" s="559"/>
      <c r="D347" s="560">
        <v>2014</v>
      </c>
      <c r="E347" s="560" t="s">
        <v>23</v>
      </c>
      <c r="F347" s="560" t="s">
        <v>8</v>
      </c>
      <c r="G347" s="561" t="s">
        <v>1715</v>
      </c>
      <c r="H347" s="576" t="s">
        <v>1037</v>
      </c>
      <c r="I347" s="559"/>
      <c r="J347" s="845" t="s">
        <v>1717</v>
      </c>
      <c r="K347" s="693"/>
      <c r="L347" s="560">
        <v>0</v>
      </c>
      <c r="M347" s="560">
        <v>15</v>
      </c>
      <c r="N347" s="559">
        <f t="shared" si="6"/>
        <v>15</v>
      </c>
      <c r="O347" s="528"/>
    </row>
    <row r="348" spans="1:15" ht="15">
      <c r="A348" s="558" t="s">
        <v>369</v>
      </c>
      <c r="B348" s="559"/>
      <c r="C348" s="559"/>
      <c r="D348" s="560">
        <v>2014</v>
      </c>
      <c r="E348" s="560" t="s">
        <v>23</v>
      </c>
      <c r="F348" s="560" t="s">
        <v>8</v>
      </c>
      <c r="G348" s="561" t="s">
        <v>1715</v>
      </c>
      <c r="H348" s="576" t="s">
        <v>1039</v>
      </c>
      <c r="I348" s="559">
        <v>2</v>
      </c>
      <c r="J348" s="845" t="s">
        <v>1717</v>
      </c>
      <c r="K348" s="693"/>
      <c r="L348" s="560">
        <v>0</v>
      </c>
      <c r="M348" s="560">
        <v>351</v>
      </c>
      <c r="N348" s="559">
        <f t="shared" si="6"/>
        <v>351</v>
      </c>
      <c r="O348" s="528"/>
    </row>
    <row r="349" spans="1:15" ht="15">
      <c r="A349" s="558" t="s">
        <v>369</v>
      </c>
      <c r="B349" s="559"/>
      <c r="C349" s="559"/>
      <c r="D349" s="560">
        <v>2014</v>
      </c>
      <c r="E349" s="560" t="s">
        <v>23</v>
      </c>
      <c r="F349" s="560" t="s">
        <v>8</v>
      </c>
      <c r="G349" s="561" t="s">
        <v>1715</v>
      </c>
      <c r="H349" s="576" t="s">
        <v>1041</v>
      </c>
      <c r="I349" s="559">
        <v>2</v>
      </c>
      <c r="J349" s="845" t="s">
        <v>1717</v>
      </c>
      <c r="K349" s="693"/>
      <c r="L349" s="560">
        <v>0</v>
      </c>
      <c r="M349" s="560">
        <v>2</v>
      </c>
      <c r="N349" s="559">
        <f t="shared" si="6"/>
        <v>2</v>
      </c>
      <c r="O349" s="528"/>
    </row>
    <row r="350" spans="1:15" ht="15">
      <c r="A350" s="558" t="s">
        <v>369</v>
      </c>
      <c r="B350" s="559"/>
      <c r="C350" s="559"/>
      <c r="D350" s="560">
        <v>2014</v>
      </c>
      <c r="E350" s="560" t="s">
        <v>23</v>
      </c>
      <c r="F350" s="560" t="s">
        <v>8</v>
      </c>
      <c r="G350" s="561" t="s">
        <v>1715</v>
      </c>
      <c r="H350" s="576" t="s">
        <v>1047</v>
      </c>
      <c r="I350" s="559">
        <v>2</v>
      </c>
      <c r="J350" s="845" t="s">
        <v>1717</v>
      </c>
      <c r="K350" s="693"/>
      <c r="L350" s="560">
        <v>11</v>
      </c>
      <c r="M350" s="560">
        <v>104</v>
      </c>
      <c r="N350" s="559">
        <f t="shared" si="6"/>
        <v>115</v>
      </c>
      <c r="O350" s="528"/>
    </row>
    <row r="351" spans="1:15" ht="15">
      <c r="A351" s="558" t="s">
        <v>369</v>
      </c>
      <c r="B351" s="559"/>
      <c r="C351" s="559"/>
      <c r="D351" s="560">
        <v>2014</v>
      </c>
      <c r="E351" s="560" t="s">
        <v>23</v>
      </c>
      <c r="F351" s="560" t="s">
        <v>8</v>
      </c>
      <c r="G351" s="561" t="s">
        <v>1715</v>
      </c>
      <c r="H351" s="576" t="s">
        <v>1052</v>
      </c>
      <c r="I351" s="559"/>
      <c r="J351" s="845" t="s">
        <v>1717</v>
      </c>
      <c r="K351" s="693"/>
      <c r="L351" s="560">
        <v>0</v>
      </c>
      <c r="M351" s="560">
        <v>2</v>
      </c>
      <c r="N351" s="559">
        <f t="shared" si="6"/>
        <v>2</v>
      </c>
      <c r="O351" s="528"/>
    </row>
    <row r="352" spans="1:15" ht="15">
      <c r="A352" s="558" t="s">
        <v>369</v>
      </c>
      <c r="B352" s="559"/>
      <c r="C352" s="559"/>
      <c r="D352" s="560">
        <v>2014</v>
      </c>
      <c r="E352" s="560" t="s">
        <v>23</v>
      </c>
      <c r="F352" s="560" t="s">
        <v>8</v>
      </c>
      <c r="G352" s="561" t="s">
        <v>1715</v>
      </c>
      <c r="H352" s="576" t="s">
        <v>1062</v>
      </c>
      <c r="I352" s="559"/>
      <c r="J352" s="845" t="s">
        <v>1717</v>
      </c>
      <c r="K352" s="693"/>
      <c r="L352" s="560">
        <v>0</v>
      </c>
      <c r="M352" s="560">
        <v>7</v>
      </c>
      <c r="N352" s="559">
        <f t="shared" si="6"/>
        <v>7</v>
      </c>
      <c r="O352" s="528"/>
    </row>
    <row r="353" spans="1:15" ht="15">
      <c r="A353" s="558" t="s">
        <v>369</v>
      </c>
      <c r="B353" s="559"/>
      <c r="C353" s="559"/>
      <c r="D353" s="560">
        <v>2014</v>
      </c>
      <c r="E353" s="560" t="s">
        <v>23</v>
      </c>
      <c r="F353" s="560" t="s">
        <v>8</v>
      </c>
      <c r="G353" s="561" t="s">
        <v>1715</v>
      </c>
      <c r="H353" s="576" t="s">
        <v>1719</v>
      </c>
      <c r="I353" s="559"/>
      <c r="J353" s="845" t="s">
        <v>1717</v>
      </c>
      <c r="K353" s="693"/>
      <c r="L353" s="560">
        <v>0</v>
      </c>
      <c r="M353" s="560">
        <v>2</v>
      </c>
      <c r="N353" s="559">
        <f t="shared" si="6"/>
        <v>2</v>
      </c>
      <c r="O353" s="528"/>
    </row>
    <row r="354" spans="1:15" ht="15">
      <c r="A354" s="558" t="s">
        <v>369</v>
      </c>
      <c r="B354" s="559"/>
      <c r="C354" s="559"/>
      <c r="D354" s="560">
        <v>2014</v>
      </c>
      <c r="E354" s="560" t="s">
        <v>23</v>
      </c>
      <c r="F354" s="560" t="s">
        <v>8</v>
      </c>
      <c r="G354" s="561" t="s">
        <v>1715</v>
      </c>
      <c r="H354" s="576" t="s">
        <v>1720</v>
      </c>
      <c r="I354" s="559"/>
      <c r="J354" s="845" t="s">
        <v>1717</v>
      </c>
      <c r="K354" s="693"/>
      <c r="L354" s="560">
        <v>0</v>
      </c>
      <c r="M354" s="560">
        <v>114</v>
      </c>
      <c r="N354" s="559">
        <f t="shared" si="6"/>
        <v>114</v>
      </c>
      <c r="O354" s="528"/>
    </row>
    <row r="355" spans="1:15" ht="15">
      <c r="A355" s="558" t="s">
        <v>369</v>
      </c>
      <c r="B355" s="559"/>
      <c r="C355" s="559"/>
      <c r="D355" s="560">
        <v>2014</v>
      </c>
      <c r="E355" s="560" t="s">
        <v>23</v>
      </c>
      <c r="F355" s="560" t="s">
        <v>8</v>
      </c>
      <c r="G355" s="561" t="s">
        <v>1715</v>
      </c>
      <c r="H355" s="576" t="s">
        <v>1074</v>
      </c>
      <c r="I355" s="559">
        <v>1</v>
      </c>
      <c r="J355" s="845" t="s">
        <v>1717</v>
      </c>
      <c r="K355" s="693"/>
      <c r="L355" s="560">
        <v>5042</v>
      </c>
      <c r="M355" s="560">
        <v>0</v>
      </c>
      <c r="N355" s="559">
        <f t="shared" si="6"/>
        <v>5042</v>
      </c>
      <c r="O355" s="528"/>
    </row>
    <row r="356" spans="1:15" ht="15">
      <c r="A356" s="558" t="s">
        <v>369</v>
      </c>
      <c r="B356" s="559"/>
      <c r="C356" s="559"/>
      <c r="D356" s="560">
        <v>2014</v>
      </c>
      <c r="E356" s="560" t="s">
        <v>23</v>
      </c>
      <c r="F356" s="560" t="s">
        <v>8</v>
      </c>
      <c r="G356" s="561" t="s">
        <v>1715</v>
      </c>
      <c r="H356" s="576" t="s">
        <v>1078</v>
      </c>
      <c r="I356" s="559"/>
      <c r="J356" s="845" t="s">
        <v>1717</v>
      </c>
      <c r="K356" s="693"/>
      <c r="L356" s="560">
        <v>0</v>
      </c>
      <c r="M356" s="560">
        <v>3</v>
      </c>
      <c r="N356" s="559">
        <f t="shared" si="6"/>
        <v>3</v>
      </c>
      <c r="O356" s="528"/>
    </row>
    <row r="357" spans="1:15" ht="15">
      <c r="A357" s="558" t="s">
        <v>369</v>
      </c>
      <c r="B357" s="559"/>
      <c r="C357" s="559"/>
      <c r="D357" s="560">
        <v>2014</v>
      </c>
      <c r="E357" s="560" t="s">
        <v>23</v>
      </c>
      <c r="F357" s="560" t="s">
        <v>8</v>
      </c>
      <c r="G357" s="561" t="s">
        <v>1715</v>
      </c>
      <c r="H357" s="576" t="s">
        <v>1079</v>
      </c>
      <c r="I357" s="559"/>
      <c r="J357" s="845" t="s">
        <v>1717</v>
      </c>
      <c r="K357" s="693"/>
      <c r="L357" s="560">
        <v>0</v>
      </c>
      <c r="M357" s="560">
        <v>112</v>
      </c>
      <c r="N357" s="559">
        <f t="shared" si="6"/>
        <v>112</v>
      </c>
      <c r="O357" s="528"/>
    </row>
    <row r="358" spans="1:15" ht="15">
      <c r="A358" s="558" t="s">
        <v>369</v>
      </c>
      <c r="B358" s="559"/>
      <c r="C358" s="559"/>
      <c r="D358" s="560">
        <v>2014</v>
      </c>
      <c r="E358" s="560" t="s">
        <v>23</v>
      </c>
      <c r="F358" s="560" t="s">
        <v>8</v>
      </c>
      <c r="G358" s="561" t="s">
        <v>1715</v>
      </c>
      <c r="H358" s="576" t="s">
        <v>1081</v>
      </c>
      <c r="I358" s="559"/>
      <c r="J358" s="845" t="s">
        <v>1717</v>
      </c>
      <c r="K358" s="693"/>
      <c r="L358" s="560">
        <v>24</v>
      </c>
      <c r="M358" s="560">
        <v>0</v>
      </c>
      <c r="N358" s="559">
        <f t="shared" si="6"/>
        <v>24</v>
      </c>
      <c r="O358" s="528"/>
    </row>
    <row r="359" spans="1:15" ht="15">
      <c r="A359" s="558" t="s">
        <v>369</v>
      </c>
      <c r="B359" s="559"/>
      <c r="C359" s="559"/>
      <c r="D359" s="560">
        <v>2014</v>
      </c>
      <c r="E359" s="560" t="s">
        <v>23</v>
      </c>
      <c r="F359" s="560" t="s">
        <v>8</v>
      </c>
      <c r="G359" s="561" t="s">
        <v>1715</v>
      </c>
      <c r="H359" s="576" t="s">
        <v>1083</v>
      </c>
      <c r="I359" s="559"/>
      <c r="J359" s="845" t="s">
        <v>1717</v>
      </c>
      <c r="K359" s="693"/>
      <c r="L359" s="560">
        <v>8</v>
      </c>
      <c r="M359" s="560">
        <v>16</v>
      </c>
      <c r="N359" s="559">
        <f t="shared" si="6"/>
        <v>24</v>
      </c>
      <c r="O359" s="528"/>
    </row>
    <row r="360" spans="1:15" ht="15">
      <c r="A360" s="558" t="s">
        <v>369</v>
      </c>
      <c r="B360" s="559"/>
      <c r="C360" s="559"/>
      <c r="D360" s="560">
        <v>2014</v>
      </c>
      <c r="E360" s="560" t="s">
        <v>23</v>
      </c>
      <c r="F360" s="560" t="s">
        <v>8</v>
      </c>
      <c r="G360" s="561" t="s">
        <v>1715</v>
      </c>
      <c r="H360" s="576" t="s">
        <v>1721</v>
      </c>
      <c r="I360" s="559"/>
      <c r="J360" s="845" t="s">
        <v>1717</v>
      </c>
      <c r="K360" s="693"/>
      <c r="L360" s="560">
        <v>0</v>
      </c>
      <c r="M360" s="560">
        <v>4</v>
      </c>
      <c r="N360" s="559">
        <f t="shared" si="6"/>
        <v>4</v>
      </c>
      <c r="O360" s="528"/>
    </row>
    <row r="361" spans="1:15" ht="15">
      <c r="A361" s="558" t="s">
        <v>369</v>
      </c>
      <c r="B361" s="559"/>
      <c r="C361" s="559"/>
      <c r="D361" s="560">
        <v>2014</v>
      </c>
      <c r="E361" s="560" t="s">
        <v>23</v>
      </c>
      <c r="F361" s="560" t="s">
        <v>8</v>
      </c>
      <c r="G361" s="561" t="s">
        <v>1715</v>
      </c>
      <c r="H361" s="576" t="s">
        <v>1722</v>
      </c>
      <c r="I361" s="559"/>
      <c r="J361" s="845" t="s">
        <v>1717</v>
      </c>
      <c r="K361" s="693"/>
      <c r="L361" s="560">
        <v>0</v>
      </c>
      <c r="M361" s="560">
        <v>14</v>
      </c>
      <c r="N361" s="559">
        <f t="shared" si="6"/>
        <v>14</v>
      </c>
      <c r="O361" s="528"/>
    </row>
    <row r="362" spans="1:15" ht="15">
      <c r="A362" s="558" t="s">
        <v>369</v>
      </c>
      <c r="B362" s="559"/>
      <c r="C362" s="559"/>
      <c r="D362" s="560">
        <v>2014</v>
      </c>
      <c r="E362" s="560" t="s">
        <v>23</v>
      </c>
      <c r="F362" s="560" t="s">
        <v>8</v>
      </c>
      <c r="G362" s="561" t="s">
        <v>1715</v>
      </c>
      <c r="H362" s="576" t="s">
        <v>1710</v>
      </c>
      <c r="I362" s="559">
        <v>2</v>
      </c>
      <c r="J362" s="845" t="s">
        <v>1717</v>
      </c>
      <c r="K362" s="693"/>
      <c r="L362" s="560">
        <v>72</v>
      </c>
      <c r="M362" s="560">
        <v>166</v>
      </c>
      <c r="N362" s="559">
        <f t="shared" si="6"/>
        <v>238</v>
      </c>
      <c r="O362" s="528"/>
    </row>
    <row r="363" spans="1:15" ht="15">
      <c r="A363" s="558" t="s">
        <v>369</v>
      </c>
      <c r="B363" s="559"/>
      <c r="C363" s="559"/>
      <c r="D363" s="560">
        <v>2014</v>
      </c>
      <c r="E363" s="560" t="s">
        <v>23</v>
      </c>
      <c r="F363" s="560" t="s">
        <v>8</v>
      </c>
      <c r="G363" s="561" t="s">
        <v>1715</v>
      </c>
      <c r="H363" s="576" t="s">
        <v>1095</v>
      </c>
      <c r="I363" s="559">
        <v>1</v>
      </c>
      <c r="J363" s="845" t="s">
        <v>1717</v>
      </c>
      <c r="K363" s="693"/>
      <c r="L363" s="560">
        <v>86</v>
      </c>
      <c r="M363" s="560">
        <v>0</v>
      </c>
      <c r="N363" s="559">
        <f t="shared" si="6"/>
        <v>86</v>
      </c>
      <c r="O363" s="528"/>
    </row>
    <row r="364" spans="1:15" ht="15">
      <c r="A364" s="558" t="s">
        <v>369</v>
      </c>
      <c r="B364" s="559"/>
      <c r="C364" s="559"/>
      <c r="D364" s="560">
        <v>2014</v>
      </c>
      <c r="E364" s="560" t="s">
        <v>23</v>
      </c>
      <c r="F364" s="560" t="s">
        <v>8</v>
      </c>
      <c r="G364" s="561" t="s">
        <v>1715</v>
      </c>
      <c r="H364" s="576" t="s">
        <v>1100</v>
      </c>
      <c r="I364" s="559"/>
      <c r="J364" s="845" t="s">
        <v>1717</v>
      </c>
      <c r="K364" s="693"/>
      <c r="L364" s="560">
        <v>0</v>
      </c>
      <c r="M364" s="560">
        <v>32</v>
      </c>
      <c r="N364" s="559">
        <f t="shared" si="6"/>
        <v>32</v>
      </c>
      <c r="O364" s="528"/>
    </row>
    <row r="365" spans="1:15" ht="15">
      <c r="A365" s="558" t="s">
        <v>369</v>
      </c>
      <c r="B365" s="559"/>
      <c r="C365" s="559"/>
      <c r="D365" s="560">
        <v>2014</v>
      </c>
      <c r="E365" s="560" t="s">
        <v>23</v>
      </c>
      <c r="F365" s="560" t="s">
        <v>8</v>
      </c>
      <c r="G365" s="561" t="s">
        <v>1715</v>
      </c>
      <c r="H365" s="576" t="s">
        <v>1723</v>
      </c>
      <c r="I365" s="559">
        <v>2</v>
      </c>
      <c r="J365" s="845" t="s">
        <v>1717</v>
      </c>
      <c r="K365" s="693"/>
      <c r="L365" s="560">
        <v>294</v>
      </c>
      <c r="M365" s="560">
        <v>45</v>
      </c>
      <c r="N365" s="559">
        <f t="shared" si="6"/>
        <v>339</v>
      </c>
      <c r="O365" s="528"/>
    </row>
    <row r="366" spans="1:15" ht="15">
      <c r="A366" s="558" t="s">
        <v>369</v>
      </c>
      <c r="B366" s="559"/>
      <c r="C366" s="559"/>
      <c r="D366" s="560">
        <v>2014</v>
      </c>
      <c r="E366" s="560" t="s">
        <v>23</v>
      </c>
      <c r="F366" s="560" t="s">
        <v>8</v>
      </c>
      <c r="G366" s="561" t="s">
        <v>1715</v>
      </c>
      <c r="H366" s="576" t="s">
        <v>1103</v>
      </c>
      <c r="I366" s="559">
        <v>2</v>
      </c>
      <c r="J366" s="845" t="s">
        <v>1717</v>
      </c>
      <c r="K366" s="693"/>
      <c r="L366" s="560">
        <v>16</v>
      </c>
      <c r="M366" s="560">
        <v>7</v>
      </c>
      <c r="N366" s="559">
        <f t="shared" si="6"/>
        <v>23</v>
      </c>
      <c r="O366" s="528"/>
    </row>
    <row r="367" spans="1:15" ht="15">
      <c r="A367" s="558" t="s">
        <v>369</v>
      </c>
      <c r="B367" s="559"/>
      <c r="C367" s="559"/>
      <c r="D367" s="560">
        <v>2014</v>
      </c>
      <c r="E367" s="560" t="s">
        <v>23</v>
      </c>
      <c r="F367" s="560" t="s">
        <v>8</v>
      </c>
      <c r="G367" s="561" t="s">
        <v>1715</v>
      </c>
      <c r="H367" s="576" t="s">
        <v>1724</v>
      </c>
      <c r="I367" s="559"/>
      <c r="J367" s="845" t="s">
        <v>1717</v>
      </c>
      <c r="K367" s="693"/>
      <c r="L367" s="560">
        <v>0</v>
      </c>
      <c r="M367" s="560">
        <v>18</v>
      </c>
      <c r="N367" s="559">
        <f t="shared" ref="N367:N378" si="7">L367+M367</f>
        <v>18</v>
      </c>
      <c r="O367" s="528"/>
    </row>
    <row r="368" spans="1:15" ht="15">
      <c r="A368" s="558" t="s">
        <v>369</v>
      </c>
      <c r="B368" s="559"/>
      <c r="C368" s="559"/>
      <c r="D368" s="560">
        <v>2014</v>
      </c>
      <c r="E368" s="560" t="s">
        <v>23</v>
      </c>
      <c r="F368" s="560" t="s">
        <v>8</v>
      </c>
      <c r="G368" s="561" t="s">
        <v>1715</v>
      </c>
      <c r="H368" s="576" t="s">
        <v>1725</v>
      </c>
      <c r="I368" s="559"/>
      <c r="J368" s="845" t="s">
        <v>1717</v>
      </c>
      <c r="K368" s="693"/>
      <c r="L368" s="560">
        <v>0</v>
      </c>
      <c r="M368" s="560">
        <v>21</v>
      </c>
      <c r="N368" s="559">
        <f t="shared" si="7"/>
        <v>21</v>
      </c>
      <c r="O368" s="528"/>
    </row>
    <row r="369" spans="1:15" ht="15">
      <c r="A369" s="558" t="s">
        <v>369</v>
      </c>
      <c r="B369" s="559"/>
      <c r="C369" s="559"/>
      <c r="D369" s="560">
        <v>2014</v>
      </c>
      <c r="E369" s="560" t="s">
        <v>23</v>
      </c>
      <c r="F369" s="560" t="s">
        <v>8</v>
      </c>
      <c r="G369" s="561" t="s">
        <v>1715</v>
      </c>
      <c r="H369" s="576" t="s">
        <v>1120</v>
      </c>
      <c r="I369" s="559">
        <v>1</v>
      </c>
      <c r="J369" s="845" t="s">
        <v>1717</v>
      </c>
      <c r="K369" s="693"/>
      <c r="L369" s="560">
        <v>71</v>
      </c>
      <c r="M369" s="560">
        <v>9</v>
      </c>
      <c r="N369" s="559">
        <f t="shared" si="7"/>
        <v>80</v>
      </c>
      <c r="O369" s="528"/>
    </row>
    <row r="370" spans="1:15" ht="15">
      <c r="A370" s="558" t="s">
        <v>369</v>
      </c>
      <c r="B370" s="559"/>
      <c r="C370" s="559"/>
      <c r="D370" s="560">
        <v>2014</v>
      </c>
      <c r="E370" s="560" t="s">
        <v>23</v>
      </c>
      <c r="F370" s="560" t="s">
        <v>8</v>
      </c>
      <c r="G370" s="561" t="s">
        <v>1715</v>
      </c>
      <c r="H370" s="576" t="s">
        <v>1711</v>
      </c>
      <c r="I370" s="559">
        <v>1</v>
      </c>
      <c r="J370" s="845" t="s">
        <v>1717</v>
      </c>
      <c r="K370" s="693"/>
      <c r="L370" s="560">
        <v>0</v>
      </c>
      <c r="M370" s="560">
        <v>19</v>
      </c>
      <c r="N370" s="559">
        <f t="shared" si="7"/>
        <v>19</v>
      </c>
      <c r="O370" s="528"/>
    </row>
    <row r="371" spans="1:15" ht="15">
      <c r="A371" s="558" t="s">
        <v>369</v>
      </c>
      <c r="B371" s="559"/>
      <c r="C371" s="559"/>
      <c r="D371" s="560">
        <v>2014</v>
      </c>
      <c r="E371" s="560" t="s">
        <v>23</v>
      </c>
      <c r="F371" s="560" t="s">
        <v>8</v>
      </c>
      <c r="G371" s="561" t="s">
        <v>1715</v>
      </c>
      <c r="H371" s="576" t="s">
        <v>1726</v>
      </c>
      <c r="I371" s="559">
        <v>1</v>
      </c>
      <c r="J371" s="845" t="s">
        <v>1717</v>
      </c>
      <c r="K371" s="693"/>
      <c r="L371" s="560">
        <v>0</v>
      </c>
      <c r="M371" s="560">
        <v>66</v>
      </c>
      <c r="N371" s="559">
        <f t="shared" si="7"/>
        <v>66</v>
      </c>
      <c r="O371" s="528"/>
    </row>
    <row r="372" spans="1:15" ht="15">
      <c r="A372" s="558" t="s">
        <v>369</v>
      </c>
      <c r="B372" s="559"/>
      <c r="C372" s="559"/>
      <c r="D372" s="560">
        <v>2014</v>
      </c>
      <c r="E372" s="560" t="s">
        <v>23</v>
      </c>
      <c r="F372" s="560" t="s">
        <v>8</v>
      </c>
      <c r="G372" s="561" t="s">
        <v>1715</v>
      </c>
      <c r="H372" s="576" t="s">
        <v>1699</v>
      </c>
      <c r="I372" s="559">
        <v>1</v>
      </c>
      <c r="J372" s="845" t="s">
        <v>1717</v>
      </c>
      <c r="K372" s="693"/>
      <c r="L372" s="560">
        <v>0</v>
      </c>
      <c r="M372" s="560">
        <v>123</v>
      </c>
      <c r="N372" s="559">
        <f t="shared" si="7"/>
        <v>123</v>
      </c>
      <c r="O372" s="528"/>
    </row>
    <row r="373" spans="1:15" ht="15">
      <c r="A373" s="558" t="s">
        <v>369</v>
      </c>
      <c r="B373" s="559"/>
      <c r="C373" s="559"/>
      <c r="D373" s="560">
        <v>2014</v>
      </c>
      <c r="E373" s="560" t="s">
        <v>23</v>
      </c>
      <c r="F373" s="560" t="s">
        <v>8</v>
      </c>
      <c r="G373" s="561" t="s">
        <v>1715</v>
      </c>
      <c r="H373" s="576" t="s">
        <v>1712</v>
      </c>
      <c r="I373" s="559">
        <v>1</v>
      </c>
      <c r="J373" s="845" t="s">
        <v>1717</v>
      </c>
      <c r="K373" s="693"/>
      <c r="L373" s="560">
        <v>6258</v>
      </c>
      <c r="M373" s="560">
        <v>6</v>
      </c>
      <c r="N373" s="559">
        <f t="shared" si="7"/>
        <v>6264</v>
      </c>
      <c r="O373" s="528"/>
    </row>
    <row r="374" spans="1:15" ht="15">
      <c r="A374" s="558" t="s">
        <v>369</v>
      </c>
      <c r="B374" s="559"/>
      <c r="C374" s="559"/>
      <c r="D374" s="560">
        <v>2014</v>
      </c>
      <c r="E374" s="560" t="s">
        <v>23</v>
      </c>
      <c r="F374" s="560" t="s">
        <v>8</v>
      </c>
      <c r="G374" s="561" t="s">
        <v>1715</v>
      </c>
      <c r="H374" s="576" t="s">
        <v>1727</v>
      </c>
      <c r="I374" s="559"/>
      <c r="J374" s="845" t="s">
        <v>1717</v>
      </c>
      <c r="K374" s="693"/>
      <c r="L374" s="560">
        <v>0</v>
      </c>
      <c r="M374" s="560">
        <v>17</v>
      </c>
      <c r="N374" s="559">
        <f t="shared" si="7"/>
        <v>17</v>
      </c>
      <c r="O374" s="528"/>
    </row>
    <row r="375" spans="1:15" ht="15">
      <c r="A375" s="558" t="s">
        <v>369</v>
      </c>
      <c r="B375" s="559"/>
      <c r="C375" s="559"/>
      <c r="D375" s="560">
        <v>2014</v>
      </c>
      <c r="E375" s="560" t="s">
        <v>23</v>
      </c>
      <c r="F375" s="560" t="s">
        <v>8</v>
      </c>
      <c r="G375" s="561" t="s">
        <v>1715</v>
      </c>
      <c r="H375" s="576" t="s">
        <v>1140</v>
      </c>
      <c r="I375" s="559">
        <v>1</v>
      </c>
      <c r="J375" s="845" t="s">
        <v>1717</v>
      </c>
      <c r="K375" s="693"/>
      <c r="L375" s="560">
        <v>0</v>
      </c>
      <c r="M375" s="560">
        <v>1</v>
      </c>
      <c r="N375" s="559">
        <f t="shared" si="7"/>
        <v>1</v>
      </c>
      <c r="O375" s="528"/>
    </row>
    <row r="376" spans="1:15" ht="15">
      <c r="A376" s="558" t="s">
        <v>369</v>
      </c>
      <c r="B376" s="559"/>
      <c r="C376" s="559"/>
      <c r="D376" s="560">
        <v>2014</v>
      </c>
      <c r="E376" s="560" t="s">
        <v>23</v>
      </c>
      <c r="F376" s="560" t="s">
        <v>8</v>
      </c>
      <c r="G376" s="561" t="s">
        <v>1715</v>
      </c>
      <c r="H376" s="576" t="s">
        <v>1144</v>
      </c>
      <c r="I376" s="559">
        <v>1</v>
      </c>
      <c r="J376" s="845" t="s">
        <v>1717</v>
      </c>
      <c r="K376" s="693"/>
      <c r="L376" s="560">
        <v>11327</v>
      </c>
      <c r="M376" s="560">
        <v>4</v>
      </c>
      <c r="N376" s="559">
        <f t="shared" si="7"/>
        <v>11331</v>
      </c>
      <c r="O376" s="528"/>
    </row>
    <row r="377" spans="1:15" ht="15">
      <c r="A377" s="558" t="s">
        <v>369</v>
      </c>
      <c r="B377" s="559"/>
      <c r="C377" s="559"/>
      <c r="D377" s="560">
        <v>2014</v>
      </c>
      <c r="E377" s="560" t="s">
        <v>23</v>
      </c>
      <c r="F377" s="560" t="s">
        <v>8</v>
      </c>
      <c r="G377" s="561" t="s">
        <v>1715</v>
      </c>
      <c r="H377" s="576" t="s">
        <v>1145</v>
      </c>
      <c r="I377" s="559">
        <v>1</v>
      </c>
      <c r="J377" s="845" t="s">
        <v>1717</v>
      </c>
      <c r="K377" s="693"/>
      <c r="L377" s="560">
        <v>15532</v>
      </c>
      <c r="M377" s="560">
        <v>41</v>
      </c>
      <c r="N377" s="559">
        <f t="shared" si="7"/>
        <v>15573</v>
      </c>
      <c r="O377" s="528"/>
    </row>
    <row r="378" spans="1:15" ht="15">
      <c r="A378" s="558" t="s">
        <v>369</v>
      </c>
      <c r="B378" s="559"/>
      <c r="C378" s="559"/>
      <c r="D378" s="560">
        <v>2014</v>
      </c>
      <c r="E378" s="560" t="s">
        <v>23</v>
      </c>
      <c r="F378" s="560" t="s">
        <v>8</v>
      </c>
      <c r="G378" s="561" t="s">
        <v>1715</v>
      </c>
      <c r="H378" s="576" t="s">
        <v>1728</v>
      </c>
      <c r="I378" s="559"/>
      <c r="J378" s="845" t="s">
        <v>1717</v>
      </c>
      <c r="K378" s="693"/>
      <c r="L378" s="560">
        <v>0</v>
      </c>
      <c r="M378" s="560">
        <v>26</v>
      </c>
      <c r="N378" s="559">
        <f t="shared" si="7"/>
        <v>26</v>
      </c>
      <c r="O378" s="528"/>
    </row>
    <row r="379" spans="1:15" ht="15">
      <c r="A379" s="558" t="s">
        <v>369</v>
      </c>
      <c r="B379" s="559"/>
      <c r="C379" s="559"/>
      <c r="D379" s="560">
        <v>2014</v>
      </c>
      <c r="E379" s="560" t="s">
        <v>23</v>
      </c>
      <c r="F379" s="560" t="s">
        <v>241</v>
      </c>
      <c r="G379" s="561" t="s">
        <v>992</v>
      </c>
      <c r="H379" s="576" t="s">
        <v>1709</v>
      </c>
      <c r="I379" s="559">
        <v>2</v>
      </c>
      <c r="J379" s="845" t="s">
        <v>1717</v>
      </c>
      <c r="K379" s="693"/>
      <c r="L379" s="560">
        <v>0</v>
      </c>
      <c r="M379" s="560">
        <v>27</v>
      </c>
      <c r="N379" s="559">
        <f>L379+M379</f>
        <v>27</v>
      </c>
      <c r="O379" s="528"/>
    </row>
    <row r="380" spans="1:15" ht="15">
      <c r="A380" s="558" t="s">
        <v>369</v>
      </c>
      <c r="B380" s="559"/>
      <c r="C380" s="559"/>
      <c r="D380" s="560">
        <v>2014</v>
      </c>
      <c r="E380" s="560" t="s">
        <v>23</v>
      </c>
      <c r="F380" s="560" t="s">
        <v>241</v>
      </c>
      <c r="G380" s="561" t="s">
        <v>992</v>
      </c>
      <c r="H380" s="576" t="s">
        <v>1718</v>
      </c>
      <c r="I380" s="559"/>
      <c r="J380" s="845" t="s">
        <v>1717</v>
      </c>
      <c r="K380" s="693"/>
      <c r="L380" s="560">
        <v>0</v>
      </c>
      <c r="M380" s="560">
        <v>12</v>
      </c>
      <c r="N380" s="559">
        <f t="shared" ref="N380:N396" si="8">L380+M380</f>
        <v>12</v>
      </c>
      <c r="O380" s="528"/>
    </row>
    <row r="381" spans="1:15" ht="15">
      <c r="A381" s="558" t="s">
        <v>369</v>
      </c>
      <c r="B381" s="559"/>
      <c r="C381" s="559"/>
      <c r="D381" s="560">
        <v>2014</v>
      </c>
      <c r="E381" s="560" t="s">
        <v>23</v>
      </c>
      <c r="F381" s="560" t="s">
        <v>241</v>
      </c>
      <c r="G381" s="561" t="s">
        <v>992</v>
      </c>
      <c r="H381" s="576" t="s">
        <v>1719</v>
      </c>
      <c r="I381" s="559"/>
      <c r="J381" s="845" t="s">
        <v>1717</v>
      </c>
      <c r="K381" s="693"/>
      <c r="L381" s="560">
        <v>0</v>
      </c>
      <c r="M381" s="560">
        <v>19</v>
      </c>
      <c r="N381" s="559">
        <f t="shared" si="8"/>
        <v>19</v>
      </c>
      <c r="O381" s="528"/>
    </row>
    <row r="382" spans="1:15" ht="15">
      <c r="A382" s="558" t="s">
        <v>369</v>
      </c>
      <c r="B382" s="559"/>
      <c r="C382" s="559"/>
      <c r="D382" s="560">
        <v>2014</v>
      </c>
      <c r="E382" s="560" t="s">
        <v>23</v>
      </c>
      <c r="F382" s="560" t="s">
        <v>241</v>
      </c>
      <c r="G382" s="561" t="s">
        <v>992</v>
      </c>
      <c r="H382" s="576" t="s">
        <v>1068</v>
      </c>
      <c r="I382" s="559"/>
      <c r="J382" s="845" t="s">
        <v>1717</v>
      </c>
      <c r="K382" s="693"/>
      <c r="L382" s="560">
        <v>0</v>
      </c>
      <c r="M382" s="560">
        <v>1</v>
      </c>
      <c r="N382" s="559">
        <f t="shared" si="8"/>
        <v>1</v>
      </c>
      <c r="O382" s="528"/>
    </row>
    <row r="383" spans="1:15" ht="15">
      <c r="A383" s="558" t="s">
        <v>369</v>
      </c>
      <c r="B383" s="559"/>
      <c r="C383" s="559"/>
      <c r="D383" s="560">
        <v>2014</v>
      </c>
      <c r="E383" s="560" t="s">
        <v>23</v>
      </c>
      <c r="F383" s="560" t="s">
        <v>241</v>
      </c>
      <c r="G383" s="561" t="s">
        <v>992</v>
      </c>
      <c r="H383" s="576" t="s">
        <v>1720</v>
      </c>
      <c r="I383" s="559"/>
      <c r="J383" s="845" t="s">
        <v>1717</v>
      </c>
      <c r="K383" s="693"/>
      <c r="L383" s="560">
        <v>0</v>
      </c>
      <c r="M383" s="560">
        <v>45</v>
      </c>
      <c r="N383" s="559">
        <f t="shared" si="8"/>
        <v>45</v>
      </c>
      <c r="O383" s="528"/>
    </row>
    <row r="384" spans="1:15" ht="15">
      <c r="A384" s="558" t="s">
        <v>369</v>
      </c>
      <c r="B384" s="559"/>
      <c r="C384" s="559"/>
      <c r="D384" s="560">
        <v>2014</v>
      </c>
      <c r="E384" s="560" t="s">
        <v>23</v>
      </c>
      <c r="F384" s="560" t="s">
        <v>241</v>
      </c>
      <c r="G384" s="561" t="s">
        <v>992</v>
      </c>
      <c r="H384" s="576" t="s">
        <v>1078</v>
      </c>
      <c r="I384" s="559"/>
      <c r="J384" s="845" t="s">
        <v>1717</v>
      </c>
      <c r="K384" s="693"/>
      <c r="L384" s="560">
        <v>0</v>
      </c>
      <c r="M384" s="560">
        <v>2</v>
      </c>
      <c r="N384" s="559">
        <f t="shared" si="8"/>
        <v>2</v>
      </c>
      <c r="O384" s="528"/>
    </row>
    <row r="385" spans="1:15" ht="15">
      <c r="A385" s="558" t="s">
        <v>369</v>
      </c>
      <c r="B385" s="559"/>
      <c r="C385" s="559"/>
      <c r="D385" s="560">
        <v>2014</v>
      </c>
      <c r="E385" s="560" t="s">
        <v>23</v>
      </c>
      <c r="F385" s="560" t="s">
        <v>241</v>
      </c>
      <c r="G385" s="561" t="s">
        <v>992</v>
      </c>
      <c r="H385" s="576" t="s">
        <v>1079</v>
      </c>
      <c r="I385" s="559"/>
      <c r="J385" s="845" t="s">
        <v>1717</v>
      </c>
      <c r="K385" s="693"/>
      <c r="L385" s="560">
        <v>0</v>
      </c>
      <c r="M385" s="560">
        <v>3</v>
      </c>
      <c r="N385" s="559">
        <f t="shared" si="8"/>
        <v>3</v>
      </c>
      <c r="O385" s="528"/>
    </row>
    <row r="386" spans="1:15" ht="15">
      <c r="A386" s="558" t="s">
        <v>369</v>
      </c>
      <c r="B386" s="559"/>
      <c r="C386" s="559"/>
      <c r="D386" s="560">
        <v>2014</v>
      </c>
      <c r="E386" s="560" t="s">
        <v>23</v>
      </c>
      <c r="F386" s="560" t="s">
        <v>241</v>
      </c>
      <c r="G386" s="561" t="s">
        <v>992</v>
      </c>
      <c r="H386" s="576" t="s">
        <v>1081</v>
      </c>
      <c r="I386" s="559"/>
      <c r="J386" s="845" t="s">
        <v>1717</v>
      </c>
      <c r="K386" s="693"/>
      <c r="L386" s="560">
        <v>1</v>
      </c>
      <c r="M386" s="560">
        <v>0</v>
      </c>
      <c r="N386" s="559">
        <f t="shared" si="8"/>
        <v>1</v>
      </c>
      <c r="O386" s="528"/>
    </row>
    <row r="387" spans="1:15" ht="15">
      <c r="A387" s="558" t="s">
        <v>369</v>
      </c>
      <c r="B387" s="559"/>
      <c r="C387" s="559"/>
      <c r="D387" s="560">
        <v>2014</v>
      </c>
      <c r="E387" s="560" t="s">
        <v>23</v>
      </c>
      <c r="F387" s="560" t="s">
        <v>241</v>
      </c>
      <c r="G387" s="561" t="s">
        <v>992</v>
      </c>
      <c r="H387" s="576" t="s">
        <v>1083</v>
      </c>
      <c r="I387" s="559"/>
      <c r="J387" s="845" t="s">
        <v>1717</v>
      </c>
      <c r="K387" s="693"/>
      <c r="L387" s="560">
        <v>0</v>
      </c>
      <c r="M387" s="560">
        <v>1</v>
      </c>
      <c r="N387" s="559">
        <f t="shared" si="8"/>
        <v>1</v>
      </c>
      <c r="O387" s="528"/>
    </row>
    <row r="388" spans="1:15" ht="15">
      <c r="A388" s="558" t="s">
        <v>369</v>
      </c>
      <c r="B388" s="559"/>
      <c r="C388" s="559"/>
      <c r="D388" s="560">
        <v>2014</v>
      </c>
      <c r="E388" s="560" t="s">
        <v>23</v>
      </c>
      <c r="F388" s="560" t="s">
        <v>241</v>
      </c>
      <c r="G388" s="561" t="s">
        <v>992</v>
      </c>
      <c r="H388" s="576" t="s">
        <v>1722</v>
      </c>
      <c r="I388" s="559"/>
      <c r="J388" s="845" t="s">
        <v>1717</v>
      </c>
      <c r="K388" s="693"/>
      <c r="L388" s="560">
        <v>0</v>
      </c>
      <c r="M388" s="560">
        <v>19</v>
      </c>
      <c r="N388" s="559">
        <f t="shared" si="8"/>
        <v>19</v>
      </c>
      <c r="O388" s="528"/>
    </row>
    <row r="389" spans="1:15" ht="15">
      <c r="A389" s="558" t="s">
        <v>369</v>
      </c>
      <c r="B389" s="559"/>
      <c r="C389" s="559"/>
      <c r="D389" s="560">
        <v>2014</v>
      </c>
      <c r="E389" s="560" t="s">
        <v>23</v>
      </c>
      <c r="F389" s="560" t="s">
        <v>241</v>
      </c>
      <c r="G389" s="561" t="s">
        <v>992</v>
      </c>
      <c r="H389" s="576" t="s">
        <v>1710</v>
      </c>
      <c r="I389" s="559">
        <v>2</v>
      </c>
      <c r="J389" s="845" t="s">
        <v>1717</v>
      </c>
      <c r="K389" s="693"/>
      <c r="L389" s="560">
        <v>0</v>
      </c>
      <c r="M389" s="560">
        <v>0</v>
      </c>
      <c r="N389" s="559">
        <f t="shared" si="8"/>
        <v>0</v>
      </c>
      <c r="O389" s="528"/>
    </row>
    <row r="390" spans="1:15" ht="15">
      <c r="A390" s="558" t="s">
        <v>369</v>
      </c>
      <c r="B390" s="559"/>
      <c r="C390" s="559"/>
      <c r="D390" s="560">
        <v>2014</v>
      </c>
      <c r="E390" s="560" t="s">
        <v>23</v>
      </c>
      <c r="F390" s="560" t="s">
        <v>241</v>
      </c>
      <c r="G390" s="561" t="s">
        <v>992</v>
      </c>
      <c r="H390" s="576" t="s">
        <v>1723</v>
      </c>
      <c r="I390" s="559">
        <v>2</v>
      </c>
      <c r="J390" s="845" t="s">
        <v>1717</v>
      </c>
      <c r="K390" s="693"/>
      <c r="L390" s="560">
        <v>2</v>
      </c>
      <c r="M390" s="560">
        <v>0</v>
      </c>
      <c r="N390" s="559">
        <f t="shared" si="8"/>
        <v>2</v>
      </c>
      <c r="O390" s="528"/>
    </row>
    <row r="391" spans="1:15" ht="15">
      <c r="A391" s="558" t="s">
        <v>369</v>
      </c>
      <c r="B391" s="559"/>
      <c r="C391" s="559"/>
      <c r="D391" s="560">
        <v>2014</v>
      </c>
      <c r="E391" s="560" t="s">
        <v>23</v>
      </c>
      <c r="F391" s="560" t="s">
        <v>241</v>
      </c>
      <c r="G391" s="561" t="s">
        <v>992</v>
      </c>
      <c r="H391" s="576" t="s">
        <v>1724</v>
      </c>
      <c r="I391" s="559"/>
      <c r="J391" s="845" t="s">
        <v>1717</v>
      </c>
      <c r="K391" s="693"/>
      <c r="L391" s="560">
        <v>0</v>
      </c>
      <c r="M391" s="560">
        <v>14</v>
      </c>
      <c r="N391" s="559">
        <f t="shared" si="8"/>
        <v>14</v>
      </c>
      <c r="O391" s="528"/>
    </row>
    <row r="392" spans="1:15" ht="15">
      <c r="A392" s="558" t="s">
        <v>369</v>
      </c>
      <c r="B392" s="559"/>
      <c r="C392" s="559"/>
      <c r="D392" s="560">
        <v>2014</v>
      </c>
      <c r="E392" s="560" t="s">
        <v>23</v>
      </c>
      <c r="F392" s="560" t="s">
        <v>241</v>
      </c>
      <c r="G392" s="561" t="s">
        <v>992</v>
      </c>
      <c r="H392" s="576" t="s">
        <v>1711</v>
      </c>
      <c r="I392" s="559">
        <v>1</v>
      </c>
      <c r="J392" s="845" t="s">
        <v>1717</v>
      </c>
      <c r="K392" s="693"/>
      <c r="L392" s="560">
        <v>0</v>
      </c>
      <c r="M392" s="560">
        <v>10</v>
      </c>
      <c r="N392" s="559">
        <f t="shared" si="8"/>
        <v>10</v>
      </c>
      <c r="O392" s="528"/>
    </row>
    <row r="393" spans="1:15" ht="15">
      <c r="A393" s="558" t="s">
        <v>369</v>
      </c>
      <c r="B393" s="559"/>
      <c r="C393" s="559"/>
      <c r="D393" s="560">
        <v>2014</v>
      </c>
      <c r="E393" s="560" t="s">
        <v>23</v>
      </c>
      <c r="F393" s="560" t="s">
        <v>241</v>
      </c>
      <c r="G393" s="561" t="s">
        <v>992</v>
      </c>
      <c r="H393" s="576" t="s">
        <v>1726</v>
      </c>
      <c r="I393" s="559">
        <v>1</v>
      </c>
      <c r="J393" s="845" t="s">
        <v>1717</v>
      </c>
      <c r="K393" s="693"/>
      <c r="L393" s="560">
        <v>0</v>
      </c>
      <c r="M393" s="560">
        <v>19</v>
      </c>
      <c r="N393" s="559">
        <f t="shared" si="8"/>
        <v>19</v>
      </c>
      <c r="O393" s="528"/>
    </row>
    <row r="394" spans="1:15" ht="15">
      <c r="A394" s="558" t="s">
        <v>369</v>
      </c>
      <c r="B394" s="559"/>
      <c r="C394" s="559"/>
      <c r="D394" s="560">
        <v>2014</v>
      </c>
      <c r="E394" s="560" t="s">
        <v>23</v>
      </c>
      <c r="F394" s="560" t="s">
        <v>241</v>
      </c>
      <c r="G394" s="561" t="s">
        <v>992</v>
      </c>
      <c r="H394" s="576" t="s">
        <v>1699</v>
      </c>
      <c r="I394" s="559">
        <v>1</v>
      </c>
      <c r="J394" s="845" t="s">
        <v>1717</v>
      </c>
      <c r="K394" s="698"/>
      <c r="L394" s="560">
        <v>0</v>
      </c>
      <c r="M394" s="560">
        <v>3</v>
      </c>
      <c r="N394" s="559">
        <f t="shared" si="8"/>
        <v>3</v>
      </c>
    </row>
    <row r="395" spans="1:15" ht="15">
      <c r="A395" s="558" t="s">
        <v>369</v>
      </c>
      <c r="B395" s="559"/>
      <c r="C395" s="559"/>
      <c r="D395" s="560">
        <v>2014</v>
      </c>
      <c r="E395" s="560" t="s">
        <v>23</v>
      </c>
      <c r="F395" s="560" t="s">
        <v>241</v>
      </c>
      <c r="G395" s="561" t="s">
        <v>992</v>
      </c>
      <c r="H395" s="576" t="s">
        <v>1712</v>
      </c>
      <c r="I395" s="559">
        <v>1</v>
      </c>
      <c r="J395" s="845" t="s">
        <v>1717</v>
      </c>
      <c r="K395" s="693"/>
      <c r="L395" s="560">
        <v>8644</v>
      </c>
      <c r="M395" s="560">
        <v>8</v>
      </c>
      <c r="N395" s="559">
        <f t="shared" si="8"/>
        <v>8652</v>
      </c>
      <c r="O395" s="528"/>
    </row>
    <row r="396" spans="1:15" ht="15">
      <c r="A396" s="558" t="s">
        <v>369</v>
      </c>
      <c r="B396" s="559"/>
      <c r="C396" s="559"/>
      <c r="D396" s="560">
        <v>2014</v>
      </c>
      <c r="E396" s="560" t="s">
        <v>23</v>
      </c>
      <c r="F396" s="560" t="s">
        <v>241</v>
      </c>
      <c r="G396" s="561" t="s">
        <v>992</v>
      </c>
      <c r="H396" s="576" t="s">
        <v>1145</v>
      </c>
      <c r="I396" s="559">
        <v>1</v>
      </c>
      <c r="J396" s="845" t="s">
        <v>1717</v>
      </c>
      <c r="K396" s="693"/>
      <c r="L396" s="560">
        <v>40</v>
      </c>
      <c r="M396" s="560">
        <v>0</v>
      </c>
      <c r="N396" s="559">
        <f t="shared" si="8"/>
        <v>40</v>
      </c>
      <c r="O396" s="528"/>
    </row>
    <row r="397" spans="1:15" ht="15">
      <c r="A397" s="558"/>
      <c r="B397" s="559"/>
      <c r="C397" s="559"/>
      <c r="D397" s="560"/>
      <c r="E397" s="560"/>
      <c r="F397" s="560"/>
      <c r="G397" s="561"/>
      <c r="H397" s="561"/>
      <c r="I397" s="559"/>
      <c r="J397" s="845"/>
      <c r="K397" s="693"/>
      <c r="L397" s="559"/>
      <c r="M397" s="559"/>
      <c r="N397" s="559"/>
      <c r="O397" s="528"/>
    </row>
    <row r="398" spans="1:15">
      <c r="N398" s="31">
        <f>SUM(N5:N397)</f>
        <v>283025</v>
      </c>
    </row>
  </sheetData>
  <mergeCells count="11">
    <mergeCell ref="K3:N3"/>
    <mergeCell ref="E3:E4"/>
    <mergeCell ref="G3:G4"/>
    <mergeCell ref="H3:H4"/>
    <mergeCell ref="I3:I4"/>
    <mergeCell ref="F3:F4"/>
    <mergeCell ref="A3:A4"/>
    <mergeCell ref="B3:B4"/>
    <mergeCell ref="C3:C4"/>
    <mergeCell ref="D3:D4"/>
    <mergeCell ref="J3:J4"/>
  </mergeCells>
  <phoneticPr fontId="42" type="noConversion"/>
  <dataValidations count="1">
    <dataValidation type="textLength" showInputMessage="1" showErrorMessage="1" sqref="O5:O22">
      <formula1>0</formula1>
      <formula2>150</formula2>
    </dataValidation>
  </dataValidations>
  <pageMargins left="0.78749999999999998" right="0.78749999999999998" top="1.0527777777777778" bottom="1.0527777777777778" header="0.78749999999999998" footer="0.78749999999999998"/>
  <pageSetup paperSize="9" scale="50" firstPageNumber="0" orientation="landscape" horizontalDpi="300" verticalDpi="300"/>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enableFormatConditionsCalculation="0">
    <pageSetUpPr fitToPage="1"/>
  </sheetPr>
  <dimension ref="A1:I17"/>
  <sheetViews>
    <sheetView zoomScale="125" zoomScaleNormal="125" zoomScaleSheetLayoutView="100" zoomScalePageLayoutView="125" workbookViewId="0">
      <selection activeCell="G7" sqref="G7"/>
    </sheetView>
  </sheetViews>
  <sheetFormatPr defaultColWidth="11.42578125" defaultRowHeight="12.75"/>
  <cols>
    <col min="1" max="2" width="11.42578125" style="78"/>
    <col min="3" max="3" width="26" style="78" customWidth="1"/>
    <col min="4" max="4" width="19" style="78" customWidth="1"/>
    <col min="5" max="5" width="11.42578125" style="78" customWidth="1"/>
    <col min="6" max="7" width="14.140625" style="78" customWidth="1"/>
    <col min="8" max="8" width="14.7109375" style="78" bestFit="1" customWidth="1"/>
    <col min="9" max="9" width="19.85546875" style="79" customWidth="1"/>
    <col min="10" max="16384" width="11.42578125" style="78"/>
  </cols>
  <sheetData>
    <row r="1" spans="1:9" ht="20.100000000000001" customHeight="1" thickBot="1">
      <c r="A1" s="74" t="s">
        <v>317</v>
      </c>
      <c r="D1" s="74"/>
      <c r="E1" s="74"/>
      <c r="F1" s="74"/>
      <c r="G1" s="74"/>
      <c r="H1" s="13" t="s">
        <v>0</v>
      </c>
      <c r="I1" s="765" t="s">
        <v>453</v>
      </c>
    </row>
    <row r="2" spans="1:9" ht="20.100000000000001" customHeight="1" thickBot="1">
      <c r="C2" s="75"/>
      <c r="D2" s="75"/>
      <c r="E2" s="75"/>
      <c r="F2" s="74"/>
      <c r="G2" s="75"/>
      <c r="H2" s="12" t="s">
        <v>290</v>
      </c>
      <c r="I2" s="766" t="s">
        <v>648</v>
      </c>
    </row>
    <row r="3" spans="1:9" ht="43.5" customHeight="1" thickBot="1">
      <c r="A3" s="757" t="s">
        <v>1</v>
      </c>
      <c r="B3" s="757" t="s">
        <v>334</v>
      </c>
      <c r="C3" s="757" t="s">
        <v>10</v>
      </c>
      <c r="D3" s="644" t="s">
        <v>325</v>
      </c>
      <c r="E3" s="659" t="s">
        <v>81</v>
      </c>
      <c r="F3" s="758" t="s">
        <v>318</v>
      </c>
      <c r="G3" s="759" t="s">
        <v>2126</v>
      </c>
      <c r="H3" s="759" t="s">
        <v>319</v>
      </c>
      <c r="I3" s="610" t="s">
        <v>347</v>
      </c>
    </row>
    <row r="4" spans="1:9" ht="38.25">
      <c r="A4" s="741" t="s">
        <v>369</v>
      </c>
      <c r="B4" s="741">
        <v>2014</v>
      </c>
      <c r="C4" s="768" t="s">
        <v>19</v>
      </c>
      <c r="D4" s="431" t="s">
        <v>8</v>
      </c>
      <c r="E4" s="470" t="s">
        <v>320</v>
      </c>
      <c r="F4" s="761" t="s">
        <v>70</v>
      </c>
      <c r="G4" s="761" t="s">
        <v>88</v>
      </c>
      <c r="H4" s="763" t="s">
        <v>2051</v>
      </c>
      <c r="I4" s="741"/>
    </row>
    <row r="5" spans="1:9">
      <c r="A5" s="741" t="s">
        <v>369</v>
      </c>
      <c r="B5" s="741">
        <v>2014</v>
      </c>
      <c r="C5" s="768" t="s">
        <v>19</v>
      </c>
      <c r="D5" s="431" t="s">
        <v>8</v>
      </c>
      <c r="E5" s="470" t="s">
        <v>2049</v>
      </c>
      <c r="F5" s="761" t="s">
        <v>70</v>
      </c>
      <c r="G5" s="761" t="s">
        <v>70</v>
      </c>
      <c r="H5" s="761" t="s">
        <v>2047</v>
      </c>
      <c r="I5" s="741" t="s">
        <v>2052</v>
      </c>
    </row>
    <row r="6" spans="1:9">
      <c r="A6" s="741" t="s">
        <v>369</v>
      </c>
      <c r="B6" s="741">
        <v>2014</v>
      </c>
      <c r="C6" s="768" t="s">
        <v>19</v>
      </c>
      <c r="D6" s="431" t="s">
        <v>8</v>
      </c>
      <c r="E6" s="470" t="s">
        <v>322</v>
      </c>
      <c r="F6" s="761" t="s">
        <v>88</v>
      </c>
      <c r="G6" s="761" t="s">
        <v>70</v>
      </c>
      <c r="H6" s="763"/>
      <c r="I6" s="741" t="s">
        <v>2056</v>
      </c>
    </row>
    <row r="7" spans="1:9" s="79" customFormat="1" ht="25.5">
      <c r="A7" s="741" t="s">
        <v>369</v>
      </c>
      <c r="B7" s="741">
        <v>2014</v>
      </c>
      <c r="C7" s="760" t="s">
        <v>21</v>
      </c>
      <c r="D7" s="431" t="s">
        <v>8</v>
      </c>
      <c r="E7" s="470" t="s">
        <v>320</v>
      </c>
      <c r="F7" s="761" t="s">
        <v>70</v>
      </c>
      <c r="G7" s="763" t="s">
        <v>88</v>
      </c>
      <c r="H7" s="761" t="s">
        <v>2046</v>
      </c>
      <c r="I7" s="769"/>
    </row>
    <row r="8" spans="1:9" s="79" customFormat="1">
      <c r="A8" s="741" t="s">
        <v>369</v>
      </c>
      <c r="B8" s="741">
        <v>2014</v>
      </c>
      <c r="C8" s="762" t="s">
        <v>21</v>
      </c>
      <c r="D8" s="431" t="s">
        <v>8</v>
      </c>
      <c r="E8" s="470" t="s">
        <v>321</v>
      </c>
      <c r="F8" s="761" t="s">
        <v>70</v>
      </c>
      <c r="G8" s="761" t="s">
        <v>88</v>
      </c>
      <c r="H8" s="761" t="s">
        <v>2047</v>
      </c>
      <c r="I8" s="769"/>
    </row>
    <row r="9" spans="1:9" s="79" customFormat="1" ht="25.5">
      <c r="A9" s="741" t="s">
        <v>369</v>
      </c>
      <c r="B9" s="741">
        <v>2014</v>
      </c>
      <c r="C9" s="762" t="s">
        <v>21</v>
      </c>
      <c r="D9" s="431" t="s">
        <v>8</v>
      </c>
      <c r="E9" s="470" t="s">
        <v>322</v>
      </c>
      <c r="F9" s="761" t="s">
        <v>88</v>
      </c>
      <c r="G9" s="761" t="s">
        <v>70</v>
      </c>
      <c r="H9" s="761" t="s">
        <v>2048</v>
      </c>
      <c r="I9" s="725" t="s">
        <v>2053</v>
      </c>
    </row>
    <row r="10" spans="1:9" s="79" customFormat="1" ht="25.5">
      <c r="A10" s="741" t="s">
        <v>369</v>
      </c>
      <c r="B10" s="741">
        <v>2014</v>
      </c>
      <c r="C10" s="762" t="s">
        <v>21</v>
      </c>
      <c r="D10" s="431" t="s">
        <v>8</v>
      </c>
      <c r="E10" s="470" t="s">
        <v>2049</v>
      </c>
      <c r="F10" s="761" t="s">
        <v>88</v>
      </c>
      <c r="G10" s="761" t="s">
        <v>70</v>
      </c>
      <c r="H10" s="761" t="s">
        <v>2048</v>
      </c>
      <c r="I10" s="725" t="s">
        <v>2054</v>
      </c>
    </row>
    <row r="11" spans="1:9" s="79" customFormat="1" ht="25.5">
      <c r="A11" s="741" t="s">
        <v>369</v>
      </c>
      <c r="B11" s="741">
        <v>2014</v>
      </c>
      <c r="C11" s="767" t="s">
        <v>21</v>
      </c>
      <c r="D11" s="431" t="s">
        <v>8</v>
      </c>
      <c r="E11" s="770" t="s">
        <v>2050</v>
      </c>
      <c r="F11" s="761" t="s">
        <v>88</v>
      </c>
      <c r="G11" s="761" t="s">
        <v>70</v>
      </c>
      <c r="H11" s="761" t="s">
        <v>2048</v>
      </c>
      <c r="I11" s="725" t="s">
        <v>2055</v>
      </c>
    </row>
    <row r="12" spans="1:9" s="79" customFormat="1"/>
    <row r="13" spans="1:9" s="79" customFormat="1"/>
    <row r="14" spans="1:9" s="79" customFormat="1"/>
    <row r="15" spans="1:9" ht="13.35" customHeight="1">
      <c r="A15" s="130"/>
      <c r="B15" s="130"/>
      <c r="C15" s="124"/>
      <c r="D15" s="130"/>
      <c r="E15" s="130"/>
      <c r="F15" s="764"/>
      <c r="G15" s="764"/>
      <c r="H15" s="130"/>
      <c r="I15" s="130"/>
    </row>
    <row r="16" spans="1:9" ht="13.35" customHeight="1">
      <c r="C16" s="76"/>
      <c r="F16" s="18"/>
      <c r="G16" s="18"/>
    </row>
    <row r="17" spans="3:8" ht="42.75" customHeight="1">
      <c r="C17" s="999"/>
      <c r="D17" s="1000"/>
      <c r="E17" s="1000"/>
      <c r="F17" s="1000"/>
      <c r="G17" s="1000"/>
      <c r="H17" s="1000"/>
    </row>
  </sheetData>
  <mergeCells count="1">
    <mergeCell ref="C17:H17"/>
  </mergeCells>
  <dataValidations count="1">
    <dataValidation type="textLength" showInputMessage="1" showErrorMessage="1" sqref="I4:I11">
      <formula1>0</formula1>
      <formula2>150</formula2>
    </dataValidation>
  </dataValidations>
  <pageMargins left="0.70866141732283472" right="0.70866141732283472" top="0.74803149606299213" bottom="0.74803149606299213" header="0.51181102362204722" footer="0.51181102362204722"/>
  <pageSetup paperSize="9" scale="73"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enableFormatConditionsCalculation="0">
    <pageSetUpPr fitToPage="1"/>
  </sheetPr>
  <dimension ref="A1:IU461"/>
  <sheetViews>
    <sheetView zoomScaleSheetLayoutView="90" workbookViewId="0">
      <selection activeCell="B463" sqref="B463"/>
    </sheetView>
  </sheetViews>
  <sheetFormatPr defaultColWidth="5.7109375" defaultRowHeight="20.100000000000001" customHeight="1"/>
  <cols>
    <col min="1" max="1" width="10.42578125" style="1" customWidth="1"/>
    <col min="2" max="2" width="29.28515625" style="5" customWidth="1"/>
    <col min="3" max="3" width="24" style="5" customWidth="1"/>
    <col min="4" max="4" width="13.42578125" style="5" bestFit="1" customWidth="1"/>
    <col min="5" max="5" width="42" style="33" bestFit="1" customWidth="1"/>
    <col min="6" max="6" width="8.7109375" style="33" customWidth="1"/>
    <col min="7" max="7" width="13.7109375" style="33" customWidth="1"/>
    <col min="8" max="8" width="14.42578125" style="33" customWidth="1"/>
    <col min="9" max="9" width="10.140625" style="33" customWidth="1"/>
    <col min="10" max="10" width="77.7109375" style="33" customWidth="1"/>
    <col min="11" max="11" width="9.85546875" style="33" customWidth="1"/>
    <col min="12" max="16384" width="5.7109375" style="34"/>
  </cols>
  <sheetData>
    <row r="1" spans="1:255" ht="21.6" customHeight="1">
      <c r="A1" s="7" t="s">
        <v>92</v>
      </c>
      <c r="B1" s="35"/>
      <c r="C1" s="35"/>
      <c r="D1" s="36"/>
      <c r="E1" s="36"/>
      <c r="F1" s="36"/>
      <c r="G1" s="36"/>
      <c r="H1" s="138"/>
      <c r="I1" s="138"/>
      <c r="J1"/>
      <c r="K1"/>
    </row>
    <row r="2" spans="1:255" ht="20.100000000000001" customHeight="1" thickBot="1">
      <c r="A2" s="139"/>
      <c r="B2" s="140"/>
      <c r="C2" s="140"/>
      <c r="D2" s="140"/>
      <c r="E2" s="140"/>
      <c r="F2" s="140"/>
      <c r="G2" s="140"/>
      <c r="H2" s="138"/>
      <c r="I2" s="138"/>
      <c r="J2"/>
      <c r="K2"/>
    </row>
    <row r="3" spans="1:255" ht="51" customHeight="1" thickBot="1">
      <c r="A3" s="141" t="s">
        <v>1</v>
      </c>
      <c r="B3" s="142" t="s">
        <v>81</v>
      </c>
      <c r="C3" s="143" t="s">
        <v>10</v>
      </c>
      <c r="D3" s="144" t="s">
        <v>344</v>
      </c>
      <c r="E3" s="145" t="s">
        <v>93</v>
      </c>
      <c r="F3" s="145" t="s">
        <v>82</v>
      </c>
      <c r="G3" s="147" t="s">
        <v>94</v>
      </c>
      <c r="H3" s="148" t="s">
        <v>95</v>
      </c>
      <c r="I3" s="145" t="s">
        <v>96</v>
      </c>
      <c r="J3" s="146" t="s">
        <v>347</v>
      </c>
      <c r="K3" s="34"/>
      <c r="IT3"/>
      <c r="IU3"/>
    </row>
    <row r="4" spans="1:255" s="33" customFormat="1" ht="13.35" customHeight="1">
      <c r="A4" s="266" t="s">
        <v>369</v>
      </c>
      <c r="B4" s="267" t="s">
        <v>659</v>
      </c>
      <c r="C4" s="266" t="s">
        <v>21</v>
      </c>
      <c r="D4" s="266" t="s">
        <v>8</v>
      </c>
      <c r="E4" s="266" t="s">
        <v>660</v>
      </c>
      <c r="F4" s="266" t="s">
        <v>661</v>
      </c>
      <c r="G4" s="268" t="s">
        <v>662</v>
      </c>
      <c r="H4" s="266" t="s">
        <v>439</v>
      </c>
      <c r="I4" s="266" t="s">
        <v>88</v>
      </c>
      <c r="J4" s="269"/>
    </row>
    <row r="5" spans="1:255" s="33" customFormat="1" ht="13.35" customHeight="1">
      <c r="A5" s="266" t="s">
        <v>369</v>
      </c>
      <c r="B5" s="267" t="s">
        <v>663</v>
      </c>
      <c r="C5" s="266" t="s">
        <v>21</v>
      </c>
      <c r="D5" s="266" t="s">
        <v>8</v>
      </c>
      <c r="E5" s="266" t="s">
        <v>660</v>
      </c>
      <c r="F5" s="266" t="s">
        <v>664</v>
      </c>
      <c r="G5" s="268">
        <v>4.8666666666666664E-2</v>
      </c>
      <c r="H5" s="266" t="s">
        <v>662</v>
      </c>
      <c r="I5" s="266" t="s">
        <v>88</v>
      </c>
      <c r="J5" s="269" t="s">
        <v>961</v>
      </c>
    </row>
    <row r="6" spans="1:255" s="33" customFormat="1" ht="13.35" customHeight="1">
      <c r="A6" s="266" t="s">
        <v>369</v>
      </c>
      <c r="B6" s="267" t="s">
        <v>665</v>
      </c>
      <c r="C6" s="266" t="s">
        <v>21</v>
      </c>
      <c r="D6" s="266" t="s">
        <v>8</v>
      </c>
      <c r="E6" s="266" t="s">
        <v>660</v>
      </c>
      <c r="F6" s="266" t="s">
        <v>661</v>
      </c>
      <c r="G6" s="268" t="s">
        <v>662</v>
      </c>
      <c r="H6" s="266" t="s">
        <v>439</v>
      </c>
      <c r="I6" s="266" t="s">
        <v>88</v>
      </c>
      <c r="J6" s="269"/>
    </row>
    <row r="7" spans="1:255" s="33" customFormat="1" ht="13.35" customHeight="1">
      <c r="A7" s="266" t="s">
        <v>369</v>
      </c>
      <c r="B7" s="271" t="s">
        <v>666</v>
      </c>
      <c r="C7" s="270" t="s">
        <v>21</v>
      </c>
      <c r="D7" s="270" t="s">
        <v>8</v>
      </c>
      <c r="E7" s="272" t="s">
        <v>667</v>
      </c>
      <c r="F7" s="270" t="s">
        <v>661</v>
      </c>
      <c r="G7" s="273">
        <v>8009.5203333333329</v>
      </c>
      <c r="H7" s="270">
        <v>7.89</v>
      </c>
      <c r="I7" s="270" t="s">
        <v>962</v>
      </c>
      <c r="J7" s="274"/>
    </row>
    <row r="8" spans="1:255" s="33" customFormat="1" ht="13.35" customHeight="1">
      <c r="A8" s="266" t="s">
        <v>369</v>
      </c>
      <c r="B8" s="267" t="s">
        <v>668</v>
      </c>
      <c r="C8" s="266" t="s">
        <v>21</v>
      </c>
      <c r="D8" s="266" t="s">
        <v>8</v>
      </c>
      <c r="E8" s="266" t="s">
        <v>669</v>
      </c>
      <c r="F8" s="266" t="s">
        <v>661</v>
      </c>
      <c r="G8" s="268" t="s">
        <v>662</v>
      </c>
      <c r="H8" s="266" t="s">
        <v>439</v>
      </c>
      <c r="I8" s="266" t="s">
        <v>88</v>
      </c>
      <c r="J8" s="269"/>
    </row>
    <row r="9" spans="1:255" ht="13.35" customHeight="1">
      <c r="A9" s="266" t="s">
        <v>369</v>
      </c>
      <c r="B9" s="267" t="s">
        <v>670</v>
      </c>
      <c r="C9" s="266" t="s">
        <v>21</v>
      </c>
      <c r="D9" s="266" t="s">
        <v>8</v>
      </c>
      <c r="E9" s="266" t="s">
        <v>669</v>
      </c>
      <c r="F9" s="266" t="s">
        <v>661</v>
      </c>
      <c r="G9" s="268" t="s">
        <v>662</v>
      </c>
      <c r="H9" s="266" t="s">
        <v>439</v>
      </c>
      <c r="I9" s="266" t="s">
        <v>88</v>
      </c>
      <c r="J9" s="269"/>
      <c r="K9" s="34"/>
      <c r="IT9"/>
      <c r="IU9"/>
    </row>
    <row r="10" spans="1:255" ht="13.35" customHeight="1">
      <c r="A10" s="266" t="s">
        <v>369</v>
      </c>
      <c r="B10" s="276" t="s">
        <v>97</v>
      </c>
      <c r="C10" s="275" t="s">
        <v>21</v>
      </c>
      <c r="D10" s="275" t="s">
        <v>8</v>
      </c>
      <c r="E10" s="275" t="s">
        <v>660</v>
      </c>
      <c r="F10" s="275" t="s">
        <v>661</v>
      </c>
      <c r="G10" s="277">
        <v>5048.083333333333</v>
      </c>
      <c r="H10" s="275">
        <v>16.760000000000002</v>
      </c>
      <c r="I10" s="275" t="s">
        <v>963</v>
      </c>
      <c r="J10" s="278"/>
      <c r="K10" s="34"/>
      <c r="IT10"/>
      <c r="IU10"/>
    </row>
    <row r="11" spans="1:255" ht="13.35" customHeight="1">
      <c r="A11" s="266" t="s">
        <v>369</v>
      </c>
      <c r="B11" s="267" t="s">
        <v>671</v>
      </c>
      <c r="C11" s="266" t="s">
        <v>21</v>
      </c>
      <c r="D11" s="266" t="s">
        <v>8</v>
      </c>
      <c r="E11" s="266" t="s">
        <v>669</v>
      </c>
      <c r="F11" s="266" t="s">
        <v>661</v>
      </c>
      <c r="G11" s="268" t="s">
        <v>662</v>
      </c>
      <c r="H11" s="266" t="s">
        <v>439</v>
      </c>
      <c r="I11" s="266" t="s">
        <v>88</v>
      </c>
      <c r="J11" s="269"/>
      <c r="K11" s="34"/>
      <c r="IT11"/>
      <c r="IU11"/>
    </row>
    <row r="12" spans="1:255" ht="13.35" customHeight="1">
      <c r="A12" s="266" t="s">
        <v>369</v>
      </c>
      <c r="B12" s="267" t="s">
        <v>672</v>
      </c>
      <c r="C12" s="266" t="s">
        <v>21</v>
      </c>
      <c r="D12" s="266" t="s">
        <v>8</v>
      </c>
      <c r="E12" s="266" t="s">
        <v>660</v>
      </c>
      <c r="F12" s="266" t="s">
        <v>664</v>
      </c>
      <c r="G12" s="268" t="s">
        <v>662</v>
      </c>
      <c r="H12" s="266" t="s">
        <v>439</v>
      </c>
      <c r="I12" s="266" t="s">
        <v>88</v>
      </c>
      <c r="J12" s="269"/>
      <c r="K12" s="34"/>
      <c r="IT12"/>
      <c r="IU12"/>
    </row>
    <row r="13" spans="1:255" ht="13.35" customHeight="1">
      <c r="A13" s="266" t="s">
        <v>369</v>
      </c>
      <c r="B13" s="276" t="s">
        <v>673</v>
      </c>
      <c r="C13" s="275" t="s">
        <v>21</v>
      </c>
      <c r="D13" s="275" t="s">
        <v>8</v>
      </c>
      <c r="E13" s="275" t="s">
        <v>660</v>
      </c>
      <c r="F13" s="275" t="s">
        <v>661</v>
      </c>
      <c r="G13" s="277">
        <v>881.15300000000002</v>
      </c>
      <c r="H13" s="275">
        <v>25.5</v>
      </c>
      <c r="I13" s="275" t="s">
        <v>963</v>
      </c>
      <c r="J13" s="278"/>
      <c r="K13" s="34"/>
      <c r="IT13"/>
      <c r="IU13"/>
    </row>
    <row r="14" spans="1:255" ht="13.35" customHeight="1">
      <c r="A14" s="266" t="s">
        <v>369</v>
      </c>
      <c r="B14" s="267" t="s">
        <v>674</v>
      </c>
      <c r="C14" s="266" t="s">
        <v>21</v>
      </c>
      <c r="D14" s="266" t="s">
        <v>8</v>
      </c>
      <c r="E14" s="266" t="s">
        <v>675</v>
      </c>
      <c r="F14" s="266" t="s">
        <v>661</v>
      </c>
      <c r="G14" s="268">
        <v>632.39633333333336</v>
      </c>
      <c r="H14" s="266">
        <v>11.75</v>
      </c>
      <c r="I14" s="266" t="s">
        <v>88</v>
      </c>
      <c r="J14" s="269" t="s">
        <v>961</v>
      </c>
      <c r="K14" s="34"/>
      <c r="IT14"/>
      <c r="IU14"/>
    </row>
    <row r="15" spans="1:255" ht="13.35" customHeight="1">
      <c r="A15" s="266" t="s">
        <v>369</v>
      </c>
      <c r="B15" s="267" t="s">
        <v>676</v>
      </c>
      <c r="C15" s="266" t="s">
        <v>21</v>
      </c>
      <c r="D15" s="266" t="s">
        <v>8</v>
      </c>
      <c r="E15" s="266" t="s">
        <v>660</v>
      </c>
      <c r="F15" s="266" t="s">
        <v>661</v>
      </c>
      <c r="G15" s="268" t="s">
        <v>662</v>
      </c>
      <c r="H15" s="266" t="s">
        <v>439</v>
      </c>
      <c r="I15" s="266" t="s">
        <v>88</v>
      </c>
      <c r="J15" s="269"/>
      <c r="K15" s="34"/>
      <c r="IT15"/>
      <c r="IU15"/>
    </row>
    <row r="16" spans="1:255" ht="13.35" customHeight="1">
      <c r="A16" s="266" t="s">
        <v>369</v>
      </c>
      <c r="B16" s="276" t="s">
        <v>677</v>
      </c>
      <c r="C16" s="275" t="s">
        <v>21</v>
      </c>
      <c r="D16" s="275" t="s">
        <v>8</v>
      </c>
      <c r="E16" s="275" t="s">
        <v>660</v>
      </c>
      <c r="F16" s="275" t="s">
        <v>661</v>
      </c>
      <c r="G16" s="277">
        <v>2687.5186666666664</v>
      </c>
      <c r="H16" s="275">
        <v>56.67</v>
      </c>
      <c r="I16" s="275" t="s">
        <v>963</v>
      </c>
      <c r="J16" s="278"/>
      <c r="K16" s="34"/>
      <c r="IT16"/>
      <c r="IU16"/>
    </row>
    <row r="17" spans="1:255" ht="13.35" customHeight="1">
      <c r="A17" s="266" t="s">
        <v>369</v>
      </c>
      <c r="B17" s="267" t="s">
        <v>678</v>
      </c>
      <c r="C17" s="266" t="s">
        <v>21</v>
      </c>
      <c r="D17" s="266" t="s">
        <v>8</v>
      </c>
      <c r="E17" s="266" t="s">
        <v>660</v>
      </c>
      <c r="F17" s="266" t="s">
        <v>661</v>
      </c>
      <c r="G17" s="268" t="s">
        <v>662</v>
      </c>
      <c r="H17" s="266" t="s">
        <v>439</v>
      </c>
      <c r="I17" s="266" t="s">
        <v>88</v>
      </c>
      <c r="J17" s="269" t="s">
        <v>964</v>
      </c>
      <c r="K17" s="34"/>
      <c r="IT17"/>
      <c r="IU17"/>
    </row>
    <row r="18" spans="1:255" ht="13.35" customHeight="1">
      <c r="A18" s="266" t="s">
        <v>369</v>
      </c>
      <c r="B18" s="267" t="s">
        <v>679</v>
      </c>
      <c r="C18" s="266" t="s">
        <v>21</v>
      </c>
      <c r="D18" s="266" t="s">
        <v>8</v>
      </c>
      <c r="E18" s="266" t="s">
        <v>660</v>
      </c>
      <c r="F18" s="266" t="s">
        <v>661</v>
      </c>
      <c r="G18" s="268" t="s">
        <v>662</v>
      </c>
      <c r="H18" s="266" t="s">
        <v>439</v>
      </c>
      <c r="I18" s="266" t="s">
        <v>88</v>
      </c>
      <c r="J18" s="269" t="s">
        <v>964</v>
      </c>
      <c r="K18" s="34"/>
      <c r="IT18"/>
      <c r="IU18"/>
    </row>
    <row r="19" spans="1:255" ht="14.25" customHeight="1">
      <c r="A19" s="266" t="s">
        <v>369</v>
      </c>
      <c r="B19" s="267" t="s">
        <v>680</v>
      </c>
      <c r="C19" s="266" t="s">
        <v>21</v>
      </c>
      <c r="D19" s="266" t="s">
        <v>8</v>
      </c>
      <c r="E19" s="266" t="s">
        <v>660</v>
      </c>
      <c r="F19" s="266" t="s">
        <v>661</v>
      </c>
      <c r="G19" s="268" t="s">
        <v>662</v>
      </c>
      <c r="H19" s="266" t="s">
        <v>439</v>
      </c>
      <c r="I19" s="266" t="s">
        <v>88</v>
      </c>
      <c r="J19" s="269" t="s">
        <v>964</v>
      </c>
    </row>
    <row r="20" spans="1:255" ht="14.25" customHeight="1">
      <c r="A20" s="266" t="s">
        <v>369</v>
      </c>
      <c r="B20" s="267" t="s">
        <v>681</v>
      </c>
      <c r="C20" s="266" t="s">
        <v>21</v>
      </c>
      <c r="D20" s="266" t="s">
        <v>8</v>
      </c>
      <c r="E20" s="266" t="s">
        <v>660</v>
      </c>
      <c r="F20" s="266" t="s">
        <v>661</v>
      </c>
      <c r="G20" s="268" t="s">
        <v>662</v>
      </c>
      <c r="H20" s="266" t="s">
        <v>439</v>
      </c>
      <c r="I20" s="266" t="s">
        <v>88</v>
      </c>
      <c r="J20" s="269" t="s">
        <v>964</v>
      </c>
    </row>
    <row r="21" spans="1:255" ht="14.25" customHeight="1">
      <c r="A21" s="266" t="s">
        <v>369</v>
      </c>
      <c r="B21" s="267" t="s">
        <v>682</v>
      </c>
      <c r="C21" s="266" t="s">
        <v>21</v>
      </c>
      <c r="D21" s="266" t="s">
        <v>8</v>
      </c>
      <c r="E21" s="266" t="s">
        <v>660</v>
      </c>
      <c r="F21" s="266" t="s">
        <v>661</v>
      </c>
      <c r="G21" s="268">
        <v>6.9219999999999997</v>
      </c>
      <c r="H21" s="266">
        <v>1.58</v>
      </c>
      <c r="I21" s="266" t="s">
        <v>88</v>
      </c>
      <c r="J21" s="269"/>
    </row>
    <row r="22" spans="1:255" ht="14.25" customHeight="1">
      <c r="A22" s="266" t="s">
        <v>369</v>
      </c>
      <c r="B22" s="267" t="s">
        <v>683</v>
      </c>
      <c r="C22" s="266" t="s">
        <v>21</v>
      </c>
      <c r="D22" s="266" t="s">
        <v>8</v>
      </c>
      <c r="E22" s="266" t="s">
        <v>660</v>
      </c>
      <c r="F22" s="266" t="s">
        <v>661</v>
      </c>
      <c r="G22" s="268" t="s">
        <v>662</v>
      </c>
      <c r="H22" s="266" t="s">
        <v>439</v>
      </c>
      <c r="I22" s="266" t="s">
        <v>88</v>
      </c>
      <c r="J22" s="269"/>
    </row>
    <row r="23" spans="1:255" ht="14.25" customHeight="1">
      <c r="A23" s="266" t="s">
        <v>369</v>
      </c>
      <c r="B23" s="267" t="s">
        <v>684</v>
      </c>
      <c r="C23" s="266" t="s">
        <v>21</v>
      </c>
      <c r="D23" s="266" t="s">
        <v>8</v>
      </c>
      <c r="E23" s="266" t="s">
        <v>685</v>
      </c>
      <c r="F23" s="266" t="s">
        <v>661</v>
      </c>
      <c r="G23" s="268">
        <v>2.161</v>
      </c>
      <c r="H23" s="266">
        <v>13.72</v>
      </c>
      <c r="I23" s="266" t="s">
        <v>88</v>
      </c>
      <c r="J23" s="269" t="s">
        <v>965</v>
      </c>
    </row>
    <row r="24" spans="1:255" ht="14.25" customHeight="1">
      <c r="A24" s="266" t="s">
        <v>369</v>
      </c>
      <c r="B24" s="276" t="s">
        <v>686</v>
      </c>
      <c r="C24" s="275" t="s">
        <v>21</v>
      </c>
      <c r="D24" s="275" t="s">
        <v>8</v>
      </c>
      <c r="E24" s="275" t="s">
        <v>660</v>
      </c>
      <c r="F24" s="275" t="s">
        <v>661</v>
      </c>
      <c r="G24" s="277">
        <v>1050.6576666666667</v>
      </c>
      <c r="H24" s="275">
        <v>13.21</v>
      </c>
      <c r="I24" s="275" t="s">
        <v>963</v>
      </c>
      <c r="J24" s="278" t="s">
        <v>966</v>
      </c>
    </row>
    <row r="25" spans="1:255" ht="14.25" customHeight="1">
      <c r="A25" s="266" t="s">
        <v>369</v>
      </c>
      <c r="B25" s="267" t="s">
        <v>687</v>
      </c>
      <c r="C25" s="266" t="s">
        <v>21</v>
      </c>
      <c r="D25" s="266" t="s">
        <v>8</v>
      </c>
      <c r="E25" s="266" t="s">
        <v>660</v>
      </c>
      <c r="F25" s="266"/>
      <c r="G25" s="268" t="s">
        <v>662</v>
      </c>
      <c r="H25" s="266" t="s">
        <v>439</v>
      </c>
      <c r="I25" s="266" t="s">
        <v>88</v>
      </c>
      <c r="J25" s="269"/>
    </row>
    <row r="26" spans="1:255" ht="14.25" customHeight="1">
      <c r="A26" s="266" t="s">
        <v>369</v>
      </c>
      <c r="B26" s="267" t="s">
        <v>688</v>
      </c>
      <c r="C26" s="266" t="s">
        <v>21</v>
      </c>
      <c r="D26" s="266" t="s">
        <v>8</v>
      </c>
      <c r="E26" s="266" t="s">
        <v>689</v>
      </c>
      <c r="F26" s="266" t="s">
        <v>664</v>
      </c>
      <c r="G26" s="268" t="s">
        <v>662</v>
      </c>
      <c r="H26" s="266" t="s">
        <v>439</v>
      </c>
      <c r="I26" s="266" t="s">
        <v>88</v>
      </c>
      <c r="J26" s="269" t="s">
        <v>961</v>
      </c>
    </row>
    <row r="27" spans="1:255" ht="14.25" customHeight="1">
      <c r="A27" s="266" t="s">
        <v>369</v>
      </c>
      <c r="B27" s="267" t="s">
        <v>690</v>
      </c>
      <c r="C27" s="266" t="s">
        <v>21</v>
      </c>
      <c r="D27" s="266" t="s">
        <v>8</v>
      </c>
      <c r="E27" s="266" t="s">
        <v>691</v>
      </c>
      <c r="F27" s="266" t="s">
        <v>664</v>
      </c>
      <c r="G27" s="268" t="s">
        <v>662</v>
      </c>
      <c r="H27" s="266" t="s">
        <v>439</v>
      </c>
      <c r="I27" s="266" t="s">
        <v>88</v>
      </c>
      <c r="J27" s="269" t="s">
        <v>961</v>
      </c>
    </row>
    <row r="28" spans="1:255" ht="14.25" customHeight="1">
      <c r="A28" s="266" t="s">
        <v>369</v>
      </c>
      <c r="B28" s="267" t="s">
        <v>659</v>
      </c>
      <c r="C28" s="266" t="s">
        <v>21</v>
      </c>
      <c r="D28" s="266" t="s">
        <v>8</v>
      </c>
      <c r="E28" s="266" t="s">
        <v>691</v>
      </c>
      <c r="F28" s="266" t="s">
        <v>661</v>
      </c>
      <c r="G28" s="268">
        <v>6.6666666666666664E-4</v>
      </c>
      <c r="H28" s="266" t="s">
        <v>439</v>
      </c>
      <c r="I28" s="266" t="s">
        <v>88</v>
      </c>
      <c r="J28" s="269"/>
    </row>
    <row r="29" spans="1:255" ht="14.25" customHeight="1">
      <c r="A29" s="266" t="s">
        <v>369</v>
      </c>
      <c r="B29" s="267" t="s">
        <v>665</v>
      </c>
      <c r="C29" s="266" t="s">
        <v>21</v>
      </c>
      <c r="D29" s="266" t="s">
        <v>8</v>
      </c>
      <c r="E29" s="266" t="s">
        <v>691</v>
      </c>
      <c r="F29" s="266" t="s">
        <v>661</v>
      </c>
      <c r="G29" s="268" t="s">
        <v>662</v>
      </c>
      <c r="H29" s="266" t="s">
        <v>439</v>
      </c>
      <c r="I29" s="266" t="s">
        <v>88</v>
      </c>
      <c r="J29" s="269"/>
    </row>
    <row r="30" spans="1:255" ht="14.25" customHeight="1">
      <c r="A30" s="266" t="s">
        <v>369</v>
      </c>
      <c r="B30" s="267" t="s">
        <v>666</v>
      </c>
      <c r="C30" s="266" t="s">
        <v>21</v>
      </c>
      <c r="D30" s="266" t="s">
        <v>8</v>
      </c>
      <c r="E30" s="266" t="s">
        <v>692</v>
      </c>
      <c r="F30" s="266" t="s">
        <v>661</v>
      </c>
      <c r="G30" s="268">
        <v>454.27800000000002</v>
      </c>
      <c r="H30" s="266">
        <v>0.79</v>
      </c>
      <c r="I30" s="266" t="s">
        <v>88</v>
      </c>
      <c r="J30" s="269"/>
    </row>
    <row r="31" spans="1:255" ht="14.25" customHeight="1">
      <c r="A31" s="266" t="s">
        <v>369</v>
      </c>
      <c r="B31" s="267" t="s">
        <v>693</v>
      </c>
      <c r="C31" s="266" t="s">
        <v>21</v>
      </c>
      <c r="D31" s="266" t="s">
        <v>8</v>
      </c>
      <c r="E31" s="266" t="s">
        <v>691</v>
      </c>
      <c r="F31" s="266" t="s">
        <v>664</v>
      </c>
      <c r="G31" s="268" t="s">
        <v>662</v>
      </c>
      <c r="H31" s="266" t="s">
        <v>439</v>
      </c>
      <c r="I31" s="266" t="s">
        <v>88</v>
      </c>
      <c r="J31" s="269"/>
    </row>
    <row r="32" spans="1:255" ht="14.25" customHeight="1">
      <c r="A32" s="266" t="s">
        <v>369</v>
      </c>
      <c r="B32" s="267" t="s">
        <v>694</v>
      </c>
      <c r="C32" s="266" t="s">
        <v>21</v>
      </c>
      <c r="D32" s="266" t="s">
        <v>8</v>
      </c>
      <c r="E32" s="266" t="s">
        <v>691</v>
      </c>
      <c r="F32" s="266" t="s">
        <v>664</v>
      </c>
      <c r="G32" s="268" t="s">
        <v>662</v>
      </c>
      <c r="H32" s="266" t="s">
        <v>439</v>
      </c>
      <c r="I32" s="266" t="s">
        <v>88</v>
      </c>
      <c r="J32" s="269" t="s">
        <v>964</v>
      </c>
    </row>
    <row r="33" spans="1:10" ht="14.25" customHeight="1">
      <c r="A33" s="266" t="s">
        <v>369</v>
      </c>
      <c r="B33" s="267" t="s">
        <v>97</v>
      </c>
      <c r="C33" s="266" t="s">
        <v>21</v>
      </c>
      <c r="D33" s="266" t="s">
        <v>8</v>
      </c>
      <c r="E33" s="266" t="s">
        <v>695</v>
      </c>
      <c r="F33" s="266" t="s">
        <v>661</v>
      </c>
      <c r="G33" s="268">
        <v>60.652999999999999</v>
      </c>
      <c r="H33" s="266">
        <v>1.69</v>
      </c>
      <c r="I33" s="266" t="s">
        <v>88</v>
      </c>
      <c r="J33" s="269"/>
    </row>
    <row r="34" spans="1:10" ht="14.25" customHeight="1">
      <c r="A34" s="266" t="s">
        <v>369</v>
      </c>
      <c r="B34" s="267" t="s">
        <v>97</v>
      </c>
      <c r="C34" s="266" t="s">
        <v>21</v>
      </c>
      <c r="D34" s="266" t="s">
        <v>8</v>
      </c>
      <c r="E34" s="266" t="s">
        <v>696</v>
      </c>
      <c r="F34" s="266" t="s">
        <v>661</v>
      </c>
      <c r="G34" s="268">
        <v>6.351</v>
      </c>
      <c r="H34" s="266">
        <v>1.69</v>
      </c>
      <c r="I34" s="266" t="s">
        <v>88</v>
      </c>
      <c r="J34" s="269"/>
    </row>
    <row r="35" spans="1:10" ht="14.25" customHeight="1">
      <c r="A35" s="266" t="s">
        <v>369</v>
      </c>
      <c r="B35" s="267" t="s">
        <v>697</v>
      </c>
      <c r="C35" s="266" t="s">
        <v>21</v>
      </c>
      <c r="D35" s="266" t="s">
        <v>8</v>
      </c>
      <c r="E35" s="266" t="s">
        <v>691</v>
      </c>
      <c r="F35" s="266" t="s">
        <v>664</v>
      </c>
      <c r="G35" s="268">
        <v>1.7843333333333333</v>
      </c>
      <c r="H35" s="266">
        <v>0</v>
      </c>
      <c r="I35" s="266" t="s">
        <v>88</v>
      </c>
      <c r="J35" s="269"/>
    </row>
    <row r="36" spans="1:10" ht="14.25" customHeight="1">
      <c r="A36" s="266" t="s">
        <v>369</v>
      </c>
      <c r="B36" s="267" t="s">
        <v>698</v>
      </c>
      <c r="C36" s="266" t="s">
        <v>21</v>
      </c>
      <c r="D36" s="266" t="s">
        <v>8</v>
      </c>
      <c r="E36" s="266" t="s">
        <v>691</v>
      </c>
      <c r="F36" s="266" t="s">
        <v>664</v>
      </c>
      <c r="G36" s="268">
        <v>10.5665</v>
      </c>
      <c r="H36" s="266">
        <v>1.65</v>
      </c>
      <c r="I36" s="266" t="s">
        <v>88</v>
      </c>
      <c r="J36" s="269"/>
    </row>
    <row r="37" spans="1:10" ht="14.25" customHeight="1">
      <c r="A37" s="266" t="s">
        <v>369</v>
      </c>
      <c r="B37" s="267" t="s">
        <v>673</v>
      </c>
      <c r="C37" s="266" t="s">
        <v>21</v>
      </c>
      <c r="D37" s="266" t="s">
        <v>8</v>
      </c>
      <c r="E37" s="266" t="s">
        <v>699</v>
      </c>
      <c r="F37" s="266" t="s">
        <v>661</v>
      </c>
      <c r="G37" s="268">
        <v>159.81700000000001</v>
      </c>
      <c r="H37" s="266">
        <v>9.77</v>
      </c>
      <c r="I37" s="266" t="s">
        <v>88</v>
      </c>
      <c r="J37" s="269"/>
    </row>
    <row r="38" spans="1:10" ht="14.25" customHeight="1">
      <c r="A38" s="266" t="s">
        <v>369</v>
      </c>
      <c r="B38" s="267" t="s">
        <v>700</v>
      </c>
      <c r="C38" s="266" t="s">
        <v>21</v>
      </c>
      <c r="D38" s="266" t="s">
        <v>8</v>
      </c>
      <c r="E38" s="266" t="s">
        <v>691</v>
      </c>
      <c r="F38" s="266" t="s">
        <v>664</v>
      </c>
      <c r="G38" s="268">
        <v>0.39866666666666667</v>
      </c>
      <c r="H38" s="266">
        <v>0</v>
      </c>
      <c r="I38" s="266" t="s">
        <v>88</v>
      </c>
      <c r="J38" s="269"/>
    </row>
    <row r="39" spans="1:10" ht="14.25" customHeight="1">
      <c r="A39" s="266" t="s">
        <v>369</v>
      </c>
      <c r="B39" s="267" t="s">
        <v>104</v>
      </c>
      <c r="C39" s="266" t="s">
        <v>21</v>
      </c>
      <c r="D39" s="266" t="s">
        <v>8</v>
      </c>
      <c r="E39" s="266" t="s">
        <v>116</v>
      </c>
      <c r="F39" s="266" t="s">
        <v>661</v>
      </c>
      <c r="G39" s="268">
        <v>6.8033333333333328</v>
      </c>
      <c r="H39" s="266">
        <v>1.92</v>
      </c>
      <c r="I39" s="266" t="s">
        <v>88</v>
      </c>
      <c r="J39" s="269"/>
    </row>
    <row r="40" spans="1:10" ht="14.25" customHeight="1">
      <c r="A40" s="266" t="s">
        <v>369</v>
      </c>
      <c r="B40" s="267" t="s">
        <v>674</v>
      </c>
      <c r="C40" s="266" t="s">
        <v>21</v>
      </c>
      <c r="D40" s="266" t="s">
        <v>8</v>
      </c>
      <c r="E40" s="266" t="s">
        <v>675</v>
      </c>
      <c r="F40" s="266" t="s">
        <v>661</v>
      </c>
      <c r="G40" s="268">
        <v>5</v>
      </c>
      <c r="H40" s="266">
        <v>0.2</v>
      </c>
      <c r="I40" s="266" t="s">
        <v>88</v>
      </c>
      <c r="J40" s="269" t="s">
        <v>961</v>
      </c>
    </row>
    <row r="41" spans="1:10" ht="14.25" customHeight="1">
      <c r="A41" s="266" t="s">
        <v>369</v>
      </c>
      <c r="B41" s="267" t="s">
        <v>100</v>
      </c>
      <c r="C41" s="266" t="s">
        <v>21</v>
      </c>
      <c r="D41" s="266" t="s">
        <v>8</v>
      </c>
      <c r="E41" s="266" t="s">
        <v>701</v>
      </c>
      <c r="F41" s="266" t="s">
        <v>661</v>
      </c>
      <c r="G41" s="268">
        <v>13.010999999999999</v>
      </c>
      <c r="H41" s="266">
        <v>0.35</v>
      </c>
      <c r="I41" s="266" t="s">
        <v>88</v>
      </c>
      <c r="J41" s="269"/>
    </row>
    <row r="42" spans="1:10" ht="14.25" customHeight="1">
      <c r="A42" s="266" t="s">
        <v>369</v>
      </c>
      <c r="B42" s="267" t="s">
        <v>676</v>
      </c>
      <c r="C42" s="266" t="s">
        <v>21</v>
      </c>
      <c r="D42" s="266" t="s">
        <v>8</v>
      </c>
      <c r="E42" s="266" t="s">
        <v>702</v>
      </c>
      <c r="F42" s="266" t="s">
        <v>661</v>
      </c>
      <c r="G42" s="268" t="s">
        <v>662</v>
      </c>
      <c r="H42" s="266" t="s">
        <v>439</v>
      </c>
      <c r="I42" s="266" t="s">
        <v>88</v>
      </c>
      <c r="J42" s="269"/>
    </row>
    <row r="43" spans="1:10" ht="14.25" customHeight="1">
      <c r="A43" s="266" t="s">
        <v>369</v>
      </c>
      <c r="B43" s="267" t="s">
        <v>89</v>
      </c>
      <c r="C43" s="266" t="s">
        <v>21</v>
      </c>
      <c r="D43" s="266" t="s">
        <v>8</v>
      </c>
      <c r="E43" s="266" t="s">
        <v>691</v>
      </c>
      <c r="F43" s="266" t="s">
        <v>661</v>
      </c>
      <c r="G43" s="268">
        <v>29.201666666666668</v>
      </c>
      <c r="H43" s="266">
        <v>0.31</v>
      </c>
      <c r="I43" s="266" t="s">
        <v>88</v>
      </c>
      <c r="J43" s="269"/>
    </row>
    <row r="44" spans="1:10" ht="14.25" customHeight="1">
      <c r="A44" s="266" t="s">
        <v>369</v>
      </c>
      <c r="B44" s="276" t="s">
        <v>677</v>
      </c>
      <c r="C44" s="275" t="s">
        <v>21</v>
      </c>
      <c r="D44" s="275" t="s">
        <v>8</v>
      </c>
      <c r="E44" s="275" t="s">
        <v>703</v>
      </c>
      <c r="F44" s="275" t="s">
        <v>661</v>
      </c>
      <c r="G44" s="277">
        <v>1568.5593333333331</v>
      </c>
      <c r="H44" s="275">
        <v>26.6</v>
      </c>
      <c r="I44" s="275" t="s">
        <v>963</v>
      </c>
      <c r="J44" s="278" t="s">
        <v>961</v>
      </c>
    </row>
    <row r="45" spans="1:10" ht="14.25" customHeight="1">
      <c r="A45" s="266" t="s">
        <v>369</v>
      </c>
      <c r="B45" s="267" t="s">
        <v>704</v>
      </c>
      <c r="C45" s="266" t="s">
        <v>21</v>
      </c>
      <c r="D45" s="266" t="s">
        <v>8</v>
      </c>
      <c r="E45" s="266" t="s">
        <v>691</v>
      </c>
      <c r="F45" s="266" t="s">
        <v>664</v>
      </c>
      <c r="G45" s="268" t="s">
        <v>662</v>
      </c>
      <c r="H45" s="266" t="s">
        <v>439</v>
      </c>
      <c r="I45" s="266" t="s">
        <v>88</v>
      </c>
      <c r="J45" s="269"/>
    </row>
    <row r="46" spans="1:10" ht="14.25" customHeight="1">
      <c r="A46" s="266" t="s">
        <v>369</v>
      </c>
      <c r="B46" s="267" t="s">
        <v>705</v>
      </c>
      <c r="C46" s="266" t="s">
        <v>21</v>
      </c>
      <c r="D46" s="266" t="s">
        <v>8</v>
      </c>
      <c r="E46" s="266" t="s">
        <v>691</v>
      </c>
      <c r="F46" s="266" t="s">
        <v>661</v>
      </c>
      <c r="G46" s="268" t="s">
        <v>662</v>
      </c>
      <c r="H46" s="266" t="s">
        <v>439</v>
      </c>
      <c r="I46" s="266" t="s">
        <v>88</v>
      </c>
      <c r="J46" s="269"/>
    </row>
    <row r="47" spans="1:10" ht="14.25" customHeight="1">
      <c r="A47" s="266" t="s">
        <v>369</v>
      </c>
      <c r="B47" s="267" t="s">
        <v>684</v>
      </c>
      <c r="C47" s="266" t="s">
        <v>21</v>
      </c>
      <c r="D47" s="266" t="s">
        <v>8</v>
      </c>
      <c r="E47" s="266" t="s">
        <v>685</v>
      </c>
      <c r="F47" s="266" t="s">
        <v>661</v>
      </c>
      <c r="G47" s="268">
        <v>0.18066666666666667</v>
      </c>
      <c r="H47" s="266">
        <v>0</v>
      </c>
      <c r="I47" s="266" t="s">
        <v>88</v>
      </c>
      <c r="J47" s="269" t="s">
        <v>961</v>
      </c>
    </row>
    <row r="48" spans="1:10" ht="14.25" customHeight="1">
      <c r="A48" s="266" t="s">
        <v>369</v>
      </c>
      <c r="B48" s="267" t="s">
        <v>706</v>
      </c>
      <c r="C48" s="266" t="s">
        <v>21</v>
      </c>
      <c r="D48" s="266" t="s">
        <v>8</v>
      </c>
      <c r="E48" s="266" t="s">
        <v>691</v>
      </c>
      <c r="F48" s="266" t="s">
        <v>664</v>
      </c>
      <c r="G48" s="268">
        <v>1.2946666666666666</v>
      </c>
      <c r="H48" s="266">
        <v>1.27</v>
      </c>
      <c r="I48" s="266" t="s">
        <v>88</v>
      </c>
      <c r="J48" s="269"/>
    </row>
    <row r="49" spans="1:10" ht="14.25" customHeight="1">
      <c r="A49" s="266" t="s">
        <v>369</v>
      </c>
      <c r="B49" s="267" t="s">
        <v>707</v>
      </c>
      <c r="C49" s="266" t="s">
        <v>21</v>
      </c>
      <c r="D49" s="266" t="s">
        <v>8</v>
      </c>
      <c r="E49" s="266" t="s">
        <v>691</v>
      </c>
      <c r="F49" s="266" t="s">
        <v>661</v>
      </c>
      <c r="G49" s="268" t="s">
        <v>662</v>
      </c>
      <c r="H49" s="266" t="s">
        <v>439</v>
      </c>
      <c r="I49" s="266" t="s">
        <v>88</v>
      </c>
      <c r="J49" s="269"/>
    </row>
    <row r="50" spans="1:10" ht="14.25" customHeight="1">
      <c r="A50" s="266" t="s">
        <v>369</v>
      </c>
      <c r="B50" s="267" t="s">
        <v>708</v>
      </c>
      <c r="C50" s="266" t="s">
        <v>21</v>
      </c>
      <c r="D50" s="266" t="s">
        <v>8</v>
      </c>
      <c r="E50" s="266" t="s">
        <v>691</v>
      </c>
      <c r="F50" s="266" t="s">
        <v>661</v>
      </c>
      <c r="G50" s="268" t="s">
        <v>662</v>
      </c>
      <c r="H50" s="266" t="s">
        <v>439</v>
      </c>
      <c r="I50" s="266" t="s">
        <v>88</v>
      </c>
      <c r="J50" s="269"/>
    </row>
    <row r="51" spans="1:10" ht="14.25" customHeight="1">
      <c r="A51" s="266" t="s">
        <v>369</v>
      </c>
      <c r="B51" s="267" t="s">
        <v>86</v>
      </c>
      <c r="C51" s="266" t="s">
        <v>21</v>
      </c>
      <c r="D51" s="266" t="s">
        <v>8</v>
      </c>
      <c r="E51" s="266" t="s">
        <v>709</v>
      </c>
      <c r="F51" s="266" t="s">
        <v>661</v>
      </c>
      <c r="G51" s="268">
        <v>37.820666666666668</v>
      </c>
      <c r="H51" s="266">
        <v>6.4</v>
      </c>
      <c r="I51" s="266" t="s">
        <v>88</v>
      </c>
      <c r="J51" s="269"/>
    </row>
    <row r="52" spans="1:10" ht="14.25" customHeight="1">
      <c r="A52" s="266" t="s">
        <v>369</v>
      </c>
      <c r="B52" s="267" t="s">
        <v>710</v>
      </c>
      <c r="C52" s="266" t="s">
        <v>21</v>
      </c>
      <c r="D52" s="266" t="s">
        <v>8</v>
      </c>
      <c r="E52" s="266" t="s">
        <v>691</v>
      </c>
      <c r="F52" s="266" t="s">
        <v>661</v>
      </c>
      <c r="G52" s="268" t="s">
        <v>662</v>
      </c>
      <c r="H52" s="266" t="s">
        <v>439</v>
      </c>
      <c r="I52" s="266" t="s">
        <v>88</v>
      </c>
      <c r="J52" s="269"/>
    </row>
    <row r="53" spans="1:10" ht="14.25" customHeight="1">
      <c r="A53" s="266" t="s">
        <v>369</v>
      </c>
      <c r="B53" s="267" t="s">
        <v>711</v>
      </c>
      <c r="C53" s="266" t="s">
        <v>21</v>
      </c>
      <c r="D53" s="266" t="s">
        <v>8</v>
      </c>
      <c r="E53" s="266" t="s">
        <v>699</v>
      </c>
      <c r="F53" s="266" t="s">
        <v>664</v>
      </c>
      <c r="G53" s="268" t="s">
        <v>662</v>
      </c>
      <c r="H53" s="266" t="s">
        <v>439</v>
      </c>
      <c r="I53" s="266" t="s">
        <v>88</v>
      </c>
      <c r="J53" s="269"/>
    </row>
    <row r="54" spans="1:10" ht="14.25" customHeight="1">
      <c r="A54" s="266" t="s">
        <v>369</v>
      </c>
      <c r="B54" s="271" t="s">
        <v>659</v>
      </c>
      <c r="C54" s="272" t="s">
        <v>19</v>
      </c>
      <c r="D54" s="270" t="s">
        <v>8</v>
      </c>
      <c r="E54" s="270" t="s">
        <v>712</v>
      </c>
      <c r="F54" s="270" t="s">
        <v>661</v>
      </c>
      <c r="G54" s="273">
        <v>95</v>
      </c>
      <c r="H54" s="270">
        <v>9.3000000000000007</v>
      </c>
      <c r="I54" s="270" t="s">
        <v>962</v>
      </c>
      <c r="J54" s="274"/>
    </row>
    <row r="55" spans="1:10" ht="14.25" customHeight="1">
      <c r="A55" s="266" t="s">
        <v>369</v>
      </c>
      <c r="B55" s="276" t="s">
        <v>666</v>
      </c>
      <c r="C55" s="275" t="s">
        <v>19</v>
      </c>
      <c r="D55" s="275" t="s">
        <v>8</v>
      </c>
      <c r="E55" s="275" t="s">
        <v>713</v>
      </c>
      <c r="F55" s="275" t="s">
        <v>661</v>
      </c>
      <c r="G55" s="277">
        <v>26320.714</v>
      </c>
      <c r="H55" s="275">
        <v>8.66</v>
      </c>
      <c r="I55" s="275" t="s">
        <v>963</v>
      </c>
      <c r="J55" s="278"/>
    </row>
    <row r="56" spans="1:10" ht="14.25" customHeight="1">
      <c r="A56" s="266" t="s">
        <v>369</v>
      </c>
      <c r="B56" s="267" t="s">
        <v>714</v>
      </c>
      <c r="C56" s="266" t="s">
        <v>19</v>
      </c>
      <c r="D56" s="266" t="s">
        <v>8</v>
      </c>
      <c r="E56" s="266" t="s">
        <v>715</v>
      </c>
      <c r="F56" s="266" t="s">
        <v>664</v>
      </c>
      <c r="G56" s="268">
        <v>24.33</v>
      </c>
      <c r="H56" s="266">
        <v>1.57</v>
      </c>
      <c r="I56" s="266" t="s">
        <v>88</v>
      </c>
      <c r="J56" s="269"/>
    </row>
    <row r="57" spans="1:10" ht="14.25" customHeight="1">
      <c r="A57" s="266" t="s">
        <v>369</v>
      </c>
      <c r="B57" s="267" t="s">
        <v>716</v>
      </c>
      <c r="C57" s="266" t="s">
        <v>19</v>
      </c>
      <c r="D57" s="266" t="s">
        <v>8</v>
      </c>
      <c r="E57" s="266" t="s">
        <v>715</v>
      </c>
      <c r="F57" s="266" t="s">
        <v>664</v>
      </c>
      <c r="G57" s="268">
        <v>71.141666666666666</v>
      </c>
      <c r="H57" s="266">
        <v>2.33</v>
      </c>
      <c r="I57" s="266" t="s">
        <v>88</v>
      </c>
      <c r="J57" s="269"/>
    </row>
    <row r="58" spans="1:10" ht="14.25" customHeight="1">
      <c r="A58" s="266" t="s">
        <v>369</v>
      </c>
      <c r="B58" s="276" t="s">
        <v>97</v>
      </c>
      <c r="C58" s="275" t="s">
        <v>19</v>
      </c>
      <c r="D58" s="275" t="s">
        <v>8</v>
      </c>
      <c r="E58" s="275" t="s">
        <v>717</v>
      </c>
      <c r="F58" s="275" t="s">
        <v>661</v>
      </c>
      <c r="G58" s="277">
        <v>8844.0783333333347</v>
      </c>
      <c r="H58" s="275">
        <v>15.65</v>
      </c>
      <c r="I58" s="275" t="s">
        <v>963</v>
      </c>
      <c r="J58" s="278"/>
    </row>
    <row r="59" spans="1:10" ht="14.25" customHeight="1">
      <c r="A59" s="266" t="s">
        <v>369</v>
      </c>
      <c r="B59" s="276" t="s">
        <v>698</v>
      </c>
      <c r="C59" s="275" t="s">
        <v>19</v>
      </c>
      <c r="D59" s="275" t="s">
        <v>8</v>
      </c>
      <c r="E59" s="275" t="s">
        <v>718</v>
      </c>
      <c r="F59" s="275" t="s">
        <v>664</v>
      </c>
      <c r="G59" s="277">
        <v>555.33500000000004</v>
      </c>
      <c r="H59" s="275">
        <v>36.85</v>
      </c>
      <c r="I59" s="275" t="s">
        <v>963</v>
      </c>
      <c r="J59" s="278"/>
    </row>
    <row r="60" spans="1:10" ht="14.25" customHeight="1">
      <c r="A60" s="266" t="s">
        <v>369</v>
      </c>
      <c r="B60" s="267" t="s">
        <v>719</v>
      </c>
      <c r="C60" s="266" t="s">
        <v>19</v>
      </c>
      <c r="D60" s="266" t="s">
        <v>8</v>
      </c>
      <c r="E60" s="266" t="s">
        <v>715</v>
      </c>
      <c r="F60" s="266" t="s">
        <v>664</v>
      </c>
      <c r="G60" s="268">
        <v>217.61799999999999</v>
      </c>
      <c r="H60" s="266">
        <v>3.47</v>
      </c>
      <c r="I60" s="266" t="s">
        <v>88</v>
      </c>
      <c r="J60" s="269"/>
    </row>
    <row r="61" spans="1:10" ht="14.25" customHeight="1">
      <c r="A61" s="266" t="s">
        <v>369</v>
      </c>
      <c r="B61" s="276" t="s">
        <v>720</v>
      </c>
      <c r="C61" s="275" t="s">
        <v>19</v>
      </c>
      <c r="D61" s="275" t="s">
        <v>8</v>
      </c>
      <c r="E61" s="275" t="s">
        <v>718</v>
      </c>
      <c r="F61" s="275" t="s">
        <v>664</v>
      </c>
      <c r="G61" s="277">
        <v>1929.3463333333332</v>
      </c>
      <c r="H61" s="275">
        <v>12.43</v>
      </c>
      <c r="I61" s="275" t="s">
        <v>963</v>
      </c>
      <c r="J61" s="278"/>
    </row>
    <row r="62" spans="1:10" ht="14.25" customHeight="1">
      <c r="A62" s="266" t="s">
        <v>369</v>
      </c>
      <c r="B62" s="276" t="s">
        <v>89</v>
      </c>
      <c r="C62" s="275" t="s">
        <v>19</v>
      </c>
      <c r="D62" s="275" t="s">
        <v>8</v>
      </c>
      <c r="E62" s="275" t="s">
        <v>718</v>
      </c>
      <c r="F62" s="275" t="s">
        <v>661</v>
      </c>
      <c r="G62" s="277">
        <v>241.01866666666666</v>
      </c>
      <c r="H62" s="275">
        <v>10.94</v>
      </c>
      <c r="I62" s="275" t="s">
        <v>963</v>
      </c>
      <c r="J62" s="278"/>
    </row>
    <row r="63" spans="1:10" ht="14.25" customHeight="1">
      <c r="A63" s="266" t="s">
        <v>369</v>
      </c>
      <c r="B63" s="267" t="s">
        <v>704</v>
      </c>
      <c r="C63" s="266" t="s">
        <v>19</v>
      </c>
      <c r="D63" s="266" t="s">
        <v>8</v>
      </c>
      <c r="E63" s="266" t="s">
        <v>718</v>
      </c>
      <c r="F63" s="266" t="s">
        <v>664</v>
      </c>
      <c r="G63" s="268">
        <v>59.736666666666665</v>
      </c>
      <c r="H63" s="266">
        <v>19.46</v>
      </c>
      <c r="I63" s="266" t="s">
        <v>88</v>
      </c>
      <c r="J63" s="269"/>
    </row>
    <row r="64" spans="1:10" ht="14.25" customHeight="1">
      <c r="A64" s="266" t="s">
        <v>369</v>
      </c>
      <c r="B64" s="267" t="s">
        <v>683</v>
      </c>
      <c r="C64" s="266" t="s">
        <v>19</v>
      </c>
      <c r="D64" s="266" t="s">
        <v>8</v>
      </c>
      <c r="E64" s="266" t="s">
        <v>721</v>
      </c>
      <c r="F64" s="266" t="s">
        <v>661</v>
      </c>
      <c r="G64" s="268">
        <v>4.0546666666666669</v>
      </c>
      <c r="H64" s="266">
        <v>2.4300000000000002</v>
      </c>
      <c r="I64" s="266" t="s">
        <v>88</v>
      </c>
      <c r="J64" s="269"/>
    </row>
    <row r="65" spans="1:10" ht="14.25" customHeight="1">
      <c r="A65" s="266" t="s">
        <v>369</v>
      </c>
      <c r="B65" s="267" t="s">
        <v>722</v>
      </c>
      <c r="C65" s="266" t="s">
        <v>19</v>
      </c>
      <c r="D65" s="266" t="s">
        <v>8</v>
      </c>
      <c r="E65" s="266" t="s">
        <v>718</v>
      </c>
      <c r="F65" s="266" t="s">
        <v>664</v>
      </c>
      <c r="G65" s="268">
        <v>11.690666666666665</v>
      </c>
      <c r="H65" s="266">
        <v>1.78</v>
      </c>
      <c r="I65" s="266" t="s">
        <v>88</v>
      </c>
      <c r="J65" s="269"/>
    </row>
    <row r="66" spans="1:10" ht="14.25" customHeight="1">
      <c r="A66" s="266" t="s">
        <v>369</v>
      </c>
      <c r="B66" s="276" t="s">
        <v>723</v>
      </c>
      <c r="C66" s="275" t="s">
        <v>19</v>
      </c>
      <c r="D66" s="275" t="s">
        <v>8</v>
      </c>
      <c r="E66" s="275" t="s">
        <v>715</v>
      </c>
      <c r="F66" s="275" t="s">
        <v>664</v>
      </c>
      <c r="G66" s="277">
        <v>214.6</v>
      </c>
      <c r="H66" s="275">
        <v>13.64</v>
      </c>
      <c r="I66" s="275" t="s">
        <v>963</v>
      </c>
      <c r="J66" s="278"/>
    </row>
    <row r="67" spans="1:10" ht="14.25" customHeight="1">
      <c r="A67" s="266" t="s">
        <v>369</v>
      </c>
      <c r="B67" s="267" t="s">
        <v>706</v>
      </c>
      <c r="C67" s="266" t="s">
        <v>19</v>
      </c>
      <c r="D67" s="266" t="s">
        <v>8</v>
      </c>
      <c r="E67" s="266" t="s">
        <v>718</v>
      </c>
      <c r="F67" s="266" t="s">
        <v>664</v>
      </c>
      <c r="G67" s="268">
        <v>7.9693333333333332</v>
      </c>
      <c r="H67" s="266">
        <v>9.7100000000000009</v>
      </c>
      <c r="I67" s="266" t="s">
        <v>88</v>
      </c>
      <c r="J67" s="269"/>
    </row>
    <row r="68" spans="1:10" ht="14.25" customHeight="1">
      <c r="A68" s="266" t="s">
        <v>369</v>
      </c>
      <c r="B68" s="267" t="s">
        <v>86</v>
      </c>
      <c r="C68" s="266" t="s">
        <v>19</v>
      </c>
      <c r="D68" s="266" t="s">
        <v>8</v>
      </c>
      <c r="E68" s="266" t="s">
        <v>724</v>
      </c>
      <c r="F68" s="266" t="s">
        <v>661</v>
      </c>
      <c r="G68" s="268">
        <v>2.8156666666666665</v>
      </c>
      <c r="H68" s="266">
        <v>2</v>
      </c>
      <c r="I68" s="266" t="s">
        <v>88</v>
      </c>
      <c r="J68" s="269"/>
    </row>
    <row r="69" spans="1:10" ht="14.25" customHeight="1">
      <c r="A69" s="266" t="s">
        <v>369</v>
      </c>
      <c r="B69" s="271" t="s">
        <v>710</v>
      </c>
      <c r="C69" s="270" t="s">
        <v>19</v>
      </c>
      <c r="D69" s="270" t="s">
        <v>8</v>
      </c>
      <c r="E69" s="272" t="s">
        <v>718</v>
      </c>
      <c r="F69" s="270" t="s">
        <v>661</v>
      </c>
      <c r="G69" s="273">
        <v>30724.593000000001</v>
      </c>
      <c r="H69" s="270">
        <v>8.43</v>
      </c>
      <c r="I69" s="270" t="s">
        <v>962</v>
      </c>
      <c r="J69" s="274"/>
    </row>
    <row r="70" spans="1:10" ht="14.25" customHeight="1">
      <c r="A70" s="266" t="s">
        <v>369</v>
      </c>
      <c r="B70" s="267" t="s">
        <v>690</v>
      </c>
      <c r="C70" s="266" t="s">
        <v>21</v>
      </c>
      <c r="D70" s="266" t="s">
        <v>8</v>
      </c>
      <c r="E70" s="266" t="s">
        <v>108</v>
      </c>
      <c r="F70" s="266" t="s">
        <v>664</v>
      </c>
      <c r="G70" s="268">
        <v>3325.6083333333336</v>
      </c>
      <c r="H70" s="266">
        <v>1.39</v>
      </c>
      <c r="I70" s="266" t="s">
        <v>88</v>
      </c>
      <c r="J70" s="269" t="s">
        <v>961</v>
      </c>
    </row>
    <row r="71" spans="1:10" ht="14.25" customHeight="1">
      <c r="A71" s="266" t="s">
        <v>369</v>
      </c>
      <c r="B71" s="267" t="s">
        <v>725</v>
      </c>
      <c r="C71" s="266" t="s">
        <v>21</v>
      </c>
      <c r="D71" s="266" t="s">
        <v>8</v>
      </c>
      <c r="E71" s="266" t="s">
        <v>108</v>
      </c>
      <c r="F71" s="266" t="s">
        <v>664</v>
      </c>
      <c r="G71" s="268">
        <v>23.023</v>
      </c>
      <c r="H71" s="266">
        <v>6.92</v>
      </c>
      <c r="I71" s="266" t="s">
        <v>88</v>
      </c>
      <c r="J71" s="269"/>
    </row>
    <row r="72" spans="1:10" ht="14.25" customHeight="1">
      <c r="A72" s="266" t="s">
        <v>369</v>
      </c>
      <c r="B72" s="271" t="s">
        <v>659</v>
      </c>
      <c r="C72" s="270" t="s">
        <v>21</v>
      </c>
      <c r="D72" s="270" t="s">
        <v>8</v>
      </c>
      <c r="E72" s="270" t="s">
        <v>65</v>
      </c>
      <c r="F72" s="270" t="s">
        <v>661</v>
      </c>
      <c r="G72" s="273">
        <v>1.3</v>
      </c>
      <c r="H72" s="270">
        <v>4.04</v>
      </c>
      <c r="I72" s="270" t="s">
        <v>962</v>
      </c>
      <c r="J72" s="274"/>
    </row>
    <row r="73" spans="1:10" ht="14.25" customHeight="1">
      <c r="A73" s="266" t="s">
        <v>369</v>
      </c>
      <c r="B73" s="267" t="s">
        <v>726</v>
      </c>
      <c r="C73" s="266" t="s">
        <v>21</v>
      </c>
      <c r="D73" s="266" t="s">
        <v>8</v>
      </c>
      <c r="E73" s="266" t="s">
        <v>108</v>
      </c>
      <c r="F73" s="266" t="s">
        <v>664</v>
      </c>
      <c r="G73" s="268">
        <v>1.891</v>
      </c>
      <c r="H73" s="266">
        <v>10.52</v>
      </c>
      <c r="I73" s="266" t="s">
        <v>88</v>
      </c>
      <c r="J73" s="269"/>
    </row>
    <row r="74" spans="1:10" ht="14.25" customHeight="1">
      <c r="A74" s="266" t="s">
        <v>369</v>
      </c>
      <c r="B74" s="267" t="s">
        <v>727</v>
      </c>
      <c r="C74" s="266" t="s">
        <v>21</v>
      </c>
      <c r="D74" s="266" t="s">
        <v>8</v>
      </c>
      <c r="E74" s="266" t="s">
        <v>108</v>
      </c>
      <c r="F74" s="266" t="s">
        <v>664</v>
      </c>
      <c r="G74" s="268" t="s">
        <v>662</v>
      </c>
      <c r="H74" s="266" t="s">
        <v>439</v>
      </c>
      <c r="I74" s="266" t="s">
        <v>88</v>
      </c>
      <c r="J74" s="269" t="s">
        <v>964</v>
      </c>
    </row>
    <row r="75" spans="1:10" ht="14.25" customHeight="1">
      <c r="A75" s="266" t="s">
        <v>369</v>
      </c>
      <c r="B75" s="267" t="s">
        <v>663</v>
      </c>
      <c r="C75" s="266" t="s">
        <v>21</v>
      </c>
      <c r="D75" s="266" t="s">
        <v>8</v>
      </c>
      <c r="E75" s="266" t="s">
        <v>699</v>
      </c>
      <c r="F75" s="266" t="s">
        <v>664</v>
      </c>
      <c r="G75" s="268">
        <v>3.4266666666666663</v>
      </c>
      <c r="H75" s="266">
        <v>1.59</v>
      </c>
      <c r="I75" s="266" t="s">
        <v>88</v>
      </c>
      <c r="J75" s="269"/>
    </row>
    <row r="76" spans="1:10" ht="14.25" customHeight="1">
      <c r="A76" s="266" t="s">
        <v>369</v>
      </c>
      <c r="B76" s="267" t="s">
        <v>728</v>
      </c>
      <c r="C76" s="266" t="s">
        <v>21</v>
      </c>
      <c r="D76" s="266" t="s">
        <v>8</v>
      </c>
      <c r="E76" s="266" t="s">
        <v>108</v>
      </c>
      <c r="F76" s="266" t="s">
        <v>661</v>
      </c>
      <c r="G76" s="268" t="s">
        <v>662</v>
      </c>
      <c r="H76" s="266" t="s">
        <v>439</v>
      </c>
      <c r="I76" s="266" t="s">
        <v>88</v>
      </c>
      <c r="J76" s="269"/>
    </row>
    <row r="77" spans="1:10" ht="14.25" customHeight="1">
      <c r="A77" s="266" t="s">
        <v>369</v>
      </c>
      <c r="B77" s="267" t="s">
        <v>729</v>
      </c>
      <c r="C77" s="266" t="s">
        <v>21</v>
      </c>
      <c r="D77" s="266" t="s">
        <v>8</v>
      </c>
      <c r="E77" s="266" t="s">
        <v>730</v>
      </c>
      <c r="F77" s="266" t="s">
        <v>661</v>
      </c>
      <c r="G77" s="268" t="s">
        <v>662</v>
      </c>
      <c r="H77" s="266" t="s">
        <v>439</v>
      </c>
      <c r="I77" s="266" t="s">
        <v>88</v>
      </c>
      <c r="J77" s="269"/>
    </row>
    <row r="78" spans="1:10" ht="14.25" customHeight="1">
      <c r="A78" s="266" t="s">
        <v>369</v>
      </c>
      <c r="B78" s="267" t="s">
        <v>731</v>
      </c>
      <c r="C78" s="266" t="s">
        <v>21</v>
      </c>
      <c r="D78" s="266" t="s">
        <v>8</v>
      </c>
      <c r="E78" s="266" t="s">
        <v>730</v>
      </c>
      <c r="F78" s="266" t="s">
        <v>661</v>
      </c>
      <c r="G78" s="268" t="s">
        <v>662</v>
      </c>
      <c r="H78" s="266" t="s">
        <v>439</v>
      </c>
      <c r="I78" s="266" t="s">
        <v>88</v>
      </c>
      <c r="J78" s="269"/>
    </row>
    <row r="79" spans="1:10" ht="14.25" customHeight="1">
      <c r="A79" s="266" t="s">
        <v>369</v>
      </c>
      <c r="B79" s="267" t="s">
        <v>732</v>
      </c>
      <c r="C79" s="266" t="s">
        <v>21</v>
      </c>
      <c r="D79" s="266" t="s">
        <v>8</v>
      </c>
      <c r="E79" s="266" t="s">
        <v>730</v>
      </c>
      <c r="F79" s="266" t="s">
        <v>661</v>
      </c>
      <c r="G79" s="268" t="s">
        <v>662</v>
      </c>
      <c r="H79" s="266" t="s">
        <v>439</v>
      </c>
      <c r="I79" s="266" t="s">
        <v>88</v>
      </c>
      <c r="J79" s="269"/>
    </row>
    <row r="80" spans="1:10" ht="14.25" customHeight="1">
      <c r="A80" s="266" t="s">
        <v>369</v>
      </c>
      <c r="B80" s="267" t="s">
        <v>665</v>
      </c>
      <c r="C80" s="266" t="s">
        <v>21</v>
      </c>
      <c r="D80" s="266" t="s">
        <v>8</v>
      </c>
      <c r="E80" s="266" t="s">
        <v>65</v>
      </c>
      <c r="F80" s="266" t="s">
        <v>661</v>
      </c>
      <c r="G80" s="268" t="s">
        <v>662</v>
      </c>
      <c r="H80" s="266" t="s">
        <v>439</v>
      </c>
      <c r="I80" s="266" t="s">
        <v>88</v>
      </c>
      <c r="J80" s="269"/>
    </row>
    <row r="81" spans="1:10" ht="14.25" customHeight="1">
      <c r="A81" s="266" t="s">
        <v>369</v>
      </c>
      <c r="B81" s="276" t="s">
        <v>666</v>
      </c>
      <c r="C81" s="275" t="s">
        <v>21</v>
      </c>
      <c r="D81" s="275" t="s">
        <v>8</v>
      </c>
      <c r="E81" s="275" t="s">
        <v>692</v>
      </c>
      <c r="F81" s="275" t="s">
        <v>661</v>
      </c>
      <c r="G81" s="277">
        <v>21133.473999999998</v>
      </c>
      <c r="H81" s="275">
        <v>6.8</v>
      </c>
      <c r="I81" s="275" t="s">
        <v>963</v>
      </c>
      <c r="J81" s="278"/>
    </row>
    <row r="82" spans="1:10" ht="14.25" customHeight="1">
      <c r="A82" s="266" t="s">
        <v>369</v>
      </c>
      <c r="B82" s="276" t="s">
        <v>733</v>
      </c>
      <c r="C82" s="275" t="s">
        <v>21</v>
      </c>
      <c r="D82" s="275" t="s">
        <v>8</v>
      </c>
      <c r="E82" s="275" t="s">
        <v>65</v>
      </c>
      <c r="F82" s="275" t="s">
        <v>664</v>
      </c>
      <c r="G82" s="277">
        <v>17509.658666666666</v>
      </c>
      <c r="H82" s="275">
        <v>45.95</v>
      </c>
      <c r="I82" s="275" t="s">
        <v>963</v>
      </c>
      <c r="J82" s="278"/>
    </row>
    <row r="83" spans="1:10" ht="14.25" customHeight="1">
      <c r="A83" s="266" t="s">
        <v>369</v>
      </c>
      <c r="B83" s="267" t="s">
        <v>734</v>
      </c>
      <c r="C83" s="266" t="s">
        <v>21</v>
      </c>
      <c r="D83" s="266" t="s">
        <v>8</v>
      </c>
      <c r="E83" s="266" t="s">
        <v>730</v>
      </c>
      <c r="F83" s="266" t="s">
        <v>661</v>
      </c>
      <c r="G83" s="268" t="s">
        <v>662</v>
      </c>
      <c r="H83" s="266" t="s">
        <v>439</v>
      </c>
      <c r="I83" s="266" t="s">
        <v>88</v>
      </c>
      <c r="J83" s="269"/>
    </row>
    <row r="84" spans="1:10" ht="14.25" customHeight="1">
      <c r="A84" s="266" t="s">
        <v>369</v>
      </c>
      <c r="B84" s="267" t="s">
        <v>735</v>
      </c>
      <c r="C84" s="266" t="s">
        <v>21</v>
      </c>
      <c r="D84" s="266" t="s">
        <v>8</v>
      </c>
      <c r="E84" s="266" t="s">
        <v>730</v>
      </c>
      <c r="F84" s="266" t="s">
        <v>661</v>
      </c>
      <c r="G84" s="268" t="s">
        <v>662</v>
      </c>
      <c r="H84" s="266" t="s">
        <v>439</v>
      </c>
      <c r="I84" s="266" t="s">
        <v>88</v>
      </c>
      <c r="J84" s="269"/>
    </row>
    <row r="85" spans="1:10" ht="14.25" customHeight="1">
      <c r="A85" s="266" t="s">
        <v>369</v>
      </c>
      <c r="B85" s="267" t="s">
        <v>736</v>
      </c>
      <c r="C85" s="266" t="s">
        <v>21</v>
      </c>
      <c r="D85" s="266" t="s">
        <v>8</v>
      </c>
      <c r="E85" s="266" t="s">
        <v>730</v>
      </c>
      <c r="F85" s="266" t="s">
        <v>661</v>
      </c>
      <c r="G85" s="268" t="s">
        <v>662</v>
      </c>
      <c r="H85" s="266" t="s">
        <v>439</v>
      </c>
      <c r="I85" s="266" t="s">
        <v>88</v>
      </c>
      <c r="J85" s="269"/>
    </row>
    <row r="86" spans="1:10" ht="14.25" customHeight="1">
      <c r="A86" s="266" t="s">
        <v>369</v>
      </c>
      <c r="B86" s="267" t="s">
        <v>737</v>
      </c>
      <c r="C86" s="266" t="s">
        <v>21</v>
      </c>
      <c r="D86" s="266" t="s">
        <v>8</v>
      </c>
      <c r="E86" s="266" t="s">
        <v>65</v>
      </c>
      <c r="F86" s="266" t="s">
        <v>664</v>
      </c>
      <c r="G86" s="268" t="s">
        <v>662</v>
      </c>
      <c r="H86" s="266" t="s">
        <v>439</v>
      </c>
      <c r="I86" s="266" t="s">
        <v>88</v>
      </c>
      <c r="J86" s="269"/>
    </row>
    <row r="87" spans="1:10" ht="14.25" customHeight="1">
      <c r="A87" s="266" t="s">
        <v>369</v>
      </c>
      <c r="B87" s="267" t="s">
        <v>670</v>
      </c>
      <c r="C87" s="266" t="s">
        <v>21</v>
      </c>
      <c r="D87" s="266" t="s">
        <v>8</v>
      </c>
      <c r="E87" s="266" t="s">
        <v>738</v>
      </c>
      <c r="F87" s="266" t="s">
        <v>661</v>
      </c>
      <c r="G87" s="268" t="s">
        <v>662</v>
      </c>
      <c r="H87" s="266" t="s">
        <v>439</v>
      </c>
      <c r="I87" s="266" t="s">
        <v>88</v>
      </c>
      <c r="J87" s="269"/>
    </row>
    <row r="88" spans="1:10" ht="14.25" customHeight="1">
      <c r="A88" s="266" t="s">
        <v>369</v>
      </c>
      <c r="B88" s="267" t="s">
        <v>694</v>
      </c>
      <c r="C88" s="266" t="s">
        <v>21</v>
      </c>
      <c r="D88" s="266" t="s">
        <v>8</v>
      </c>
      <c r="E88" s="266" t="s">
        <v>108</v>
      </c>
      <c r="F88" s="266" t="s">
        <v>664</v>
      </c>
      <c r="G88" s="268" t="s">
        <v>662</v>
      </c>
      <c r="H88" s="266" t="s">
        <v>439</v>
      </c>
      <c r="I88" s="266" t="s">
        <v>88</v>
      </c>
      <c r="J88" s="269" t="s">
        <v>964</v>
      </c>
    </row>
    <row r="89" spans="1:10" ht="14.25" customHeight="1">
      <c r="A89" s="266" t="s">
        <v>369</v>
      </c>
      <c r="B89" s="276" t="s">
        <v>97</v>
      </c>
      <c r="C89" s="275" t="s">
        <v>21</v>
      </c>
      <c r="D89" s="275" t="s">
        <v>8</v>
      </c>
      <c r="E89" s="275" t="s">
        <v>692</v>
      </c>
      <c r="F89" s="275" t="s">
        <v>661</v>
      </c>
      <c r="G89" s="277">
        <v>2053.6506666666669</v>
      </c>
      <c r="H89" s="275">
        <v>8.17</v>
      </c>
      <c r="I89" s="275" t="s">
        <v>963</v>
      </c>
      <c r="J89" s="278"/>
    </row>
    <row r="90" spans="1:10" ht="14.25" customHeight="1">
      <c r="A90" s="266" t="s">
        <v>369</v>
      </c>
      <c r="B90" s="267" t="s">
        <v>671</v>
      </c>
      <c r="C90" s="266" t="s">
        <v>21</v>
      </c>
      <c r="D90" s="266" t="s">
        <v>8</v>
      </c>
      <c r="E90" s="266" t="s">
        <v>98</v>
      </c>
      <c r="F90" s="266" t="s">
        <v>661</v>
      </c>
      <c r="G90" s="268" t="s">
        <v>662</v>
      </c>
      <c r="H90" s="266" t="s">
        <v>439</v>
      </c>
      <c r="I90" s="266" t="s">
        <v>88</v>
      </c>
      <c r="J90" s="269"/>
    </row>
    <row r="91" spans="1:10" ht="14.25" customHeight="1">
      <c r="A91" s="266" t="s">
        <v>369</v>
      </c>
      <c r="B91" s="267" t="s">
        <v>697</v>
      </c>
      <c r="C91" s="266" t="s">
        <v>21</v>
      </c>
      <c r="D91" s="266" t="s">
        <v>8</v>
      </c>
      <c r="E91" s="266" t="s">
        <v>108</v>
      </c>
      <c r="F91" s="266" t="s">
        <v>664</v>
      </c>
      <c r="G91" s="268">
        <v>7.1706666666666674</v>
      </c>
      <c r="H91" s="266">
        <v>0.61</v>
      </c>
      <c r="I91" s="266" t="s">
        <v>88</v>
      </c>
      <c r="J91" s="269" t="s">
        <v>967</v>
      </c>
    </row>
    <row r="92" spans="1:10" ht="14.25" customHeight="1">
      <c r="A92" s="266" t="s">
        <v>369</v>
      </c>
      <c r="B92" s="267" t="s">
        <v>739</v>
      </c>
      <c r="C92" s="266" t="s">
        <v>21</v>
      </c>
      <c r="D92" s="266" t="s">
        <v>8</v>
      </c>
      <c r="E92" s="266" t="s">
        <v>108</v>
      </c>
      <c r="F92" s="266" t="s">
        <v>664</v>
      </c>
      <c r="G92" s="268" t="s">
        <v>662</v>
      </c>
      <c r="H92" s="266" t="s">
        <v>439</v>
      </c>
      <c r="I92" s="266" t="s">
        <v>88</v>
      </c>
      <c r="J92" s="269"/>
    </row>
    <row r="93" spans="1:10" ht="14.25" customHeight="1">
      <c r="A93" s="266" t="s">
        <v>369</v>
      </c>
      <c r="B93" s="267" t="s">
        <v>740</v>
      </c>
      <c r="C93" s="266" t="s">
        <v>21</v>
      </c>
      <c r="D93" s="266" t="s">
        <v>8</v>
      </c>
      <c r="E93" s="266" t="s">
        <v>65</v>
      </c>
      <c r="F93" s="266" t="s">
        <v>664</v>
      </c>
      <c r="G93" s="268">
        <v>1.71</v>
      </c>
      <c r="H93" s="266">
        <v>0.64</v>
      </c>
      <c r="I93" s="266" t="s">
        <v>88</v>
      </c>
      <c r="J93" s="269" t="s">
        <v>968</v>
      </c>
    </row>
    <row r="94" spans="1:10" ht="14.25" customHeight="1">
      <c r="A94" s="266" t="s">
        <v>369</v>
      </c>
      <c r="B94" s="267" t="s">
        <v>741</v>
      </c>
      <c r="C94" s="266" t="s">
        <v>21</v>
      </c>
      <c r="D94" s="266" t="s">
        <v>8</v>
      </c>
      <c r="E94" s="266" t="s">
        <v>730</v>
      </c>
      <c r="F94" s="266" t="s">
        <v>661</v>
      </c>
      <c r="G94" s="268" t="s">
        <v>662</v>
      </c>
      <c r="H94" s="266" t="s">
        <v>439</v>
      </c>
      <c r="I94" s="266" t="s">
        <v>88</v>
      </c>
      <c r="J94" s="269" t="s">
        <v>964</v>
      </c>
    </row>
    <row r="95" spans="1:10" ht="14.25" customHeight="1">
      <c r="A95" s="266" t="s">
        <v>369</v>
      </c>
      <c r="B95" s="276" t="s">
        <v>698</v>
      </c>
      <c r="C95" s="275" t="s">
        <v>21</v>
      </c>
      <c r="D95" s="275" t="s">
        <v>8</v>
      </c>
      <c r="E95" s="275" t="s">
        <v>65</v>
      </c>
      <c r="F95" s="275" t="s">
        <v>664</v>
      </c>
      <c r="G95" s="277">
        <v>683.52033333333338</v>
      </c>
      <c r="H95" s="275">
        <v>6.86</v>
      </c>
      <c r="I95" s="275" t="s">
        <v>963</v>
      </c>
      <c r="J95" s="278" t="s">
        <v>969</v>
      </c>
    </row>
    <row r="96" spans="1:10" ht="14.25" customHeight="1">
      <c r="A96" s="266" t="s">
        <v>369</v>
      </c>
      <c r="B96" s="267" t="s">
        <v>742</v>
      </c>
      <c r="C96" s="266" t="s">
        <v>21</v>
      </c>
      <c r="D96" s="266" t="s">
        <v>8</v>
      </c>
      <c r="E96" s="266" t="s">
        <v>65</v>
      </c>
      <c r="F96" s="266" t="s">
        <v>661</v>
      </c>
      <c r="G96" s="268">
        <v>251.81433333333334</v>
      </c>
      <c r="H96" s="266">
        <v>2.37</v>
      </c>
      <c r="I96" s="266" t="s">
        <v>88</v>
      </c>
      <c r="J96" s="269" t="s">
        <v>968</v>
      </c>
    </row>
    <row r="97" spans="1:10" ht="14.25" customHeight="1">
      <c r="A97" s="266" t="s">
        <v>369</v>
      </c>
      <c r="B97" s="267" t="s">
        <v>743</v>
      </c>
      <c r="C97" s="266" t="s">
        <v>21</v>
      </c>
      <c r="D97" s="266" t="s">
        <v>8</v>
      </c>
      <c r="E97" s="266" t="s">
        <v>699</v>
      </c>
      <c r="F97" s="266" t="s">
        <v>664</v>
      </c>
      <c r="G97" s="268" t="s">
        <v>662</v>
      </c>
      <c r="H97" s="266" t="s">
        <v>439</v>
      </c>
      <c r="I97" s="266" t="s">
        <v>88</v>
      </c>
      <c r="J97" s="269"/>
    </row>
    <row r="98" spans="1:10" ht="14.25" customHeight="1">
      <c r="A98" s="266" t="s">
        <v>369</v>
      </c>
      <c r="B98" s="271" t="s">
        <v>673</v>
      </c>
      <c r="C98" s="270" t="s">
        <v>21</v>
      </c>
      <c r="D98" s="270" t="s">
        <v>8</v>
      </c>
      <c r="E98" s="270" t="s">
        <v>699</v>
      </c>
      <c r="F98" s="270" t="s">
        <v>661</v>
      </c>
      <c r="G98" s="273">
        <v>615.16466666666668</v>
      </c>
      <c r="H98" s="270">
        <v>1.98</v>
      </c>
      <c r="I98" s="270" t="s">
        <v>970</v>
      </c>
      <c r="J98" s="274"/>
    </row>
    <row r="99" spans="1:10" ht="14.25" customHeight="1">
      <c r="A99" s="266" t="s">
        <v>369</v>
      </c>
      <c r="B99" s="267" t="s">
        <v>700</v>
      </c>
      <c r="C99" s="266" t="s">
        <v>21</v>
      </c>
      <c r="D99" s="266" t="s">
        <v>8</v>
      </c>
      <c r="E99" s="266" t="s">
        <v>65</v>
      </c>
      <c r="F99" s="266" t="s">
        <v>661</v>
      </c>
      <c r="G99" s="268">
        <v>134.69433333333333</v>
      </c>
      <c r="H99" s="266">
        <v>0.87</v>
      </c>
      <c r="I99" s="266" t="s">
        <v>88</v>
      </c>
      <c r="J99" s="269"/>
    </row>
    <row r="100" spans="1:10" ht="14.25" customHeight="1">
      <c r="A100" s="266" t="s">
        <v>369</v>
      </c>
      <c r="B100" s="267" t="s">
        <v>104</v>
      </c>
      <c r="C100" s="266" t="s">
        <v>21</v>
      </c>
      <c r="D100" s="266" t="s">
        <v>8</v>
      </c>
      <c r="E100" s="266" t="s">
        <v>116</v>
      </c>
      <c r="F100" s="266" t="s">
        <v>661</v>
      </c>
      <c r="G100" s="268">
        <v>190.30233333333334</v>
      </c>
      <c r="H100" s="266">
        <v>6.33</v>
      </c>
      <c r="I100" s="266" t="s">
        <v>88</v>
      </c>
      <c r="J100" s="269" t="s">
        <v>961</v>
      </c>
    </row>
    <row r="101" spans="1:10" ht="14.25" customHeight="1">
      <c r="A101" s="266" t="s">
        <v>369</v>
      </c>
      <c r="B101" s="267" t="s">
        <v>674</v>
      </c>
      <c r="C101" s="266" t="s">
        <v>21</v>
      </c>
      <c r="D101" s="266" t="s">
        <v>8</v>
      </c>
      <c r="E101" s="266" t="s">
        <v>675</v>
      </c>
      <c r="F101" s="266" t="s">
        <v>661</v>
      </c>
      <c r="G101" s="268">
        <v>298.63600000000002</v>
      </c>
      <c r="H101" s="266">
        <v>2.9</v>
      </c>
      <c r="I101" s="266" t="s">
        <v>88</v>
      </c>
      <c r="J101" s="269" t="s">
        <v>961</v>
      </c>
    </row>
    <row r="102" spans="1:10" ht="14.25" customHeight="1">
      <c r="A102" s="266" t="s">
        <v>369</v>
      </c>
      <c r="B102" s="267" t="s">
        <v>744</v>
      </c>
      <c r="C102" s="266" t="s">
        <v>21</v>
      </c>
      <c r="D102" s="266" t="s">
        <v>8</v>
      </c>
      <c r="E102" s="266" t="s">
        <v>65</v>
      </c>
      <c r="F102" s="266" t="s">
        <v>664</v>
      </c>
      <c r="G102" s="268">
        <v>148.41566666666665</v>
      </c>
      <c r="H102" s="266">
        <v>10.07</v>
      </c>
      <c r="I102" s="266" t="s">
        <v>88</v>
      </c>
      <c r="J102" s="269" t="s">
        <v>971</v>
      </c>
    </row>
    <row r="103" spans="1:10" ht="14.25" customHeight="1">
      <c r="A103" s="266" t="s">
        <v>369</v>
      </c>
      <c r="B103" s="267" t="s">
        <v>745</v>
      </c>
      <c r="C103" s="266" t="s">
        <v>21</v>
      </c>
      <c r="D103" s="266" t="s">
        <v>8</v>
      </c>
      <c r="E103" s="266" t="s">
        <v>699</v>
      </c>
      <c r="F103" s="266" t="s">
        <v>661</v>
      </c>
      <c r="G103" s="268">
        <v>3.1666666666666669E-2</v>
      </c>
      <c r="H103" s="266">
        <v>0</v>
      </c>
      <c r="I103" s="266" t="s">
        <v>88</v>
      </c>
      <c r="J103" s="269"/>
    </row>
    <row r="104" spans="1:10" ht="14.25" customHeight="1">
      <c r="A104" s="266" t="s">
        <v>369</v>
      </c>
      <c r="B104" s="267" t="s">
        <v>746</v>
      </c>
      <c r="C104" s="266" t="s">
        <v>21</v>
      </c>
      <c r="D104" s="266" t="s">
        <v>8</v>
      </c>
      <c r="E104" s="266" t="s">
        <v>699</v>
      </c>
      <c r="F104" s="266" t="s">
        <v>664</v>
      </c>
      <c r="G104" s="268">
        <v>67.477999999999994</v>
      </c>
      <c r="H104" s="266">
        <v>2.83</v>
      </c>
      <c r="I104" s="266" t="s">
        <v>88</v>
      </c>
      <c r="J104" s="269"/>
    </row>
    <row r="105" spans="1:10" ht="14.25" customHeight="1">
      <c r="A105" s="266" t="s">
        <v>369</v>
      </c>
      <c r="B105" s="267" t="s">
        <v>747</v>
      </c>
      <c r="C105" s="266" t="s">
        <v>21</v>
      </c>
      <c r="D105" s="266" t="s">
        <v>8</v>
      </c>
      <c r="E105" s="266" t="s">
        <v>65</v>
      </c>
      <c r="F105" s="266" t="s">
        <v>664</v>
      </c>
      <c r="G105" s="268" t="s">
        <v>662</v>
      </c>
      <c r="H105" s="266" t="s">
        <v>439</v>
      </c>
      <c r="I105" s="266" t="s">
        <v>88</v>
      </c>
      <c r="J105" s="269" t="s">
        <v>964</v>
      </c>
    </row>
    <row r="106" spans="1:10" ht="14.25" customHeight="1">
      <c r="A106" s="266" t="s">
        <v>369</v>
      </c>
      <c r="B106" s="267" t="s">
        <v>748</v>
      </c>
      <c r="C106" s="266" t="s">
        <v>21</v>
      </c>
      <c r="D106" s="266" t="s">
        <v>8</v>
      </c>
      <c r="E106" s="266" t="s">
        <v>65</v>
      </c>
      <c r="F106" s="266" t="s">
        <v>664</v>
      </c>
      <c r="G106" s="268" t="s">
        <v>662</v>
      </c>
      <c r="H106" s="266" t="s">
        <v>439</v>
      </c>
      <c r="I106" s="266" t="s">
        <v>88</v>
      </c>
      <c r="J106" s="269" t="s">
        <v>964</v>
      </c>
    </row>
    <row r="107" spans="1:10" ht="14.25" customHeight="1">
      <c r="A107" s="266" t="s">
        <v>369</v>
      </c>
      <c r="B107" s="267" t="s">
        <v>749</v>
      </c>
      <c r="C107" s="266" t="s">
        <v>21</v>
      </c>
      <c r="D107" s="266" t="s">
        <v>8</v>
      </c>
      <c r="E107" s="266" t="s">
        <v>98</v>
      </c>
      <c r="F107" s="266" t="s">
        <v>661</v>
      </c>
      <c r="G107" s="268" t="s">
        <v>662</v>
      </c>
      <c r="H107" s="266" t="s">
        <v>439</v>
      </c>
      <c r="I107" s="266" t="s">
        <v>88</v>
      </c>
      <c r="J107" s="269"/>
    </row>
    <row r="108" spans="1:10" ht="14.25" customHeight="1">
      <c r="A108" s="266" t="s">
        <v>369</v>
      </c>
      <c r="B108" s="267" t="s">
        <v>100</v>
      </c>
      <c r="C108" s="266" t="s">
        <v>21</v>
      </c>
      <c r="D108" s="266" t="s">
        <v>8</v>
      </c>
      <c r="E108" s="266" t="s">
        <v>750</v>
      </c>
      <c r="F108" s="266" t="s">
        <v>661</v>
      </c>
      <c r="G108" s="268">
        <v>385.33300000000003</v>
      </c>
      <c r="H108" s="266">
        <v>1.41</v>
      </c>
      <c r="I108" s="266" t="s">
        <v>88</v>
      </c>
      <c r="J108" s="269"/>
    </row>
    <row r="109" spans="1:10" ht="14.25" customHeight="1">
      <c r="A109" s="266" t="s">
        <v>369</v>
      </c>
      <c r="B109" s="267" t="s">
        <v>676</v>
      </c>
      <c r="C109" s="266" t="s">
        <v>21</v>
      </c>
      <c r="D109" s="266" t="s">
        <v>8</v>
      </c>
      <c r="E109" s="266" t="s">
        <v>751</v>
      </c>
      <c r="F109" s="266" t="s">
        <v>661</v>
      </c>
      <c r="G109" s="268" t="s">
        <v>662</v>
      </c>
      <c r="H109" s="266" t="s">
        <v>439</v>
      </c>
      <c r="I109" s="266" t="s">
        <v>88</v>
      </c>
      <c r="J109" s="269"/>
    </row>
    <row r="110" spans="1:10" ht="14.25" customHeight="1">
      <c r="A110" s="266" t="s">
        <v>369</v>
      </c>
      <c r="B110" s="267" t="s">
        <v>752</v>
      </c>
      <c r="C110" s="266" t="s">
        <v>21</v>
      </c>
      <c r="D110" s="266" t="s">
        <v>8</v>
      </c>
      <c r="E110" s="266" t="s">
        <v>730</v>
      </c>
      <c r="F110" s="266" t="s">
        <v>664</v>
      </c>
      <c r="G110" s="268" t="s">
        <v>662</v>
      </c>
      <c r="H110" s="266" t="s">
        <v>439</v>
      </c>
      <c r="I110" s="266" t="s">
        <v>88</v>
      </c>
      <c r="J110" s="269"/>
    </row>
    <row r="111" spans="1:10" ht="14.25" customHeight="1">
      <c r="A111" s="266" t="s">
        <v>369</v>
      </c>
      <c r="B111" s="267" t="s">
        <v>753</v>
      </c>
      <c r="C111" s="266" t="s">
        <v>21</v>
      </c>
      <c r="D111" s="266" t="s">
        <v>8</v>
      </c>
      <c r="E111" s="266" t="s">
        <v>108</v>
      </c>
      <c r="F111" s="266" t="s">
        <v>664</v>
      </c>
      <c r="G111" s="268" t="s">
        <v>662</v>
      </c>
      <c r="H111" s="266" t="s">
        <v>439</v>
      </c>
      <c r="I111" s="266" t="s">
        <v>88</v>
      </c>
      <c r="J111" s="269"/>
    </row>
    <row r="112" spans="1:10" ht="14.25" customHeight="1">
      <c r="A112" s="266" t="s">
        <v>369</v>
      </c>
      <c r="B112" s="267" t="s">
        <v>754</v>
      </c>
      <c r="C112" s="266" t="s">
        <v>21</v>
      </c>
      <c r="D112" s="266" t="s">
        <v>8</v>
      </c>
      <c r="E112" s="266" t="s">
        <v>108</v>
      </c>
      <c r="F112" s="266" t="s">
        <v>664</v>
      </c>
      <c r="G112" s="268" t="s">
        <v>662</v>
      </c>
      <c r="H112" s="266" t="s">
        <v>439</v>
      </c>
      <c r="I112" s="266" t="s">
        <v>88</v>
      </c>
      <c r="J112" s="269"/>
    </row>
    <row r="113" spans="1:10" ht="14.25" customHeight="1">
      <c r="A113" s="266" t="s">
        <v>369</v>
      </c>
      <c r="B113" s="267" t="s">
        <v>720</v>
      </c>
      <c r="C113" s="266" t="s">
        <v>21</v>
      </c>
      <c r="D113" s="266" t="s">
        <v>8</v>
      </c>
      <c r="E113" s="266" t="s">
        <v>108</v>
      </c>
      <c r="F113" s="266" t="s">
        <v>664</v>
      </c>
      <c r="G113" s="268">
        <v>28.516999999999999</v>
      </c>
      <c r="H113" s="266">
        <v>0.88</v>
      </c>
      <c r="I113" s="266" t="s">
        <v>88</v>
      </c>
      <c r="J113" s="269" t="s">
        <v>969</v>
      </c>
    </row>
    <row r="114" spans="1:10" ht="14.25" customHeight="1">
      <c r="A114" s="266" t="s">
        <v>369</v>
      </c>
      <c r="B114" s="271" t="s">
        <v>89</v>
      </c>
      <c r="C114" s="270" t="s">
        <v>21</v>
      </c>
      <c r="D114" s="270" t="s">
        <v>8</v>
      </c>
      <c r="E114" s="270" t="s">
        <v>108</v>
      </c>
      <c r="F114" s="270" t="s">
        <v>661</v>
      </c>
      <c r="G114" s="273">
        <v>3128.4983333333334</v>
      </c>
      <c r="H114" s="270">
        <v>6.28</v>
      </c>
      <c r="I114" s="270" t="s">
        <v>970</v>
      </c>
      <c r="J114" s="274"/>
    </row>
    <row r="115" spans="1:10" ht="14.25" customHeight="1">
      <c r="A115" s="266" t="s">
        <v>369</v>
      </c>
      <c r="B115" s="267" t="s">
        <v>89</v>
      </c>
      <c r="C115" s="266" t="s">
        <v>21</v>
      </c>
      <c r="D115" s="266" t="s">
        <v>8</v>
      </c>
      <c r="E115" s="266" t="s">
        <v>730</v>
      </c>
      <c r="F115" s="266" t="s">
        <v>661</v>
      </c>
      <c r="G115" s="268" t="s">
        <v>662</v>
      </c>
      <c r="H115" s="266" t="s">
        <v>439</v>
      </c>
      <c r="I115" s="266" t="s">
        <v>88</v>
      </c>
      <c r="J115" s="269"/>
    </row>
    <row r="116" spans="1:10" ht="14.25" customHeight="1">
      <c r="A116" s="266" t="s">
        <v>369</v>
      </c>
      <c r="B116" s="276" t="s">
        <v>677</v>
      </c>
      <c r="C116" s="275" t="s">
        <v>21</v>
      </c>
      <c r="D116" s="275" t="s">
        <v>8</v>
      </c>
      <c r="E116" s="275" t="s">
        <v>703</v>
      </c>
      <c r="F116" s="275" t="s">
        <v>661</v>
      </c>
      <c r="G116" s="277">
        <v>12204.675333333334</v>
      </c>
      <c r="H116" s="275">
        <v>27.71</v>
      </c>
      <c r="I116" s="275" t="s">
        <v>963</v>
      </c>
      <c r="J116" s="278" t="s">
        <v>961</v>
      </c>
    </row>
    <row r="117" spans="1:10" ht="14.25" customHeight="1">
      <c r="A117" s="266" t="s">
        <v>369</v>
      </c>
      <c r="B117" s="267" t="s">
        <v>704</v>
      </c>
      <c r="C117" s="266" t="s">
        <v>21</v>
      </c>
      <c r="D117" s="266" t="s">
        <v>8</v>
      </c>
      <c r="E117" s="266" t="s">
        <v>65</v>
      </c>
      <c r="F117" s="266" t="s">
        <v>664</v>
      </c>
      <c r="G117" s="268">
        <v>207.46366666666665</v>
      </c>
      <c r="H117" s="266">
        <v>6.69</v>
      </c>
      <c r="I117" s="266" t="s">
        <v>88</v>
      </c>
      <c r="J117" s="269" t="s">
        <v>972</v>
      </c>
    </row>
    <row r="118" spans="1:10" ht="14.25" customHeight="1">
      <c r="A118" s="266" t="s">
        <v>369</v>
      </c>
      <c r="B118" s="267" t="s">
        <v>678</v>
      </c>
      <c r="C118" s="266" t="s">
        <v>21</v>
      </c>
      <c r="D118" s="266" t="s">
        <v>8</v>
      </c>
      <c r="E118" s="266" t="s">
        <v>108</v>
      </c>
      <c r="F118" s="266" t="s">
        <v>661</v>
      </c>
      <c r="G118" s="268" t="s">
        <v>662</v>
      </c>
      <c r="H118" s="266" t="s">
        <v>439</v>
      </c>
      <c r="I118" s="266" t="s">
        <v>88</v>
      </c>
      <c r="J118" s="269" t="s">
        <v>964</v>
      </c>
    </row>
    <row r="119" spans="1:10" ht="14.25" customHeight="1">
      <c r="A119" s="266" t="s">
        <v>369</v>
      </c>
      <c r="B119" s="267" t="s">
        <v>679</v>
      </c>
      <c r="C119" s="266" t="s">
        <v>21</v>
      </c>
      <c r="D119" s="266" t="s">
        <v>8</v>
      </c>
      <c r="E119" s="266" t="s">
        <v>65</v>
      </c>
      <c r="F119" s="266" t="s">
        <v>661</v>
      </c>
      <c r="G119" s="268" t="s">
        <v>662</v>
      </c>
      <c r="H119" s="266" t="s">
        <v>439</v>
      </c>
      <c r="I119" s="266" t="s">
        <v>88</v>
      </c>
      <c r="J119" s="269" t="s">
        <v>964</v>
      </c>
    </row>
    <row r="120" spans="1:10" ht="14.25" customHeight="1">
      <c r="A120" s="266" t="s">
        <v>369</v>
      </c>
      <c r="B120" s="267" t="s">
        <v>755</v>
      </c>
      <c r="C120" s="266" t="s">
        <v>21</v>
      </c>
      <c r="D120" s="266" t="s">
        <v>8</v>
      </c>
      <c r="E120" s="266" t="s">
        <v>65</v>
      </c>
      <c r="F120" s="266" t="s">
        <v>661</v>
      </c>
      <c r="G120" s="268" t="s">
        <v>662</v>
      </c>
      <c r="H120" s="266" t="s">
        <v>439</v>
      </c>
      <c r="I120" s="266" t="s">
        <v>88</v>
      </c>
      <c r="J120" s="269" t="s">
        <v>964</v>
      </c>
    </row>
    <row r="121" spans="1:10" ht="14.25" customHeight="1">
      <c r="A121" s="266" t="s">
        <v>369</v>
      </c>
      <c r="B121" s="267" t="s">
        <v>680</v>
      </c>
      <c r="C121" s="266" t="s">
        <v>21</v>
      </c>
      <c r="D121" s="266" t="s">
        <v>8</v>
      </c>
      <c r="E121" s="266" t="s">
        <v>65</v>
      </c>
      <c r="F121" s="266" t="s">
        <v>661</v>
      </c>
      <c r="G121" s="268" t="s">
        <v>662</v>
      </c>
      <c r="H121" s="266" t="s">
        <v>439</v>
      </c>
      <c r="I121" s="266" t="s">
        <v>88</v>
      </c>
      <c r="J121" s="269" t="s">
        <v>964</v>
      </c>
    </row>
    <row r="122" spans="1:10" ht="14.25" customHeight="1">
      <c r="A122" s="266" t="s">
        <v>369</v>
      </c>
      <c r="B122" s="267" t="s">
        <v>681</v>
      </c>
      <c r="C122" s="266" t="s">
        <v>21</v>
      </c>
      <c r="D122" s="266" t="s">
        <v>8</v>
      </c>
      <c r="E122" s="266" t="s">
        <v>65</v>
      </c>
      <c r="F122" s="266" t="s">
        <v>661</v>
      </c>
      <c r="G122" s="268" t="s">
        <v>662</v>
      </c>
      <c r="H122" s="266" t="s">
        <v>439</v>
      </c>
      <c r="I122" s="266" t="s">
        <v>88</v>
      </c>
      <c r="J122" s="269" t="s">
        <v>964</v>
      </c>
    </row>
    <row r="123" spans="1:10" ht="14.25" customHeight="1">
      <c r="A123" s="266" t="s">
        <v>369</v>
      </c>
      <c r="B123" s="267" t="s">
        <v>705</v>
      </c>
      <c r="C123" s="266" t="s">
        <v>21</v>
      </c>
      <c r="D123" s="266" t="s">
        <v>8</v>
      </c>
      <c r="E123" s="266" t="s">
        <v>65</v>
      </c>
      <c r="F123" s="266" t="s">
        <v>661</v>
      </c>
      <c r="G123" s="268">
        <v>20.812333333333331</v>
      </c>
      <c r="H123" s="266">
        <v>0.94</v>
      </c>
      <c r="I123" s="266" t="s">
        <v>88</v>
      </c>
      <c r="J123" s="269"/>
    </row>
    <row r="124" spans="1:10" ht="14.25" customHeight="1">
      <c r="A124" s="266" t="s">
        <v>369</v>
      </c>
      <c r="B124" s="267" t="s">
        <v>682</v>
      </c>
      <c r="C124" s="266" t="s">
        <v>21</v>
      </c>
      <c r="D124" s="266" t="s">
        <v>8</v>
      </c>
      <c r="E124" s="266" t="s">
        <v>108</v>
      </c>
      <c r="F124" s="266" t="s">
        <v>664</v>
      </c>
      <c r="G124" s="268">
        <v>0.13266666666666665</v>
      </c>
      <c r="H124" s="266">
        <v>0</v>
      </c>
      <c r="I124" s="266" t="s">
        <v>88</v>
      </c>
      <c r="J124" s="269"/>
    </row>
    <row r="125" spans="1:10" ht="14.25" customHeight="1">
      <c r="A125" s="266" t="s">
        <v>369</v>
      </c>
      <c r="B125" s="267" t="s">
        <v>683</v>
      </c>
      <c r="C125" s="266" t="s">
        <v>21</v>
      </c>
      <c r="D125" s="266" t="s">
        <v>8</v>
      </c>
      <c r="E125" s="266" t="s">
        <v>108</v>
      </c>
      <c r="F125" s="266" t="s">
        <v>661</v>
      </c>
      <c r="G125" s="268">
        <v>2.3E-2</v>
      </c>
      <c r="H125" s="266">
        <v>0</v>
      </c>
      <c r="I125" s="266" t="s">
        <v>88</v>
      </c>
      <c r="J125" s="269"/>
    </row>
    <row r="126" spans="1:10" ht="14.25" customHeight="1">
      <c r="A126" s="266" t="s">
        <v>369</v>
      </c>
      <c r="B126" s="267" t="s">
        <v>684</v>
      </c>
      <c r="C126" s="266" t="s">
        <v>21</v>
      </c>
      <c r="D126" s="266" t="s">
        <v>8</v>
      </c>
      <c r="E126" s="266" t="s">
        <v>685</v>
      </c>
      <c r="F126" s="266" t="s">
        <v>661</v>
      </c>
      <c r="G126" s="268">
        <v>47.972333333333339</v>
      </c>
      <c r="H126" s="266">
        <v>4.33</v>
      </c>
      <c r="I126" s="266" t="s">
        <v>88</v>
      </c>
      <c r="J126" s="269" t="s">
        <v>973</v>
      </c>
    </row>
    <row r="127" spans="1:10" ht="14.25" customHeight="1">
      <c r="A127" s="266" t="s">
        <v>369</v>
      </c>
      <c r="B127" s="267" t="s">
        <v>706</v>
      </c>
      <c r="C127" s="266" t="s">
        <v>21</v>
      </c>
      <c r="D127" s="266" t="s">
        <v>8</v>
      </c>
      <c r="E127" s="266" t="s">
        <v>65</v>
      </c>
      <c r="F127" s="266" t="s">
        <v>664</v>
      </c>
      <c r="G127" s="268">
        <v>48.025333333333336</v>
      </c>
      <c r="H127" s="266">
        <v>3.39</v>
      </c>
      <c r="I127" s="266" t="s">
        <v>88</v>
      </c>
      <c r="J127" s="269" t="s">
        <v>974</v>
      </c>
    </row>
    <row r="128" spans="1:10" ht="14.25" customHeight="1">
      <c r="A128" s="266" t="s">
        <v>369</v>
      </c>
      <c r="B128" s="267" t="s">
        <v>707</v>
      </c>
      <c r="C128" s="266" t="s">
        <v>21</v>
      </c>
      <c r="D128" s="266" t="s">
        <v>8</v>
      </c>
      <c r="E128" s="266" t="s">
        <v>738</v>
      </c>
      <c r="F128" s="266" t="s">
        <v>661</v>
      </c>
      <c r="G128" s="268" t="s">
        <v>662</v>
      </c>
      <c r="H128" s="266" t="s">
        <v>439</v>
      </c>
      <c r="I128" s="266" t="s">
        <v>88</v>
      </c>
      <c r="J128" s="269"/>
    </row>
    <row r="129" spans="1:10" ht="14.25" customHeight="1">
      <c r="A129" s="266" t="s">
        <v>369</v>
      </c>
      <c r="B129" s="267" t="s">
        <v>686</v>
      </c>
      <c r="C129" s="266" t="s">
        <v>21</v>
      </c>
      <c r="D129" s="266" t="s">
        <v>8</v>
      </c>
      <c r="E129" s="266" t="s">
        <v>108</v>
      </c>
      <c r="F129" s="266" t="s">
        <v>661</v>
      </c>
      <c r="G129" s="268">
        <v>1.831</v>
      </c>
      <c r="H129" s="266">
        <v>1.69</v>
      </c>
      <c r="I129" s="266" t="s">
        <v>88</v>
      </c>
      <c r="J129" s="269" t="s">
        <v>966</v>
      </c>
    </row>
    <row r="130" spans="1:10" ht="14.25" customHeight="1">
      <c r="A130" s="266" t="s">
        <v>369</v>
      </c>
      <c r="B130" s="267" t="s">
        <v>708</v>
      </c>
      <c r="C130" s="266" t="s">
        <v>21</v>
      </c>
      <c r="D130" s="266" t="s">
        <v>8</v>
      </c>
      <c r="E130" s="266" t="s">
        <v>108</v>
      </c>
      <c r="F130" s="266" t="s">
        <v>661</v>
      </c>
      <c r="G130" s="268" t="s">
        <v>662</v>
      </c>
      <c r="H130" s="266" t="s">
        <v>439</v>
      </c>
      <c r="I130" s="266" t="s">
        <v>88</v>
      </c>
      <c r="J130" s="269"/>
    </row>
    <row r="131" spans="1:10" ht="14.25" customHeight="1">
      <c r="A131" s="266" t="s">
        <v>369</v>
      </c>
      <c r="B131" s="267" t="s">
        <v>708</v>
      </c>
      <c r="C131" s="266" t="s">
        <v>21</v>
      </c>
      <c r="D131" s="266" t="s">
        <v>8</v>
      </c>
      <c r="E131" s="266" t="s">
        <v>65</v>
      </c>
      <c r="F131" s="266" t="s">
        <v>661</v>
      </c>
      <c r="G131" s="268" t="s">
        <v>662</v>
      </c>
      <c r="H131" s="266" t="s">
        <v>439</v>
      </c>
      <c r="I131" s="266" t="s">
        <v>88</v>
      </c>
      <c r="J131" s="269"/>
    </row>
    <row r="132" spans="1:10" ht="14.25" customHeight="1">
      <c r="A132" s="266" t="s">
        <v>369</v>
      </c>
      <c r="B132" s="271" t="s">
        <v>86</v>
      </c>
      <c r="C132" s="270" t="s">
        <v>21</v>
      </c>
      <c r="D132" s="270" t="s">
        <v>8</v>
      </c>
      <c r="E132" s="270" t="s">
        <v>108</v>
      </c>
      <c r="F132" s="270" t="s">
        <v>661</v>
      </c>
      <c r="G132" s="273">
        <v>481.9786666666667</v>
      </c>
      <c r="H132" s="270">
        <v>3.7</v>
      </c>
      <c r="I132" s="270" t="s">
        <v>970</v>
      </c>
      <c r="J132" s="274"/>
    </row>
    <row r="133" spans="1:10" ht="14.25" customHeight="1">
      <c r="A133" s="266" t="s">
        <v>369</v>
      </c>
      <c r="B133" s="267" t="s">
        <v>86</v>
      </c>
      <c r="C133" s="266" t="s">
        <v>21</v>
      </c>
      <c r="D133" s="266" t="s">
        <v>8</v>
      </c>
      <c r="E133" s="266" t="s">
        <v>730</v>
      </c>
      <c r="F133" s="266" t="s">
        <v>661</v>
      </c>
      <c r="G133" s="268" t="s">
        <v>662</v>
      </c>
      <c r="H133" s="266">
        <v>0</v>
      </c>
      <c r="I133" s="266" t="s">
        <v>88</v>
      </c>
      <c r="J133" s="269"/>
    </row>
    <row r="134" spans="1:10" ht="14.25" customHeight="1">
      <c r="A134" s="266" t="s">
        <v>369</v>
      </c>
      <c r="B134" s="267" t="s">
        <v>710</v>
      </c>
      <c r="C134" s="266" t="s">
        <v>21</v>
      </c>
      <c r="D134" s="266" t="s">
        <v>8</v>
      </c>
      <c r="E134" s="266" t="s">
        <v>108</v>
      </c>
      <c r="F134" s="266" t="s">
        <v>661</v>
      </c>
      <c r="G134" s="268">
        <v>190.21899999999999</v>
      </c>
      <c r="H134" s="266">
        <v>0.25</v>
      </c>
      <c r="I134" s="266" t="s">
        <v>88</v>
      </c>
      <c r="J134" s="269"/>
    </row>
    <row r="135" spans="1:10" ht="14.25" customHeight="1">
      <c r="A135" s="266" t="s">
        <v>369</v>
      </c>
      <c r="B135" s="267" t="s">
        <v>710</v>
      </c>
      <c r="C135" s="266" t="s">
        <v>21</v>
      </c>
      <c r="D135" s="266" t="s">
        <v>8</v>
      </c>
      <c r="E135" s="266" t="s">
        <v>756</v>
      </c>
      <c r="F135" s="266" t="s">
        <v>661</v>
      </c>
      <c r="G135" s="268" t="s">
        <v>662</v>
      </c>
      <c r="H135" s="266" t="s">
        <v>439</v>
      </c>
      <c r="I135" s="266" t="s">
        <v>88</v>
      </c>
      <c r="J135" s="269"/>
    </row>
    <row r="136" spans="1:10" ht="14.25" customHeight="1">
      <c r="A136" s="266" t="s">
        <v>369</v>
      </c>
      <c r="B136" s="267" t="s">
        <v>757</v>
      </c>
      <c r="C136" s="266" t="s">
        <v>21</v>
      </c>
      <c r="D136" s="266" t="s">
        <v>8</v>
      </c>
      <c r="E136" s="266" t="s">
        <v>65</v>
      </c>
      <c r="F136" s="266" t="s">
        <v>661</v>
      </c>
      <c r="G136" s="268">
        <v>4.4153333333333329</v>
      </c>
      <c r="H136" s="266">
        <v>1.72</v>
      </c>
      <c r="I136" s="266" t="s">
        <v>88</v>
      </c>
      <c r="J136" s="269"/>
    </row>
    <row r="137" spans="1:10" ht="14.25" customHeight="1">
      <c r="A137" s="266" t="s">
        <v>369</v>
      </c>
      <c r="B137" s="267" t="s">
        <v>687</v>
      </c>
      <c r="C137" s="266" t="s">
        <v>21</v>
      </c>
      <c r="D137" s="266" t="s">
        <v>8</v>
      </c>
      <c r="E137" s="266" t="s">
        <v>692</v>
      </c>
      <c r="F137" s="266" t="s">
        <v>661</v>
      </c>
      <c r="G137" s="268" t="s">
        <v>662</v>
      </c>
      <c r="H137" s="266" t="s">
        <v>439</v>
      </c>
      <c r="I137" s="266" t="s">
        <v>88</v>
      </c>
      <c r="J137" s="269"/>
    </row>
    <row r="138" spans="1:10" ht="14.25" customHeight="1">
      <c r="A138" s="266" t="s">
        <v>369</v>
      </c>
      <c r="B138" s="267" t="s">
        <v>687</v>
      </c>
      <c r="C138" s="266" t="s">
        <v>21</v>
      </c>
      <c r="D138" s="266" t="s">
        <v>8</v>
      </c>
      <c r="E138" s="266" t="s">
        <v>98</v>
      </c>
      <c r="F138" s="266" t="s">
        <v>661</v>
      </c>
      <c r="G138" s="268" t="s">
        <v>662</v>
      </c>
      <c r="H138" s="266" t="s">
        <v>439</v>
      </c>
      <c r="I138" s="266" t="s">
        <v>88</v>
      </c>
      <c r="J138" s="269"/>
    </row>
    <row r="139" spans="1:10" ht="14.25" customHeight="1">
      <c r="A139" s="266" t="s">
        <v>369</v>
      </c>
      <c r="B139" s="280" t="s">
        <v>688</v>
      </c>
      <c r="C139" s="279" t="s">
        <v>21</v>
      </c>
      <c r="D139" s="279" t="s">
        <v>8</v>
      </c>
      <c r="E139" s="281" t="s">
        <v>689</v>
      </c>
      <c r="F139" s="279" t="s">
        <v>664</v>
      </c>
      <c r="G139" s="282">
        <v>9024.7193333333344</v>
      </c>
      <c r="H139" s="279">
        <v>7.42</v>
      </c>
      <c r="I139" s="279" t="s">
        <v>962</v>
      </c>
      <c r="J139" s="265" t="s">
        <v>975</v>
      </c>
    </row>
    <row r="140" spans="1:10" ht="14.25" customHeight="1">
      <c r="A140" s="266" t="s">
        <v>369</v>
      </c>
      <c r="B140" s="280" t="s">
        <v>688</v>
      </c>
      <c r="C140" s="279" t="s">
        <v>21</v>
      </c>
      <c r="D140" s="279" t="s">
        <v>8</v>
      </c>
      <c r="E140" s="281" t="s">
        <v>758</v>
      </c>
      <c r="F140" s="279" t="s">
        <v>664</v>
      </c>
      <c r="G140" s="282">
        <v>395.85966666666667</v>
      </c>
      <c r="H140" s="279">
        <v>2.16</v>
      </c>
      <c r="I140" s="279" t="s">
        <v>88</v>
      </c>
      <c r="J140" s="265"/>
    </row>
    <row r="141" spans="1:10" ht="14.25" customHeight="1">
      <c r="A141" s="266" t="s">
        <v>369</v>
      </c>
      <c r="B141" s="267" t="s">
        <v>759</v>
      </c>
      <c r="C141" s="266" t="s">
        <v>21</v>
      </c>
      <c r="D141" s="266" t="s">
        <v>8</v>
      </c>
      <c r="E141" s="266" t="s">
        <v>108</v>
      </c>
      <c r="F141" s="266" t="s">
        <v>664</v>
      </c>
      <c r="G141" s="268" t="s">
        <v>662</v>
      </c>
      <c r="H141" s="266" t="s">
        <v>439</v>
      </c>
      <c r="I141" s="266" t="s">
        <v>88</v>
      </c>
      <c r="J141" s="269" t="s">
        <v>964</v>
      </c>
    </row>
    <row r="142" spans="1:10" ht="14.25" customHeight="1">
      <c r="A142" s="266" t="s">
        <v>369</v>
      </c>
      <c r="B142" s="267" t="s">
        <v>711</v>
      </c>
      <c r="C142" s="266" t="s">
        <v>21</v>
      </c>
      <c r="D142" s="266" t="s">
        <v>8</v>
      </c>
      <c r="E142" s="266" t="s">
        <v>699</v>
      </c>
      <c r="F142" s="266" t="s">
        <v>664</v>
      </c>
      <c r="G142" s="268">
        <v>11.175333333333334</v>
      </c>
      <c r="H142" s="266">
        <v>0.03</v>
      </c>
      <c r="I142" s="266" t="s">
        <v>88</v>
      </c>
      <c r="J142" s="269"/>
    </row>
    <row r="143" spans="1:10" ht="14.25" customHeight="1">
      <c r="A143" s="266" t="s">
        <v>369</v>
      </c>
      <c r="B143" s="267" t="s">
        <v>760</v>
      </c>
      <c r="C143" s="266" t="s">
        <v>21</v>
      </c>
      <c r="D143" s="266" t="s">
        <v>8</v>
      </c>
      <c r="E143" s="266" t="s">
        <v>65</v>
      </c>
      <c r="F143" s="266" t="s">
        <v>664</v>
      </c>
      <c r="G143" s="268" t="s">
        <v>662</v>
      </c>
      <c r="H143" s="266" t="s">
        <v>439</v>
      </c>
      <c r="I143" s="266" t="s">
        <v>88</v>
      </c>
      <c r="J143" s="269"/>
    </row>
    <row r="144" spans="1:10" ht="14.25" customHeight="1">
      <c r="A144" s="266" t="s">
        <v>369</v>
      </c>
      <c r="B144" s="267" t="s">
        <v>761</v>
      </c>
      <c r="C144" s="266" t="s">
        <v>23</v>
      </c>
      <c r="D144" s="266" t="s">
        <v>8</v>
      </c>
      <c r="E144" s="266" t="s">
        <v>762</v>
      </c>
      <c r="F144" s="266" t="s">
        <v>664</v>
      </c>
      <c r="G144" s="268" t="s">
        <v>662</v>
      </c>
      <c r="H144" s="266" t="s">
        <v>439</v>
      </c>
      <c r="I144" s="266" t="s">
        <v>88</v>
      </c>
      <c r="J144" s="269"/>
    </row>
    <row r="145" spans="1:10" ht="14.25" customHeight="1">
      <c r="A145" s="266" t="s">
        <v>369</v>
      </c>
      <c r="B145" s="267" t="s">
        <v>690</v>
      </c>
      <c r="C145" s="266" t="s">
        <v>23</v>
      </c>
      <c r="D145" s="266" t="s">
        <v>8</v>
      </c>
      <c r="E145" s="266" t="s">
        <v>763</v>
      </c>
      <c r="F145" s="266" t="s">
        <v>664</v>
      </c>
      <c r="G145" s="268" t="s">
        <v>662</v>
      </c>
      <c r="H145" s="266" t="s">
        <v>439</v>
      </c>
      <c r="I145" s="266" t="s">
        <v>88</v>
      </c>
      <c r="J145" s="269" t="s">
        <v>961</v>
      </c>
    </row>
    <row r="146" spans="1:10" ht="14.25" customHeight="1">
      <c r="A146" s="266" t="s">
        <v>369</v>
      </c>
      <c r="B146" s="267" t="s">
        <v>659</v>
      </c>
      <c r="C146" s="266" t="s">
        <v>23</v>
      </c>
      <c r="D146" s="266" t="s">
        <v>8</v>
      </c>
      <c r="E146" s="266" t="s">
        <v>764</v>
      </c>
      <c r="F146" s="266" t="s">
        <v>661</v>
      </c>
      <c r="G146" s="268" t="s">
        <v>662</v>
      </c>
      <c r="H146" s="266" t="s">
        <v>439</v>
      </c>
      <c r="I146" s="266" t="s">
        <v>88</v>
      </c>
      <c r="J146" s="269"/>
    </row>
    <row r="147" spans="1:10" ht="14.25" customHeight="1">
      <c r="A147" s="266" t="s">
        <v>369</v>
      </c>
      <c r="B147" s="267" t="s">
        <v>765</v>
      </c>
      <c r="C147" s="266" t="s">
        <v>23</v>
      </c>
      <c r="D147" s="266" t="s">
        <v>8</v>
      </c>
      <c r="E147" s="266" t="s">
        <v>764</v>
      </c>
      <c r="F147" s="266" t="s">
        <v>661</v>
      </c>
      <c r="G147" s="268" t="s">
        <v>662</v>
      </c>
      <c r="H147" s="266" t="s">
        <v>439</v>
      </c>
      <c r="I147" s="266" t="s">
        <v>88</v>
      </c>
      <c r="J147" s="269"/>
    </row>
    <row r="148" spans="1:10" ht="14.25" customHeight="1">
      <c r="A148" s="266" t="s">
        <v>369</v>
      </c>
      <c r="B148" s="267" t="s">
        <v>726</v>
      </c>
      <c r="C148" s="266" t="s">
        <v>23</v>
      </c>
      <c r="D148" s="266" t="s">
        <v>8</v>
      </c>
      <c r="E148" s="266" t="s">
        <v>764</v>
      </c>
      <c r="F148" s="266" t="s">
        <v>664</v>
      </c>
      <c r="G148" s="268">
        <v>271</v>
      </c>
      <c r="H148" s="266">
        <v>4.12</v>
      </c>
      <c r="I148" s="266" t="s">
        <v>88</v>
      </c>
      <c r="J148" s="269"/>
    </row>
    <row r="149" spans="1:10" ht="14.25" customHeight="1">
      <c r="A149" s="266" t="s">
        <v>369</v>
      </c>
      <c r="B149" s="267" t="s">
        <v>766</v>
      </c>
      <c r="C149" s="266" t="s">
        <v>23</v>
      </c>
      <c r="D149" s="266" t="s">
        <v>8</v>
      </c>
      <c r="E149" s="266" t="s">
        <v>764</v>
      </c>
      <c r="F149" s="266" t="s">
        <v>664</v>
      </c>
      <c r="G149" s="268" t="s">
        <v>662</v>
      </c>
      <c r="H149" s="266" t="s">
        <v>439</v>
      </c>
      <c r="I149" s="266" t="s">
        <v>88</v>
      </c>
      <c r="J149" s="269"/>
    </row>
    <row r="150" spans="1:10" ht="14.25" customHeight="1">
      <c r="A150" s="266" t="s">
        <v>369</v>
      </c>
      <c r="B150" s="267" t="s">
        <v>727</v>
      </c>
      <c r="C150" s="266" t="s">
        <v>23</v>
      </c>
      <c r="D150" s="266" t="s">
        <v>8</v>
      </c>
      <c r="E150" s="266" t="s">
        <v>764</v>
      </c>
      <c r="F150" s="266" t="s">
        <v>664</v>
      </c>
      <c r="G150" s="268" t="s">
        <v>662</v>
      </c>
      <c r="H150" s="266" t="s">
        <v>439</v>
      </c>
      <c r="I150" s="266" t="s">
        <v>88</v>
      </c>
      <c r="J150" s="269" t="s">
        <v>964</v>
      </c>
    </row>
    <row r="151" spans="1:10" ht="14.25" customHeight="1">
      <c r="A151" s="266" t="s">
        <v>369</v>
      </c>
      <c r="B151" s="267" t="s">
        <v>767</v>
      </c>
      <c r="C151" s="266" t="s">
        <v>23</v>
      </c>
      <c r="D151" s="266" t="s">
        <v>8</v>
      </c>
      <c r="E151" s="266" t="s">
        <v>768</v>
      </c>
      <c r="F151" s="266" t="s">
        <v>661</v>
      </c>
      <c r="G151" s="268" t="s">
        <v>662</v>
      </c>
      <c r="H151" s="266" t="s">
        <v>439</v>
      </c>
      <c r="I151" s="266" t="s">
        <v>88</v>
      </c>
      <c r="J151" s="269"/>
    </row>
    <row r="152" spans="1:10" ht="14.25" customHeight="1">
      <c r="A152" s="266" t="s">
        <v>369</v>
      </c>
      <c r="B152" s="267" t="s">
        <v>767</v>
      </c>
      <c r="C152" s="266" t="s">
        <v>23</v>
      </c>
      <c r="D152" s="266" t="s">
        <v>8</v>
      </c>
      <c r="E152" s="266" t="s">
        <v>769</v>
      </c>
      <c r="F152" s="266" t="s">
        <v>661</v>
      </c>
      <c r="G152" s="268" t="s">
        <v>662</v>
      </c>
      <c r="H152" s="266" t="s">
        <v>439</v>
      </c>
      <c r="I152" s="266" t="s">
        <v>88</v>
      </c>
      <c r="J152" s="269"/>
    </row>
    <row r="153" spans="1:10" ht="14.25" customHeight="1">
      <c r="A153" s="266" t="s">
        <v>369</v>
      </c>
      <c r="B153" s="267" t="s">
        <v>770</v>
      </c>
      <c r="C153" s="266" t="s">
        <v>23</v>
      </c>
      <c r="D153" s="266" t="s">
        <v>8</v>
      </c>
      <c r="E153" s="266" t="s">
        <v>764</v>
      </c>
      <c r="F153" s="266" t="s">
        <v>664</v>
      </c>
      <c r="G153" s="268">
        <v>1</v>
      </c>
      <c r="H153" s="266">
        <v>0</v>
      </c>
      <c r="I153" s="266" t="s">
        <v>88</v>
      </c>
      <c r="J153" s="269"/>
    </row>
    <row r="154" spans="1:10" ht="14.25" customHeight="1">
      <c r="A154" s="266" t="s">
        <v>369</v>
      </c>
      <c r="B154" s="267" t="s">
        <v>771</v>
      </c>
      <c r="C154" s="266" t="s">
        <v>23</v>
      </c>
      <c r="D154" s="266" t="s">
        <v>8</v>
      </c>
      <c r="E154" s="266" t="s">
        <v>764</v>
      </c>
      <c r="F154" s="266" t="s">
        <v>661</v>
      </c>
      <c r="G154" s="268" t="s">
        <v>662</v>
      </c>
      <c r="H154" s="266" t="s">
        <v>439</v>
      </c>
      <c r="I154" s="266" t="s">
        <v>88</v>
      </c>
      <c r="J154" s="269"/>
    </row>
    <row r="155" spans="1:10" ht="14.25" customHeight="1">
      <c r="A155" s="266" t="s">
        <v>369</v>
      </c>
      <c r="B155" s="267" t="s">
        <v>728</v>
      </c>
      <c r="C155" s="266" t="s">
        <v>23</v>
      </c>
      <c r="D155" s="266" t="s">
        <v>8</v>
      </c>
      <c r="E155" s="266" t="s">
        <v>764</v>
      </c>
      <c r="F155" s="266" t="s">
        <v>661</v>
      </c>
      <c r="G155" s="268">
        <v>0.182</v>
      </c>
      <c r="H155" s="266">
        <v>0</v>
      </c>
      <c r="I155" s="266" t="s">
        <v>88</v>
      </c>
      <c r="J155" s="269"/>
    </row>
    <row r="156" spans="1:10" ht="14.25" customHeight="1">
      <c r="A156" s="266" t="s">
        <v>369</v>
      </c>
      <c r="B156" s="267" t="s">
        <v>729</v>
      </c>
      <c r="C156" s="266" t="s">
        <v>23</v>
      </c>
      <c r="D156" s="266" t="s">
        <v>8</v>
      </c>
      <c r="E156" s="266" t="s">
        <v>772</v>
      </c>
      <c r="F156" s="266" t="s">
        <v>661</v>
      </c>
      <c r="G156" s="268" t="s">
        <v>662</v>
      </c>
      <c r="H156" s="266" t="s">
        <v>439</v>
      </c>
      <c r="I156" s="266" t="s">
        <v>88</v>
      </c>
      <c r="J156" s="269"/>
    </row>
    <row r="157" spans="1:10" ht="14.25" customHeight="1">
      <c r="A157" s="266" t="s">
        <v>369</v>
      </c>
      <c r="B157" s="267" t="s">
        <v>731</v>
      </c>
      <c r="C157" s="266" t="s">
        <v>23</v>
      </c>
      <c r="D157" s="266" t="s">
        <v>8</v>
      </c>
      <c r="E157" s="266" t="s">
        <v>764</v>
      </c>
      <c r="F157" s="266" t="s">
        <v>661</v>
      </c>
      <c r="G157" s="268" t="s">
        <v>662</v>
      </c>
      <c r="H157" s="266" t="s">
        <v>439</v>
      </c>
      <c r="I157" s="266" t="s">
        <v>88</v>
      </c>
      <c r="J157" s="269"/>
    </row>
    <row r="158" spans="1:10" ht="14.25" customHeight="1">
      <c r="A158" s="266" t="s">
        <v>369</v>
      </c>
      <c r="B158" s="267" t="s">
        <v>732</v>
      </c>
      <c r="C158" s="266" t="s">
        <v>23</v>
      </c>
      <c r="D158" s="266" t="s">
        <v>8</v>
      </c>
      <c r="E158" s="266" t="s">
        <v>773</v>
      </c>
      <c r="F158" s="266" t="s">
        <v>661</v>
      </c>
      <c r="G158" s="268" t="s">
        <v>662</v>
      </c>
      <c r="H158" s="266" t="s">
        <v>439</v>
      </c>
      <c r="I158" s="266" t="s">
        <v>88</v>
      </c>
      <c r="J158" s="269"/>
    </row>
    <row r="159" spans="1:10" ht="14.25" customHeight="1">
      <c r="A159" s="266" t="s">
        <v>369</v>
      </c>
      <c r="B159" s="267" t="s">
        <v>665</v>
      </c>
      <c r="C159" s="266" t="s">
        <v>23</v>
      </c>
      <c r="D159" s="266" t="s">
        <v>8</v>
      </c>
      <c r="E159" s="266" t="s">
        <v>764</v>
      </c>
      <c r="F159" s="266" t="s">
        <v>661</v>
      </c>
      <c r="G159" s="268" t="s">
        <v>662</v>
      </c>
      <c r="H159" s="266" t="s">
        <v>439</v>
      </c>
      <c r="I159" s="266" t="s">
        <v>88</v>
      </c>
      <c r="J159" s="269"/>
    </row>
    <row r="160" spans="1:10" ht="14.25" customHeight="1">
      <c r="A160" s="266" t="s">
        <v>369</v>
      </c>
      <c r="B160" s="267" t="s">
        <v>666</v>
      </c>
      <c r="C160" s="266" t="s">
        <v>23</v>
      </c>
      <c r="D160" s="266" t="s">
        <v>8</v>
      </c>
      <c r="E160" s="266" t="s">
        <v>763</v>
      </c>
      <c r="F160" s="266" t="s">
        <v>661</v>
      </c>
      <c r="G160" s="268">
        <v>2720</v>
      </c>
      <c r="H160" s="266">
        <v>5.94</v>
      </c>
      <c r="I160" s="266" t="s">
        <v>88</v>
      </c>
      <c r="J160" s="269"/>
    </row>
    <row r="161" spans="1:10" ht="14.25" customHeight="1">
      <c r="A161" s="266" t="s">
        <v>369</v>
      </c>
      <c r="B161" s="267" t="s">
        <v>666</v>
      </c>
      <c r="C161" s="266" t="s">
        <v>23</v>
      </c>
      <c r="D161" s="266" t="s">
        <v>8</v>
      </c>
      <c r="E161" s="266" t="s">
        <v>774</v>
      </c>
      <c r="F161" s="266" t="s">
        <v>661</v>
      </c>
      <c r="G161" s="268" t="s">
        <v>662</v>
      </c>
      <c r="H161" s="266" t="s">
        <v>439</v>
      </c>
      <c r="I161" s="266" t="s">
        <v>88</v>
      </c>
      <c r="J161" s="269"/>
    </row>
    <row r="162" spans="1:10" ht="14.25" customHeight="1">
      <c r="A162" s="266" t="s">
        <v>369</v>
      </c>
      <c r="B162" s="267" t="s">
        <v>666</v>
      </c>
      <c r="C162" s="266" t="s">
        <v>23</v>
      </c>
      <c r="D162" s="266" t="s">
        <v>8</v>
      </c>
      <c r="E162" s="266" t="s">
        <v>775</v>
      </c>
      <c r="F162" s="266" t="s">
        <v>661</v>
      </c>
      <c r="G162" s="268" t="s">
        <v>662</v>
      </c>
      <c r="H162" s="266" t="s">
        <v>439</v>
      </c>
      <c r="I162" s="266" t="s">
        <v>88</v>
      </c>
      <c r="J162" s="269"/>
    </row>
    <row r="163" spans="1:10" ht="14.25" customHeight="1">
      <c r="A163" s="266" t="s">
        <v>369</v>
      </c>
      <c r="B163" s="267" t="s">
        <v>666</v>
      </c>
      <c r="C163" s="266" t="s">
        <v>23</v>
      </c>
      <c r="D163" s="266" t="s">
        <v>8</v>
      </c>
      <c r="E163" s="266" t="s">
        <v>98</v>
      </c>
      <c r="F163" s="266" t="s">
        <v>661</v>
      </c>
      <c r="G163" s="268" t="s">
        <v>662</v>
      </c>
      <c r="H163" s="266" t="s">
        <v>439</v>
      </c>
      <c r="I163" s="266" t="s">
        <v>88</v>
      </c>
      <c r="J163" s="269"/>
    </row>
    <row r="164" spans="1:10" ht="14.25" customHeight="1">
      <c r="A164" s="266" t="s">
        <v>369</v>
      </c>
      <c r="B164" s="267" t="s">
        <v>666</v>
      </c>
      <c r="C164" s="266" t="s">
        <v>23</v>
      </c>
      <c r="D164" s="266" t="s">
        <v>8</v>
      </c>
      <c r="E164" s="266" t="s">
        <v>776</v>
      </c>
      <c r="F164" s="266" t="s">
        <v>661</v>
      </c>
      <c r="G164" s="268">
        <v>90</v>
      </c>
      <c r="H164" s="266">
        <v>3.12</v>
      </c>
      <c r="I164" s="266" t="s">
        <v>88</v>
      </c>
      <c r="J164" s="269"/>
    </row>
    <row r="165" spans="1:10" ht="14.25" customHeight="1">
      <c r="A165" s="266" t="s">
        <v>369</v>
      </c>
      <c r="B165" s="267" t="s">
        <v>777</v>
      </c>
      <c r="C165" s="266" t="s">
        <v>23</v>
      </c>
      <c r="D165" s="266" t="s">
        <v>8</v>
      </c>
      <c r="E165" s="266" t="s">
        <v>768</v>
      </c>
      <c r="F165" s="266" t="s">
        <v>664</v>
      </c>
      <c r="G165" s="268" t="s">
        <v>662</v>
      </c>
      <c r="H165" s="266" t="s">
        <v>439</v>
      </c>
      <c r="I165" s="266" t="s">
        <v>88</v>
      </c>
      <c r="J165" s="269"/>
    </row>
    <row r="166" spans="1:10" ht="14.25" customHeight="1">
      <c r="A166" s="266" t="s">
        <v>369</v>
      </c>
      <c r="B166" s="267" t="s">
        <v>777</v>
      </c>
      <c r="C166" s="266" t="s">
        <v>23</v>
      </c>
      <c r="D166" s="266" t="s">
        <v>8</v>
      </c>
      <c r="E166" s="266" t="s">
        <v>5</v>
      </c>
      <c r="F166" s="266" t="s">
        <v>664</v>
      </c>
      <c r="G166" s="268" t="s">
        <v>662</v>
      </c>
      <c r="H166" s="266" t="s">
        <v>439</v>
      </c>
      <c r="I166" s="266" t="s">
        <v>88</v>
      </c>
      <c r="J166" s="269"/>
    </row>
    <row r="167" spans="1:10" ht="14.25" customHeight="1">
      <c r="A167" s="266" t="s">
        <v>369</v>
      </c>
      <c r="B167" s="267" t="s">
        <v>693</v>
      </c>
      <c r="C167" s="266" t="s">
        <v>23</v>
      </c>
      <c r="D167" s="266" t="s">
        <v>8</v>
      </c>
      <c r="E167" s="266" t="s">
        <v>764</v>
      </c>
      <c r="F167" s="266" t="s">
        <v>661</v>
      </c>
      <c r="G167" s="268">
        <v>16.928333333333331</v>
      </c>
      <c r="H167" s="266">
        <v>0.22</v>
      </c>
      <c r="I167" s="266" t="s">
        <v>88</v>
      </c>
      <c r="J167" s="269"/>
    </row>
    <row r="168" spans="1:10" ht="14.25" customHeight="1">
      <c r="A168" s="266" t="s">
        <v>369</v>
      </c>
      <c r="B168" s="267" t="s">
        <v>734</v>
      </c>
      <c r="C168" s="266" t="s">
        <v>23</v>
      </c>
      <c r="D168" s="266" t="s">
        <v>8</v>
      </c>
      <c r="E168" s="266" t="s">
        <v>764</v>
      </c>
      <c r="F168" s="266" t="s">
        <v>661</v>
      </c>
      <c r="G168" s="268" t="s">
        <v>662</v>
      </c>
      <c r="H168" s="266" t="s">
        <v>439</v>
      </c>
      <c r="I168" s="266" t="s">
        <v>88</v>
      </c>
      <c r="J168" s="269"/>
    </row>
    <row r="169" spans="1:10" ht="14.25" customHeight="1">
      <c r="A169" s="266" t="s">
        <v>369</v>
      </c>
      <c r="B169" s="267" t="s">
        <v>735</v>
      </c>
      <c r="C169" s="266" t="s">
        <v>23</v>
      </c>
      <c r="D169" s="266" t="s">
        <v>8</v>
      </c>
      <c r="E169" s="266" t="s">
        <v>235</v>
      </c>
      <c r="F169" s="266" t="s">
        <v>661</v>
      </c>
      <c r="G169" s="268" t="s">
        <v>662</v>
      </c>
      <c r="H169" s="266" t="s">
        <v>439</v>
      </c>
      <c r="I169" s="266" t="s">
        <v>88</v>
      </c>
      <c r="J169" s="269"/>
    </row>
    <row r="170" spans="1:10" ht="14.25" customHeight="1">
      <c r="A170" s="266" t="s">
        <v>369</v>
      </c>
      <c r="B170" s="267" t="s">
        <v>736</v>
      </c>
      <c r="C170" s="266" t="s">
        <v>23</v>
      </c>
      <c r="D170" s="266" t="s">
        <v>8</v>
      </c>
      <c r="E170" s="266" t="s">
        <v>773</v>
      </c>
      <c r="F170" s="266" t="s">
        <v>661</v>
      </c>
      <c r="G170" s="268" t="s">
        <v>662</v>
      </c>
      <c r="H170" s="266" t="s">
        <v>439</v>
      </c>
      <c r="I170" s="266" t="s">
        <v>88</v>
      </c>
      <c r="J170" s="269"/>
    </row>
    <row r="171" spans="1:10" ht="14.25" customHeight="1">
      <c r="A171" s="266" t="s">
        <v>369</v>
      </c>
      <c r="B171" s="267" t="s">
        <v>737</v>
      </c>
      <c r="C171" s="266" t="s">
        <v>23</v>
      </c>
      <c r="D171" s="266" t="s">
        <v>8</v>
      </c>
      <c r="E171" s="266" t="s">
        <v>778</v>
      </c>
      <c r="F171" s="266" t="s">
        <v>664</v>
      </c>
      <c r="G171" s="268" t="s">
        <v>662</v>
      </c>
      <c r="H171" s="266" t="s">
        <v>439</v>
      </c>
      <c r="I171" s="266" t="s">
        <v>88</v>
      </c>
      <c r="J171" s="269"/>
    </row>
    <row r="172" spans="1:10" ht="14.25" customHeight="1">
      <c r="A172" s="266" t="s">
        <v>369</v>
      </c>
      <c r="B172" s="267" t="s">
        <v>737</v>
      </c>
      <c r="C172" s="266" t="s">
        <v>23</v>
      </c>
      <c r="D172" s="266" t="s">
        <v>8</v>
      </c>
      <c r="E172" s="266" t="s">
        <v>779</v>
      </c>
      <c r="F172" s="266" t="s">
        <v>664</v>
      </c>
      <c r="G172" s="268" t="s">
        <v>662</v>
      </c>
      <c r="H172" s="266" t="s">
        <v>439</v>
      </c>
      <c r="I172" s="266" t="s">
        <v>88</v>
      </c>
      <c r="J172" s="269"/>
    </row>
    <row r="173" spans="1:10" ht="14.25" customHeight="1">
      <c r="A173" s="266" t="s">
        <v>369</v>
      </c>
      <c r="B173" s="267" t="s">
        <v>780</v>
      </c>
      <c r="C173" s="266" t="s">
        <v>23</v>
      </c>
      <c r="D173" s="266" t="s">
        <v>8</v>
      </c>
      <c r="E173" s="266" t="s">
        <v>781</v>
      </c>
      <c r="F173" s="266" t="s">
        <v>664</v>
      </c>
      <c r="G173" s="268" t="s">
        <v>662</v>
      </c>
      <c r="H173" s="266" t="s">
        <v>439</v>
      </c>
      <c r="I173" s="266" t="s">
        <v>88</v>
      </c>
      <c r="J173" s="269"/>
    </row>
    <row r="174" spans="1:10" ht="14.25" customHeight="1">
      <c r="A174" s="266" t="s">
        <v>369</v>
      </c>
      <c r="B174" s="267" t="s">
        <v>782</v>
      </c>
      <c r="C174" s="266" t="s">
        <v>23</v>
      </c>
      <c r="D174" s="266" t="s">
        <v>8</v>
      </c>
      <c r="E174" s="266" t="s">
        <v>783</v>
      </c>
      <c r="F174" s="266" t="s">
        <v>661</v>
      </c>
      <c r="G174" s="268" t="s">
        <v>662</v>
      </c>
      <c r="H174" s="266" t="s">
        <v>439</v>
      </c>
      <c r="I174" s="266" t="s">
        <v>88</v>
      </c>
      <c r="J174" s="269"/>
    </row>
    <row r="175" spans="1:10" ht="14.25" customHeight="1">
      <c r="A175" s="266" t="s">
        <v>369</v>
      </c>
      <c r="B175" s="267" t="s">
        <v>668</v>
      </c>
      <c r="C175" s="266" t="s">
        <v>23</v>
      </c>
      <c r="D175" s="266" t="s">
        <v>8</v>
      </c>
      <c r="E175" s="266" t="s">
        <v>783</v>
      </c>
      <c r="F175" s="266" t="s">
        <v>661</v>
      </c>
      <c r="G175" s="268" t="s">
        <v>662</v>
      </c>
      <c r="H175" s="266" t="s">
        <v>439</v>
      </c>
      <c r="I175" s="266" t="s">
        <v>88</v>
      </c>
      <c r="J175" s="269"/>
    </row>
    <row r="176" spans="1:10" ht="14.25" customHeight="1">
      <c r="A176" s="266" t="s">
        <v>369</v>
      </c>
      <c r="B176" s="267" t="s">
        <v>784</v>
      </c>
      <c r="C176" s="266" t="s">
        <v>23</v>
      </c>
      <c r="D176" s="266" t="s">
        <v>8</v>
      </c>
      <c r="E176" s="266" t="s">
        <v>785</v>
      </c>
      <c r="F176" s="266" t="s">
        <v>661</v>
      </c>
      <c r="G176" s="268" t="s">
        <v>662</v>
      </c>
      <c r="H176" s="266" t="s">
        <v>439</v>
      </c>
      <c r="I176" s="266" t="s">
        <v>88</v>
      </c>
      <c r="J176" s="269"/>
    </row>
    <row r="177" spans="1:10" ht="14.25" customHeight="1">
      <c r="A177" s="266" t="s">
        <v>369</v>
      </c>
      <c r="B177" s="267" t="s">
        <v>784</v>
      </c>
      <c r="C177" s="266" t="s">
        <v>23</v>
      </c>
      <c r="D177" s="266" t="s">
        <v>8</v>
      </c>
      <c r="E177" s="266" t="s">
        <v>786</v>
      </c>
      <c r="F177" s="266" t="s">
        <v>661</v>
      </c>
      <c r="G177" s="268" t="s">
        <v>662</v>
      </c>
      <c r="H177" s="266" t="s">
        <v>439</v>
      </c>
      <c r="I177" s="266" t="s">
        <v>88</v>
      </c>
      <c r="J177" s="269"/>
    </row>
    <row r="178" spans="1:10" ht="14.25" customHeight="1">
      <c r="A178" s="266" t="s">
        <v>369</v>
      </c>
      <c r="B178" s="267" t="s">
        <v>670</v>
      </c>
      <c r="C178" s="266" t="s">
        <v>23</v>
      </c>
      <c r="D178" s="266" t="s">
        <v>8</v>
      </c>
      <c r="E178" s="266" t="s">
        <v>787</v>
      </c>
      <c r="F178" s="266" t="s">
        <v>661</v>
      </c>
      <c r="G178" s="268" t="s">
        <v>662</v>
      </c>
      <c r="H178" s="266" t="s">
        <v>439</v>
      </c>
      <c r="I178" s="266" t="s">
        <v>88</v>
      </c>
      <c r="J178" s="269"/>
    </row>
    <row r="179" spans="1:10" ht="14.25" customHeight="1">
      <c r="A179" s="266" t="s">
        <v>369</v>
      </c>
      <c r="B179" s="267" t="s">
        <v>694</v>
      </c>
      <c r="C179" s="266" t="s">
        <v>23</v>
      </c>
      <c r="D179" s="266" t="s">
        <v>8</v>
      </c>
      <c r="E179" s="266" t="s">
        <v>788</v>
      </c>
      <c r="F179" s="266" t="s">
        <v>664</v>
      </c>
      <c r="G179" s="268" t="s">
        <v>662</v>
      </c>
      <c r="H179" s="266" t="s">
        <v>439</v>
      </c>
      <c r="I179" s="266" t="s">
        <v>88</v>
      </c>
      <c r="J179" s="269" t="s">
        <v>964</v>
      </c>
    </row>
    <row r="180" spans="1:10" ht="14.25" customHeight="1">
      <c r="A180" s="266" t="s">
        <v>369</v>
      </c>
      <c r="B180" s="267" t="s">
        <v>97</v>
      </c>
      <c r="C180" s="266" t="s">
        <v>23</v>
      </c>
      <c r="D180" s="266" t="s">
        <v>8</v>
      </c>
      <c r="E180" s="266" t="s">
        <v>789</v>
      </c>
      <c r="F180" s="266" t="s">
        <v>661</v>
      </c>
      <c r="G180" s="268">
        <v>12.66</v>
      </c>
      <c r="H180" s="266">
        <v>22.22</v>
      </c>
      <c r="I180" s="266" t="s">
        <v>88</v>
      </c>
      <c r="J180" s="269" t="s">
        <v>961</v>
      </c>
    </row>
    <row r="181" spans="1:10" ht="14.25" customHeight="1">
      <c r="A181" s="266" t="s">
        <v>369</v>
      </c>
      <c r="B181" s="267" t="s">
        <v>97</v>
      </c>
      <c r="C181" s="266" t="s">
        <v>23</v>
      </c>
      <c r="D181" s="266" t="s">
        <v>8</v>
      </c>
      <c r="E181" s="266" t="s">
        <v>790</v>
      </c>
      <c r="F181" s="266" t="s">
        <v>661</v>
      </c>
      <c r="G181" s="268">
        <v>0.33</v>
      </c>
      <c r="H181" s="266">
        <v>0.12</v>
      </c>
      <c r="I181" s="266" t="s">
        <v>88</v>
      </c>
      <c r="J181" s="269" t="s">
        <v>961</v>
      </c>
    </row>
    <row r="182" spans="1:10" ht="14.25" customHeight="1">
      <c r="A182" s="266" t="s">
        <v>369</v>
      </c>
      <c r="B182" s="267" t="s">
        <v>97</v>
      </c>
      <c r="C182" s="266" t="s">
        <v>23</v>
      </c>
      <c r="D182" s="266" t="s">
        <v>8</v>
      </c>
      <c r="E182" s="266" t="s">
        <v>763</v>
      </c>
      <c r="F182" s="266" t="s">
        <v>661</v>
      </c>
      <c r="G182" s="268">
        <v>1.66</v>
      </c>
      <c r="H182" s="266">
        <v>0.38</v>
      </c>
      <c r="I182" s="266" t="s">
        <v>88</v>
      </c>
      <c r="J182" s="269" t="s">
        <v>961</v>
      </c>
    </row>
    <row r="183" spans="1:10" ht="14.25" customHeight="1">
      <c r="A183" s="266" t="s">
        <v>369</v>
      </c>
      <c r="B183" s="267" t="s">
        <v>97</v>
      </c>
      <c r="C183" s="266" t="s">
        <v>23</v>
      </c>
      <c r="D183" s="266" t="s">
        <v>8</v>
      </c>
      <c r="E183" s="266" t="s">
        <v>791</v>
      </c>
      <c r="F183" s="266" t="s">
        <v>661</v>
      </c>
      <c r="G183" s="268" t="s">
        <v>662</v>
      </c>
      <c r="H183" s="266" t="s">
        <v>439</v>
      </c>
      <c r="I183" s="266" t="s">
        <v>88</v>
      </c>
      <c r="J183" s="269" t="s">
        <v>961</v>
      </c>
    </row>
    <row r="184" spans="1:10" ht="14.25" customHeight="1">
      <c r="A184" s="266" t="s">
        <v>369</v>
      </c>
      <c r="B184" s="267" t="s">
        <v>97</v>
      </c>
      <c r="C184" s="266" t="s">
        <v>23</v>
      </c>
      <c r="D184" s="266" t="s">
        <v>8</v>
      </c>
      <c r="E184" s="266" t="s">
        <v>98</v>
      </c>
      <c r="F184" s="266" t="s">
        <v>661</v>
      </c>
      <c r="G184" s="268" t="s">
        <v>662</v>
      </c>
      <c r="H184" s="266" t="s">
        <v>439</v>
      </c>
      <c r="I184" s="266" t="s">
        <v>88</v>
      </c>
      <c r="J184" s="269" t="s">
        <v>961</v>
      </c>
    </row>
    <row r="185" spans="1:10" ht="14.25" customHeight="1">
      <c r="A185" s="266" t="s">
        <v>369</v>
      </c>
      <c r="B185" s="267" t="s">
        <v>97</v>
      </c>
      <c r="C185" s="266" t="s">
        <v>23</v>
      </c>
      <c r="D185" s="266" t="s">
        <v>8</v>
      </c>
      <c r="E185" s="266" t="s">
        <v>792</v>
      </c>
      <c r="F185" s="266" t="s">
        <v>661</v>
      </c>
      <c r="G185" s="268" t="s">
        <v>662</v>
      </c>
      <c r="H185" s="266" t="s">
        <v>439</v>
      </c>
      <c r="I185" s="266" t="s">
        <v>88</v>
      </c>
      <c r="J185" s="269" t="s">
        <v>961</v>
      </c>
    </row>
    <row r="186" spans="1:10" ht="14.25" customHeight="1">
      <c r="A186" s="266" t="s">
        <v>369</v>
      </c>
      <c r="B186" s="267" t="s">
        <v>671</v>
      </c>
      <c r="C186" s="266" t="s">
        <v>23</v>
      </c>
      <c r="D186" s="266" t="s">
        <v>8</v>
      </c>
      <c r="E186" s="266" t="s">
        <v>793</v>
      </c>
      <c r="F186" s="266" t="s">
        <v>661</v>
      </c>
      <c r="G186" s="268" t="s">
        <v>662</v>
      </c>
      <c r="H186" s="266" t="s">
        <v>439</v>
      </c>
      <c r="I186" s="266" t="s">
        <v>88</v>
      </c>
      <c r="J186" s="269"/>
    </row>
    <row r="187" spans="1:10" ht="14.25" customHeight="1">
      <c r="A187" s="266" t="s">
        <v>369</v>
      </c>
      <c r="B187" s="267" t="s">
        <v>697</v>
      </c>
      <c r="C187" s="266" t="s">
        <v>23</v>
      </c>
      <c r="D187" s="266" t="s">
        <v>8</v>
      </c>
      <c r="E187" s="266" t="s">
        <v>794</v>
      </c>
      <c r="F187" s="266" t="s">
        <v>664</v>
      </c>
      <c r="G187" s="268">
        <v>1.3666666666666666E-2</v>
      </c>
      <c r="H187" s="266">
        <v>0</v>
      </c>
      <c r="I187" s="266" t="s">
        <v>88</v>
      </c>
      <c r="J187" s="269"/>
    </row>
    <row r="188" spans="1:10" ht="14.25" customHeight="1">
      <c r="A188" s="266" t="s">
        <v>369</v>
      </c>
      <c r="B188" s="267" t="s">
        <v>739</v>
      </c>
      <c r="C188" s="266" t="s">
        <v>23</v>
      </c>
      <c r="D188" s="266" t="s">
        <v>8</v>
      </c>
      <c r="E188" s="266" t="s">
        <v>764</v>
      </c>
      <c r="F188" s="266" t="s">
        <v>664</v>
      </c>
      <c r="G188" s="268" t="s">
        <v>662</v>
      </c>
      <c r="H188" s="266" t="s">
        <v>439</v>
      </c>
      <c r="I188" s="266" t="s">
        <v>88</v>
      </c>
      <c r="J188" s="269"/>
    </row>
    <row r="189" spans="1:10" ht="14.25" customHeight="1">
      <c r="A189" s="266" t="s">
        <v>369</v>
      </c>
      <c r="B189" s="267" t="s">
        <v>795</v>
      </c>
      <c r="C189" s="266" t="s">
        <v>23</v>
      </c>
      <c r="D189" s="266" t="s">
        <v>8</v>
      </c>
      <c r="E189" s="266" t="s">
        <v>764</v>
      </c>
      <c r="F189" s="266" t="s">
        <v>664</v>
      </c>
      <c r="G189" s="268" t="s">
        <v>662</v>
      </c>
      <c r="H189" s="266" t="s">
        <v>439</v>
      </c>
      <c r="I189" s="266" t="s">
        <v>88</v>
      </c>
      <c r="J189" s="269"/>
    </row>
    <row r="190" spans="1:10" ht="14.25" customHeight="1">
      <c r="A190" s="266" t="s">
        <v>369</v>
      </c>
      <c r="B190" s="267" t="s">
        <v>796</v>
      </c>
      <c r="C190" s="266" t="s">
        <v>23</v>
      </c>
      <c r="D190" s="266" t="s">
        <v>8</v>
      </c>
      <c r="E190" s="266" t="s">
        <v>764</v>
      </c>
      <c r="F190" s="266" t="s">
        <v>661</v>
      </c>
      <c r="G190" s="268">
        <v>0.26233333333333331</v>
      </c>
      <c r="H190" s="266">
        <v>0.08</v>
      </c>
      <c r="I190" s="266" t="s">
        <v>88</v>
      </c>
      <c r="J190" s="269"/>
    </row>
    <row r="191" spans="1:10" ht="14.25" customHeight="1">
      <c r="A191" s="266" t="s">
        <v>369</v>
      </c>
      <c r="B191" s="267" t="s">
        <v>797</v>
      </c>
      <c r="C191" s="266" t="s">
        <v>23</v>
      </c>
      <c r="D191" s="266" t="s">
        <v>8</v>
      </c>
      <c r="E191" s="266" t="s">
        <v>764</v>
      </c>
      <c r="F191" s="266" t="s">
        <v>661</v>
      </c>
      <c r="G191" s="268" t="s">
        <v>662</v>
      </c>
      <c r="H191" s="266" t="s">
        <v>439</v>
      </c>
      <c r="I191" s="266" t="s">
        <v>88</v>
      </c>
      <c r="J191" s="269"/>
    </row>
    <row r="192" spans="1:10" ht="14.25" customHeight="1">
      <c r="A192" s="266" t="s">
        <v>369</v>
      </c>
      <c r="B192" s="267" t="s">
        <v>798</v>
      </c>
      <c r="C192" s="266" t="s">
        <v>23</v>
      </c>
      <c r="D192" s="266" t="s">
        <v>8</v>
      </c>
      <c r="E192" s="266" t="s">
        <v>764</v>
      </c>
      <c r="F192" s="266" t="s">
        <v>661</v>
      </c>
      <c r="G192" s="268">
        <v>0.3</v>
      </c>
      <c r="H192" s="266">
        <v>0</v>
      </c>
      <c r="I192" s="266" t="s">
        <v>88</v>
      </c>
      <c r="J192" s="269"/>
    </row>
    <row r="193" spans="1:10" ht="14.25" customHeight="1">
      <c r="A193" s="266" t="s">
        <v>369</v>
      </c>
      <c r="B193" s="267" t="s">
        <v>799</v>
      </c>
      <c r="C193" s="266" t="s">
        <v>23</v>
      </c>
      <c r="D193" s="266" t="s">
        <v>8</v>
      </c>
      <c r="E193" s="266" t="s">
        <v>800</v>
      </c>
      <c r="F193" s="266" t="s">
        <v>664</v>
      </c>
      <c r="G193" s="268" t="s">
        <v>662</v>
      </c>
      <c r="H193" s="266" t="s">
        <v>439</v>
      </c>
      <c r="I193" s="266" t="s">
        <v>88</v>
      </c>
      <c r="J193" s="269"/>
    </row>
    <row r="194" spans="1:10" ht="14.25" customHeight="1">
      <c r="A194" s="266" t="s">
        <v>369</v>
      </c>
      <c r="B194" s="267" t="s">
        <v>740</v>
      </c>
      <c r="C194" s="266" t="s">
        <v>23</v>
      </c>
      <c r="D194" s="266" t="s">
        <v>8</v>
      </c>
      <c r="E194" s="266" t="s">
        <v>801</v>
      </c>
      <c r="F194" s="266" t="s">
        <v>661</v>
      </c>
      <c r="G194" s="268" t="s">
        <v>662</v>
      </c>
      <c r="H194" s="266" t="s">
        <v>439</v>
      </c>
      <c r="I194" s="266" t="s">
        <v>88</v>
      </c>
      <c r="J194" s="269" t="s">
        <v>968</v>
      </c>
    </row>
    <row r="195" spans="1:10" ht="14.25" customHeight="1">
      <c r="A195" s="266" t="s">
        <v>369</v>
      </c>
      <c r="B195" s="267" t="s">
        <v>740</v>
      </c>
      <c r="C195" s="266" t="s">
        <v>23</v>
      </c>
      <c r="D195" s="266" t="s">
        <v>8</v>
      </c>
      <c r="E195" s="266" t="s">
        <v>802</v>
      </c>
      <c r="F195" s="266" t="s">
        <v>661</v>
      </c>
      <c r="G195" s="268" t="s">
        <v>662</v>
      </c>
      <c r="H195" s="266" t="s">
        <v>439</v>
      </c>
      <c r="I195" s="266" t="s">
        <v>88</v>
      </c>
      <c r="J195" s="269" t="s">
        <v>968</v>
      </c>
    </row>
    <row r="196" spans="1:10" ht="14.25" customHeight="1">
      <c r="A196" s="266" t="s">
        <v>369</v>
      </c>
      <c r="B196" s="267" t="s">
        <v>740</v>
      </c>
      <c r="C196" s="266" t="s">
        <v>23</v>
      </c>
      <c r="D196" s="266" t="s">
        <v>8</v>
      </c>
      <c r="E196" s="266" t="s">
        <v>803</v>
      </c>
      <c r="F196" s="266" t="s">
        <v>661</v>
      </c>
      <c r="G196" s="268" t="s">
        <v>662</v>
      </c>
      <c r="H196" s="266" t="s">
        <v>439</v>
      </c>
      <c r="I196" s="266" t="s">
        <v>88</v>
      </c>
      <c r="J196" s="269" t="s">
        <v>968</v>
      </c>
    </row>
    <row r="197" spans="1:10" ht="14.25" customHeight="1">
      <c r="A197" s="266" t="s">
        <v>369</v>
      </c>
      <c r="B197" s="267" t="s">
        <v>740</v>
      </c>
      <c r="C197" s="266" t="s">
        <v>23</v>
      </c>
      <c r="D197" s="266" t="s">
        <v>8</v>
      </c>
      <c r="E197" s="266" t="s">
        <v>801</v>
      </c>
      <c r="F197" s="266" t="s">
        <v>661</v>
      </c>
      <c r="G197" s="268" t="s">
        <v>662</v>
      </c>
      <c r="H197" s="266" t="s">
        <v>439</v>
      </c>
      <c r="I197" s="266" t="s">
        <v>88</v>
      </c>
      <c r="J197" s="269" t="s">
        <v>968</v>
      </c>
    </row>
    <row r="198" spans="1:10" ht="14.25" customHeight="1">
      <c r="A198" s="266" t="s">
        <v>369</v>
      </c>
      <c r="B198" s="267" t="s">
        <v>741</v>
      </c>
      <c r="C198" s="266" t="s">
        <v>23</v>
      </c>
      <c r="D198" s="266" t="s">
        <v>8</v>
      </c>
      <c r="E198" s="266" t="s">
        <v>787</v>
      </c>
      <c r="F198" s="266" t="s">
        <v>661</v>
      </c>
      <c r="G198" s="268" t="s">
        <v>662</v>
      </c>
      <c r="H198" s="266" t="s">
        <v>439</v>
      </c>
      <c r="I198" s="266" t="s">
        <v>88</v>
      </c>
      <c r="J198" s="269" t="s">
        <v>964</v>
      </c>
    </row>
    <row r="199" spans="1:10" ht="14.25" customHeight="1">
      <c r="A199" s="266" t="s">
        <v>369</v>
      </c>
      <c r="B199" s="267" t="s">
        <v>804</v>
      </c>
      <c r="C199" s="266" t="s">
        <v>23</v>
      </c>
      <c r="D199" s="266" t="s">
        <v>8</v>
      </c>
      <c r="E199" s="266" t="s">
        <v>783</v>
      </c>
      <c r="F199" s="266" t="s">
        <v>661</v>
      </c>
      <c r="G199" s="268" t="s">
        <v>662</v>
      </c>
      <c r="H199" s="266" t="s">
        <v>439</v>
      </c>
      <c r="I199" s="266" t="s">
        <v>88</v>
      </c>
      <c r="J199" s="269" t="s">
        <v>964</v>
      </c>
    </row>
    <row r="200" spans="1:10" ht="14.25" customHeight="1">
      <c r="A200" s="266" t="s">
        <v>369</v>
      </c>
      <c r="B200" s="267" t="s">
        <v>698</v>
      </c>
      <c r="C200" s="266" t="s">
        <v>23</v>
      </c>
      <c r="D200" s="266" t="s">
        <v>8</v>
      </c>
      <c r="E200" s="266" t="s">
        <v>99</v>
      </c>
      <c r="F200" s="266" t="s">
        <v>664</v>
      </c>
      <c r="G200" s="268" t="s">
        <v>662</v>
      </c>
      <c r="H200" s="266" t="s">
        <v>439</v>
      </c>
      <c r="I200" s="266" t="s">
        <v>88</v>
      </c>
      <c r="J200" s="269"/>
    </row>
    <row r="201" spans="1:10" ht="14.25" customHeight="1">
      <c r="A201" s="266" t="s">
        <v>369</v>
      </c>
      <c r="B201" s="267" t="s">
        <v>698</v>
      </c>
      <c r="C201" s="266" t="s">
        <v>23</v>
      </c>
      <c r="D201" s="266" t="s">
        <v>8</v>
      </c>
      <c r="E201" s="266" t="s">
        <v>805</v>
      </c>
      <c r="F201" s="266" t="s">
        <v>664</v>
      </c>
      <c r="G201" s="268" t="s">
        <v>662</v>
      </c>
      <c r="H201" s="266" t="s">
        <v>439</v>
      </c>
      <c r="I201" s="266" t="s">
        <v>88</v>
      </c>
      <c r="J201" s="269"/>
    </row>
    <row r="202" spans="1:10" ht="14.25" customHeight="1">
      <c r="A202" s="266" t="s">
        <v>369</v>
      </c>
      <c r="B202" s="267" t="s">
        <v>806</v>
      </c>
      <c r="C202" s="266" t="s">
        <v>23</v>
      </c>
      <c r="D202" s="266" t="s">
        <v>8</v>
      </c>
      <c r="E202" s="266" t="s">
        <v>807</v>
      </c>
      <c r="F202" s="266" t="s">
        <v>664</v>
      </c>
      <c r="G202" s="268">
        <v>1.5009999999999999</v>
      </c>
      <c r="H202" s="266">
        <v>0.21</v>
      </c>
      <c r="I202" s="266" t="s">
        <v>88</v>
      </c>
      <c r="J202" s="269"/>
    </row>
    <row r="203" spans="1:10" ht="14.25" customHeight="1">
      <c r="A203" s="266" t="s">
        <v>369</v>
      </c>
      <c r="B203" s="267" t="s">
        <v>806</v>
      </c>
      <c r="C203" s="266" t="s">
        <v>23</v>
      </c>
      <c r="D203" s="266" t="s">
        <v>8</v>
      </c>
      <c r="E203" s="266" t="s">
        <v>801</v>
      </c>
      <c r="F203" s="266" t="s">
        <v>664</v>
      </c>
      <c r="G203" s="268" t="s">
        <v>662</v>
      </c>
      <c r="H203" s="266" t="s">
        <v>439</v>
      </c>
      <c r="I203" s="266" t="s">
        <v>88</v>
      </c>
      <c r="J203" s="269"/>
    </row>
    <row r="204" spans="1:10" ht="14.25" customHeight="1">
      <c r="A204" s="266" t="s">
        <v>369</v>
      </c>
      <c r="B204" s="267" t="s">
        <v>742</v>
      </c>
      <c r="C204" s="266" t="s">
        <v>23</v>
      </c>
      <c r="D204" s="266" t="s">
        <v>8</v>
      </c>
      <c r="E204" s="266" t="s">
        <v>808</v>
      </c>
      <c r="F204" s="266" t="s">
        <v>661</v>
      </c>
      <c r="G204" s="268">
        <v>303.80166666666668</v>
      </c>
      <c r="H204" s="266">
        <v>2.77</v>
      </c>
      <c r="I204" s="266" t="s">
        <v>88</v>
      </c>
      <c r="J204" s="269" t="s">
        <v>968</v>
      </c>
    </row>
    <row r="205" spans="1:10" ht="14.25" customHeight="1">
      <c r="A205" s="266" t="s">
        <v>369</v>
      </c>
      <c r="B205" s="267" t="s">
        <v>742</v>
      </c>
      <c r="C205" s="266" t="s">
        <v>23</v>
      </c>
      <c r="D205" s="266" t="s">
        <v>8</v>
      </c>
      <c r="E205" s="266" t="s">
        <v>809</v>
      </c>
      <c r="F205" s="266" t="s">
        <v>661</v>
      </c>
      <c r="G205" s="268">
        <v>303.80166666666668</v>
      </c>
      <c r="H205" s="266">
        <v>2.77</v>
      </c>
      <c r="I205" s="266" t="s">
        <v>88</v>
      </c>
      <c r="J205" s="269" t="s">
        <v>968</v>
      </c>
    </row>
    <row r="206" spans="1:10" ht="14.25" customHeight="1">
      <c r="A206" s="266" t="s">
        <v>369</v>
      </c>
      <c r="B206" s="267" t="s">
        <v>672</v>
      </c>
      <c r="C206" s="266" t="s">
        <v>23</v>
      </c>
      <c r="D206" s="266" t="s">
        <v>8</v>
      </c>
      <c r="E206" s="266" t="s">
        <v>810</v>
      </c>
      <c r="F206" s="266" t="s">
        <v>664</v>
      </c>
      <c r="G206" s="268" t="s">
        <v>662</v>
      </c>
      <c r="H206" s="266" t="s">
        <v>439</v>
      </c>
      <c r="I206" s="266" t="s">
        <v>88</v>
      </c>
      <c r="J206" s="269"/>
    </row>
    <row r="207" spans="1:10" ht="14.25" customHeight="1">
      <c r="A207" s="266" t="s">
        <v>369</v>
      </c>
      <c r="B207" s="267" t="s">
        <v>673</v>
      </c>
      <c r="C207" s="266" t="s">
        <v>23</v>
      </c>
      <c r="D207" s="266" t="s">
        <v>8</v>
      </c>
      <c r="E207" s="266" t="s">
        <v>789</v>
      </c>
      <c r="F207" s="266" t="s">
        <v>661</v>
      </c>
      <c r="G207" s="268" t="s">
        <v>662</v>
      </c>
      <c r="H207" s="266" t="s">
        <v>439</v>
      </c>
      <c r="I207" s="266" t="s">
        <v>88</v>
      </c>
      <c r="J207" s="269" t="s">
        <v>961</v>
      </c>
    </row>
    <row r="208" spans="1:10" ht="14.25" customHeight="1">
      <c r="A208" s="266" t="s">
        <v>369</v>
      </c>
      <c r="B208" s="267" t="s">
        <v>673</v>
      </c>
      <c r="C208" s="266" t="s">
        <v>23</v>
      </c>
      <c r="D208" s="266" t="s">
        <v>8</v>
      </c>
      <c r="E208" s="266" t="s">
        <v>790</v>
      </c>
      <c r="F208" s="266" t="s">
        <v>661</v>
      </c>
      <c r="G208" s="268">
        <v>0.33</v>
      </c>
      <c r="H208" s="266">
        <v>0.27</v>
      </c>
      <c r="I208" s="266" t="s">
        <v>88</v>
      </c>
      <c r="J208" s="269" t="s">
        <v>961</v>
      </c>
    </row>
    <row r="209" spans="1:10" ht="14.25" customHeight="1">
      <c r="A209" s="266" t="s">
        <v>369</v>
      </c>
      <c r="B209" s="267" t="s">
        <v>673</v>
      </c>
      <c r="C209" s="266" t="s">
        <v>23</v>
      </c>
      <c r="D209" s="266" t="s">
        <v>8</v>
      </c>
      <c r="E209" s="266" t="s">
        <v>763</v>
      </c>
      <c r="F209" s="266" t="s">
        <v>661</v>
      </c>
      <c r="G209" s="268">
        <v>2.67</v>
      </c>
      <c r="H209" s="266">
        <v>0.05</v>
      </c>
      <c r="I209" s="266" t="s">
        <v>88</v>
      </c>
      <c r="J209" s="269" t="s">
        <v>961</v>
      </c>
    </row>
    <row r="210" spans="1:10" ht="14.25" customHeight="1">
      <c r="A210" s="266" t="s">
        <v>369</v>
      </c>
      <c r="B210" s="267" t="s">
        <v>673</v>
      </c>
      <c r="C210" s="266" t="s">
        <v>23</v>
      </c>
      <c r="D210" s="266" t="s">
        <v>8</v>
      </c>
      <c r="E210" s="266" t="s">
        <v>791</v>
      </c>
      <c r="F210" s="266" t="s">
        <v>661</v>
      </c>
      <c r="G210" s="268" t="s">
        <v>662</v>
      </c>
      <c r="H210" s="266" t="s">
        <v>439</v>
      </c>
      <c r="I210" s="266" t="s">
        <v>88</v>
      </c>
      <c r="J210" s="269" t="s">
        <v>961</v>
      </c>
    </row>
    <row r="211" spans="1:10" ht="14.25" customHeight="1">
      <c r="A211" s="266" t="s">
        <v>369</v>
      </c>
      <c r="B211" s="267" t="s">
        <v>673</v>
      </c>
      <c r="C211" s="266" t="s">
        <v>23</v>
      </c>
      <c r="D211" s="266" t="s">
        <v>8</v>
      </c>
      <c r="E211" s="266" t="s">
        <v>98</v>
      </c>
      <c r="F211" s="266" t="s">
        <v>661</v>
      </c>
      <c r="G211" s="268" t="s">
        <v>662</v>
      </c>
      <c r="H211" s="266" t="s">
        <v>439</v>
      </c>
      <c r="I211" s="266" t="s">
        <v>88</v>
      </c>
      <c r="J211" s="269" t="s">
        <v>961</v>
      </c>
    </row>
    <row r="212" spans="1:10" ht="14.25" customHeight="1">
      <c r="A212" s="266" t="s">
        <v>369</v>
      </c>
      <c r="B212" s="267" t="s">
        <v>673</v>
      </c>
      <c r="C212" s="266" t="s">
        <v>23</v>
      </c>
      <c r="D212" s="266" t="s">
        <v>8</v>
      </c>
      <c r="E212" s="266" t="s">
        <v>811</v>
      </c>
      <c r="F212" s="266" t="s">
        <v>661</v>
      </c>
      <c r="G212" s="268" t="s">
        <v>662</v>
      </c>
      <c r="H212" s="266" t="s">
        <v>439</v>
      </c>
      <c r="I212" s="266" t="s">
        <v>88</v>
      </c>
      <c r="J212" s="269" t="s">
        <v>961</v>
      </c>
    </row>
    <row r="213" spans="1:10" ht="14.25" customHeight="1">
      <c r="A213" s="266" t="s">
        <v>369</v>
      </c>
      <c r="B213" s="267" t="s">
        <v>700</v>
      </c>
      <c r="C213" s="266" t="s">
        <v>23</v>
      </c>
      <c r="D213" s="266" t="s">
        <v>8</v>
      </c>
      <c r="E213" s="266" t="s">
        <v>786</v>
      </c>
      <c r="F213" s="266" t="s">
        <v>664</v>
      </c>
      <c r="G213" s="268" t="s">
        <v>662</v>
      </c>
      <c r="H213" s="266" t="s">
        <v>439</v>
      </c>
      <c r="I213" s="266" t="s">
        <v>88</v>
      </c>
      <c r="J213" s="269"/>
    </row>
    <row r="214" spans="1:10" ht="14.25" customHeight="1">
      <c r="A214" s="266" t="s">
        <v>369</v>
      </c>
      <c r="B214" s="267" t="s">
        <v>700</v>
      </c>
      <c r="C214" s="266" t="s">
        <v>23</v>
      </c>
      <c r="D214" s="266" t="s">
        <v>8</v>
      </c>
      <c r="E214" s="266" t="s">
        <v>812</v>
      </c>
      <c r="F214" s="266" t="s">
        <v>664</v>
      </c>
      <c r="G214" s="268" t="s">
        <v>662</v>
      </c>
      <c r="H214" s="266" t="s">
        <v>439</v>
      </c>
      <c r="I214" s="266" t="s">
        <v>88</v>
      </c>
      <c r="J214" s="269" t="s">
        <v>961</v>
      </c>
    </row>
    <row r="215" spans="1:10" ht="14.25" customHeight="1">
      <c r="A215" s="266" t="s">
        <v>369</v>
      </c>
      <c r="B215" s="267" t="s">
        <v>700</v>
      </c>
      <c r="C215" s="266" t="s">
        <v>23</v>
      </c>
      <c r="D215" s="266" t="s">
        <v>8</v>
      </c>
      <c r="E215" s="266" t="s">
        <v>790</v>
      </c>
      <c r="F215" s="266" t="s">
        <v>664</v>
      </c>
      <c r="G215" s="268" t="s">
        <v>662</v>
      </c>
      <c r="H215" s="266" t="s">
        <v>439</v>
      </c>
      <c r="I215" s="266" t="s">
        <v>88</v>
      </c>
      <c r="J215" s="269" t="s">
        <v>961</v>
      </c>
    </row>
    <row r="216" spans="1:10" ht="14.25" customHeight="1">
      <c r="A216" s="266" t="s">
        <v>369</v>
      </c>
      <c r="B216" s="267" t="s">
        <v>700</v>
      </c>
      <c r="C216" s="266" t="s">
        <v>23</v>
      </c>
      <c r="D216" s="266" t="s">
        <v>8</v>
      </c>
      <c r="E216" s="266" t="s">
        <v>763</v>
      </c>
      <c r="F216" s="266" t="s">
        <v>664</v>
      </c>
      <c r="G216" s="268">
        <v>0.33700000000000002</v>
      </c>
      <c r="H216" s="266">
        <v>0.06</v>
      </c>
      <c r="I216" s="266" t="s">
        <v>88</v>
      </c>
      <c r="J216" s="269" t="s">
        <v>961</v>
      </c>
    </row>
    <row r="217" spans="1:10" ht="14.25" customHeight="1">
      <c r="A217" s="266" t="s">
        <v>369</v>
      </c>
      <c r="B217" s="267" t="s">
        <v>700</v>
      </c>
      <c r="C217" s="266" t="s">
        <v>23</v>
      </c>
      <c r="D217" s="266" t="s">
        <v>8</v>
      </c>
      <c r="E217" s="266" t="s">
        <v>791</v>
      </c>
      <c r="F217" s="266" t="s">
        <v>664</v>
      </c>
      <c r="G217" s="268" t="s">
        <v>662</v>
      </c>
      <c r="H217" s="266" t="s">
        <v>439</v>
      </c>
      <c r="I217" s="266" t="s">
        <v>88</v>
      </c>
      <c r="J217" s="269" t="s">
        <v>961</v>
      </c>
    </row>
    <row r="218" spans="1:10" ht="14.25" customHeight="1">
      <c r="A218" s="266" t="s">
        <v>369</v>
      </c>
      <c r="B218" s="267" t="s">
        <v>700</v>
      </c>
      <c r="C218" s="266" t="s">
        <v>23</v>
      </c>
      <c r="D218" s="266" t="s">
        <v>8</v>
      </c>
      <c r="E218" s="266" t="s">
        <v>98</v>
      </c>
      <c r="F218" s="266" t="s">
        <v>664</v>
      </c>
      <c r="G218" s="268" t="s">
        <v>662</v>
      </c>
      <c r="H218" s="266" t="s">
        <v>439</v>
      </c>
      <c r="I218" s="266" t="s">
        <v>88</v>
      </c>
      <c r="J218" s="269"/>
    </row>
    <row r="219" spans="1:10" ht="14.25" customHeight="1">
      <c r="A219" s="266" t="s">
        <v>369</v>
      </c>
      <c r="B219" s="267" t="s">
        <v>700</v>
      </c>
      <c r="C219" s="266" t="s">
        <v>23</v>
      </c>
      <c r="D219" s="266" t="s">
        <v>8</v>
      </c>
      <c r="E219" s="266" t="s">
        <v>792</v>
      </c>
      <c r="F219" s="266" t="s">
        <v>664</v>
      </c>
      <c r="G219" s="268" t="s">
        <v>662</v>
      </c>
      <c r="H219" s="266" t="s">
        <v>439</v>
      </c>
      <c r="I219" s="266" t="s">
        <v>88</v>
      </c>
      <c r="J219" s="269" t="s">
        <v>961</v>
      </c>
    </row>
    <row r="220" spans="1:10" ht="14.25" customHeight="1">
      <c r="A220" s="266" t="s">
        <v>369</v>
      </c>
      <c r="B220" s="267" t="s">
        <v>104</v>
      </c>
      <c r="C220" s="266" t="s">
        <v>23</v>
      </c>
      <c r="D220" s="266" t="s">
        <v>8</v>
      </c>
      <c r="E220" s="266" t="s">
        <v>116</v>
      </c>
      <c r="F220" s="266" t="s">
        <v>661</v>
      </c>
      <c r="G220" s="268">
        <v>199.33</v>
      </c>
      <c r="H220" s="266">
        <v>0.79</v>
      </c>
      <c r="I220" s="266" t="s">
        <v>88</v>
      </c>
      <c r="J220" s="269" t="s">
        <v>961</v>
      </c>
    </row>
    <row r="221" spans="1:10" ht="14.25" customHeight="1">
      <c r="A221" s="266" t="s">
        <v>369</v>
      </c>
      <c r="B221" s="267" t="s">
        <v>104</v>
      </c>
      <c r="C221" s="266" t="s">
        <v>23</v>
      </c>
      <c r="D221" s="266" t="s">
        <v>8</v>
      </c>
      <c r="E221" s="266" t="s">
        <v>801</v>
      </c>
      <c r="F221" s="266" t="s">
        <v>661</v>
      </c>
      <c r="G221" s="268" t="s">
        <v>662</v>
      </c>
      <c r="H221" s="266" t="s">
        <v>439</v>
      </c>
      <c r="I221" s="266" t="s">
        <v>88</v>
      </c>
      <c r="J221" s="269" t="s">
        <v>961</v>
      </c>
    </row>
    <row r="222" spans="1:10" ht="14.25" customHeight="1">
      <c r="A222" s="266" t="s">
        <v>369</v>
      </c>
      <c r="B222" s="267" t="s">
        <v>813</v>
      </c>
      <c r="C222" s="266" t="s">
        <v>23</v>
      </c>
      <c r="D222" s="266" t="s">
        <v>8</v>
      </c>
      <c r="E222" s="266" t="s">
        <v>764</v>
      </c>
      <c r="F222" s="266" t="s">
        <v>664</v>
      </c>
      <c r="G222" s="268" t="s">
        <v>662</v>
      </c>
      <c r="H222" s="266" t="s">
        <v>439</v>
      </c>
      <c r="I222" s="266" t="s">
        <v>88</v>
      </c>
      <c r="J222" s="269"/>
    </row>
    <row r="223" spans="1:10" ht="14.25" customHeight="1">
      <c r="A223" s="266" t="s">
        <v>369</v>
      </c>
      <c r="B223" s="271" t="s">
        <v>674</v>
      </c>
      <c r="C223" s="270" t="s">
        <v>23</v>
      </c>
      <c r="D223" s="270" t="s">
        <v>8</v>
      </c>
      <c r="E223" s="270" t="s">
        <v>675</v>
      </c>
      <c r="F223" s="270" t="s">
        <v>661</v>
      </c>
      <c r="G223" s="273">
        <v>31198.359333333334</v>
      </c>
      <c r="H223" s="270">
        <v>10.119999999999999</v>
      </c>
      <c r="I223" s="270" t="s">
        <v>962</v>
      </c>
      <c r="J223" s="274" t="s">
        <v>961</v>
      </c>
    </row>
    <row r="224" spans="1:10" ht="14.25" customHeight="1">
      <c r="A224" s="266" t="s">
        <v>369</v>
      </c>
      <c r="B224" s="267" t="s">
        <v>744</v>
      </c>
      <c r="C224" s="266" t="s">
        <v>23</v>
      </c>
      <c r="D224" s="266" t="s">
        <v>8</v>
      </c>
      <c r="E224" s="266" t="s">
        <v>764</v>
      </c>
      <c r="F224" s="266" t="s">
        <v>664</v>
      </c>
      <c r="G224" s="268">
        <v>5.8000000000000003E-2</v>
      </c>
      <c r="H224" s="266">
        <v>0</v>
      </c>
      <c r="I224" s="266" t="s">
        <v>88</v>
      </c>
      <c r="J224" s="269"/>
    </row>
    <row r="225" spans="1:10" ht="14.25" customHeight="1">
      <c r="A225" s="266" t="s">
        <v>369</v>
      </c>
      <c r="B225" s="267" t="s">
        <v>745</v>
      </c>
      <c r="C225" s="266" t="s">
        <v>23</v>
      </c>
      <c r="D225" s="266" t="s">
        <v>8</v>
      </c>
      <c r="E225" s="266" t="s">
        <v>768</v>
      </c>
      <c r="F225" s="266" t="s">
        <v>661</v>
      </c>
      <c r="G225" s="268">
        <v>7.6230000000000002</v>
      </c>
      <c r="H225" s="266">
        <v>0.19</v>
      </c>
      <c r="I225" s="266" t="s">
        <v>88</v>
      </c>
      <c r="J225" s="269" t="s">
        <v>961</v>
      </c>
    </row>
    <row r="226" spans="1:10" ht="14.25" customHeight="1">
      <c r="A226" s="266" t="s">
        <v>369</v>
      </c>
      <c r="B226" s="267" t="s">
        <v>745</v>
      </c>
      <c r="C226" s="266" t="s">
        <v>23</v>
      </c>
      <c r="D226" s="266" t="s">
        <v>8</v>
      </c>
      <c r="E226" s="266" t="s">
        <v>5</v>
      </c>
      <c r="F226" s="266" t="s">
        <v>661</v>
      </c>
      <c r="G226" s="268" t="s">
        <v>662</v>
      </c>
      <c r="H226" s="266" t="s">
        <v>439</v>
      </c>
      <c r="I226" s="266" t="s">
        <v>88</v>
      </c>
      <c r="J226" s="269"/>
    </row>
    <row r="227" spans="1:10" ht="14.25" customHeight="1">
      <c r="A227" s="266" t="s">
        <v>369</v>
      </c>
      <c r="B227" s="267" t="s">
        <v>746</v>
      </c>
      <c r="C227" s="266" t="s">
        <v>23</v>
      </c>
      <c r="D227" s="266" t="s">
        <v>8</v>
      </c>
      <c r="E227" s="266" t="s">
        <v>764</v>
      </c>
      <c r="F227" s="266" t="s">
        <v>664</v>
      </c>
      <c r="G227" s="268">
        <v>30.186666666666667</v>
      </c>
      <c r="H227" s="266">
        <v>0.56000000000000005</v>
      </c>
      <c r="I227" s="266" t="s">
        <v>88</v>
      </c>
      <c r="J227" s="269"/>
    </row>
    <row r="228" spans="1:10" ht="14.25" customHeight="1">
      <c r="A228" s="266" t="s">
        <v>369</v>
      </c>
      <c r="B228" s="267" t="s">
        <v>748</v>
      </c>
      <c r="C228" s="266" t="s">
        <v>23</v>
      </c>
      <c r="D228" s="266" t="s">
        <v>8</v>
      </c>
      <c r="E228" s="266" t="s">
        <v>764</v>
      </c>
      <c r="F228" s="266" t="s">
        <v>664</v>
      </c>
      <c r="G228" s="268" t="s">
        <v>662</v>
      </c>
      <c r="H228" s="266" t="s">
        <v>439</v>
      </c>
      <c r="I228" s="266" t="s">
        <v>88</v>
      </c>
      <c r="J228" s="269" t="s">
        <v>964</v>
      </c>
    </row>
    <row r="229" spans="1:10" ht="14.25" customHeight="1">
      <c r="A229" s="266" t="s">
        <v>369</v>
      </c>
      <c r="B229" s="267" t="s">
        <v>814</v>
      </c>
      <c r="C229" s="266" t="s">
        <v>23</v>
      </c>
      <c r="D229" s="266" t="s">
        <v>8</v>
      </c>
      <c r="E229" s="266" t="s">
        <v>815</v>
      </c>
      <c r="F229" s="266" t="s">
        <v>661</v>
      </c>
      <c r="G229" s="268" t="s">
        <v>662</v>
      </c>
      <c r="H229" s="266" t="s">
        <v>439</v>
      </c>
      <c r="I229" s="266" t="s">
        <v>88</v>
      </c>
      <c r="J229" s="269"/>
    </row>
    <row r="230" spans="1:10" ht="14.25" customHeight="1">
      <c r="A230" s="266" t="s">
        <v>369</v>
      </c>
      <c r="B230" s="267" t="s">
        <v>816</v>
      </c>
      <c r="C230" s="266" t="s">
        <v>23</v>
      </c>
      <c r="D230" s="266" t="s">
        <v>8</v>
      </c>
      <c r="E230" s="266" t="s">
        <v>815</v>
      </c>
      <c r="F230" s="266" t="s">
        <v>661</v>
      </c>
      <c r="G230" s="268" t="s">
        <v>662</v>
      </c>
      <c r="H230" s="266" t="s">
        <v>439</v>
      </c>
      <c r="I230" s="266" t="s">
        <v>88</v>
      </c>
      <c r="J230" s="269"/>
    </row>
    <row r="231" spans="1:10" ht="14.25" customHeight="1">
      <c r="A231" s="266" t="s">
        <v>369</v>
      </c>
      <c r="B231" s="267" t="s">
        <v>817</v>
      </c>
      <c r="C231" s="266" t="s">
        <v>23</v>
      </c>
      <c r="D231" s="266" t="s">
        <v>8</v>
      </c>
      <c r="E231" s="266" t="s">
        <v>815</v>
      </c>
      <c r="F231" s="266" t="s">
        <v>661</v>
      </c>
      <c r="G231" s="268" t="s">
        <v>662</v>
      </c>
      <c r="H231" s="266" t="s">
        <v>439</v>
      </c>
      <c r="I231" s="266" t="s">
        <v>88</v>
      </c>
      <c r="J231" s="269"/>
    </row>
    <row r="232" spans="1:10" ht="14.25" customHeight="1">
      <c r="A232" s="266" t="s">
        <v>369</v>
      </c>
      <c r="B232" s="267" t="s">
        <v>818</v>
      </c>
      <c r="C232" s="266" t="s">
        <v>23</v>
      </c>
      <c r="D232" s="266" t="s">
        <v>8</v>
      </c>
      <c r="E232" s="266" t="s">
        <v>764</v>
      </c>
      <c r="F232" s="266" t="s">
        <v>661</v>
      </c>
      <c r="G232" s="268" t="s">
        <v>662</v>
      </c>
      <c r="H232" s="266" t="s">
        <v>439</v>
      </c>
      <c r="I232" s="266" t="s">
        <v>88</v>
      </c>
      <c r="J232" s="269" t="s">
        <v>964</v>
      </c>
    </row>
    <row r="233" spans="1:10" ht="14.25" customHeight="1">
      <c r="A233" s="266" t="s">
        <v>369</v>
      </c>
      <c r="B233" s="267" t="s">
        <v>100</v>
      </c>
      <c r="C233" s="266" t="s">
        <v>23</v>
      </c>
      <c r="D233" s="266" t="s">
        <v>8</v>
      </c>
      <c r="E233" s="266" t="s">
        <v>819</v>
      </c>
      <c r="F233" s="266" t="s">
        <v>661</v>
      </c>
      <c r="G233" s="268" t="s">
        <v>662</v>
      </c>
      <c r="H233" s="266">
        <v>0</v>
      </c>
      <c r="I233" s="266" t="s">
        <v>88</v>
      </c>
      <c r="J233" s="269"/>
    </row>
    <row r="234" spans="1:10" ht="14.25" customHeight="1">
      <c r="A234" s="266" t="s">
        <v>369</v>
      </c>
      <c r="B234" s="267" t="s">
        <v>100</v>
      </c>
      <c r="C234" s="266" t="s">
        <v>23</v>
      </c>
      <c r="D234" s="266" t="s">
        <v>8</v>
      </c>
      <c r="E234" s="266" t="s">
        <v>820</v>
      </c>
      <c r="F234" s="266" t="s">
        <v>661</v>
      </c>
      <c r="G234" s="268" t="s">
        <v>662</v>
      </c>
      <c r="H234" s="266" t="s">
        <v>439</v>
      </c>
      <c r="I234" s="266" t="s">
        <v>88</v>
      </c>
      <c r="J234" s="269"/>
    </row>
    <row r="235" spans="1:10" ht="14.25" customHeight="1">
      <c r="A235" s="266" t="s">
        <v>369</v>
      </c>
      <c r="B235" s="267" t="s">
        <v>100</v>
      </c>
      <c r="C235" s="266" t="s">
        <v>23</v>
      </c>
      <c r="D235" s="266" t="s">
        <v>8</v>
      </c>
      <c r="E235" s="266" t="s">
        <v>821</v>
      </c>
      <c r="F235" s="266" t="s">
        <v>661</v>
      </c>
      <c r="G235" s="268" t="s">
        <v>662</v>
      </c>
      <c r="H235" s="266" t="s">
        <v>439</v>
      </c>
      <c r="I235" s="266" t="s">
        <v>88</v>
      </c>
      <c r="J235" s="269"/>
    </row>
    <row r="236" spans="1:10" ht="14.25" customHeight="1">
      <c r="A236" s="266" t="s">
        <v>369</v>
      </c>
      <c r="B236" s="267" t="s">
        <v>822</v>
      </c>
      <c r="C236" s="266" t="s">
        <v>23</v>
      </c>
      <c r="D236" s="266" t="s">
        <v>8</v>
      </c>
      <c r="E236" s="266" t="s">
        <v>807</v>
      </c>
      <c r="F236" s="266" t="s">
        <v>664</v>
      </c>
      <c r="G236" s="268" t="s">
        <v>662</v>
      </c>
      <c r="H236" s="266" t="s">
        <v>439</v>
      </c>
      <c r="I236" s="266" t="s">
        <v>88</v>
      </c>
      <c r="J236" s="269"/>
    </row>
    <row r="237" spans="1:10" ht="14.25" customHeight="1">
      <c r="A237" s="266" t="s">
        <v>369</v>
      </c>
      <c r="B237" s="267" t="s">
        <v>822</v>
      </c>
      <c r="C237" s="266" t="s">
        <v>23</v>
      </c>
      <c r="D237" s="266" t="s">
        <v>8</v>
      </c>
      <c r="E237" s="266" t="s">
        <v>801</v>
      </c>
      <c r="F237" s="266" t="s">
        <v>664</v>
      </c>
      <c r="G237" s="268" t="s">
        <v>662</v>
      </c>
      <c r="H237" s="266" t="s">
        <v>439</v>
      </c>
      <c r="I237" s="266" t="s">
        <v>88</v>
      </c>
      <c r="J237" s="269"/>
    </row>
    <row r="238" spans="1:10" ht="14.25" customHeight="1">
      <c r="A238" s="266" t="s">
        <v>369</v>
      </c>
      <c r="B238" s="267" t="s">
        <v>823</v>
      </c>
      <c r="C238" s="266" t="s">
        <v>23</v>
      </c>
      <c r="D238" s="266" t="s">
        <v>8</v>
      </c>
      <c r="E238" s="266" t="s">
        <v>769</v>
      </c>
      <c r="F238" s="266" t="s">
        <v>661</v>
      </c>
      <c r="G238" s="268" t="s">
        <v>662</v>
      </c>
      <c r="H238" s="266" t="s">
        <v>439</v>
      </c>
      <c r="I238" s="266" t="s">
        <v>88</v>
      </c>
      <c r="J238" s="269"/>
    </row>
    <row r="239" spans="1:10" ht="14.25" customHeight="1">
      <c r="A239" s="266" t="s">
        <v>369</v>
      </c>
      <c r="B239" s="267" t="s">
        <v>824</v>
      </c>
      <c r="C239" s="266" t="s">
        <v>23</v>
      </c>
      <c r="D239" s="266" t="s">
        <v>8</v>
      </c>
      <c r="E239" s="266" t="s">
        <v>764</v>
      </c>
      <c r="F239" s="266" t="s">
        <v>664</v>
      </c>
      <c r="G239" s="268" t="s">
        <v>662</v>
      </c>
      <c r="H239" s="266" t="s">
        <v>439</v>
      </c>
      <c r="I239" s="266" t="s">
        <v>88</v>
      </c>
      <c r="J239" s="269"/>
    </row>
    <row r="240" spans="1:10" ht="14.25" customHeight="1">
      <c r="A240" s="266" t="s">
        <v>369</v>
      </c>
      <c r="B240" s="267" t="s">
        <v>87</v>
      </c>
      <c r="C240" s="266" t="s">
        <v>23</v>
      </c>
      <c r="D240" s="266" t="s">
        <v>8</v>
      </c>
      <c r="E240" s="266" t="s">
        <v>800</v>
      </c>
      <c r="F240" s="266" t="s">
        <v>664</v>
      </c>
      <c r="G240" s="268" t="s">
        <v>662</v>
      </c>
      <c r="H240" s="266" t="s">
        <v>439</v>
      </c>
      <c r="I240" s="266" t="s">
        <v>88</v>
      </c>
      <c r="J240" s="269"/>
    </row>
    <row r="241" spans="1:10" ht="14.25" customHeight="1">
      <c r="A241" s="266" t="s">
        <v>369</v>
      </c>
      <c r="B241" s="267" t="s">
        <v>753</v>
      </c>
      <c r="C241" s="266" t="s">
        <v>23</v>
      </c>
      <c r="D241" s="266" t="s">
        <v>8</v>
      </c>
      <c r="E241" s="266" t="s">
        <v>764</v>
      </c>
      <c r="F241" s="266" t="s">
        <v>664</v>
      </c>
      <c r="G241" s="268" t="s">
        <v>662</v>
      </c>
      <c r="H241" s="266">
        <v>0</v>
      </c>
      <c r="I241" s="266" t="s">
        <v>88</v>
      </c>
      <c r="J241" s="269"/>
    </row>
    <row r="242" spans="1:10" ht="14.25" customHeight="1">
      <c r="A242" s="266" t="s">
        <v>369</v>
      </c>
      <c r="B242" s="267" t="s">
        <v>754</v>
      </c>
      <c r="C242" s="266" t="s">
        <v>23</v>
      </c>
      <c r="D242" s="266" t="s">
        <v>8</v>
      </c>
      <c r="E242" s="266" t="s">
        <v>764</v>
      </c>
      <c r="F242" s="266" t="s">
        <v>664</v>
      </c>
      <c r="G242" s="268" t="s">
        <v>662</v>
      </c>
      <c r="H242" s="266" t="s">
        <v>439</v>
      </c>
      <c r="I242" s="266" t="s">
        <v>88</v>
      </c>
      <c r="J242" s="269"/>
    </row>
    <row r="243" spans="1:10" ht="14.25" customHeight="1">
      <c r="A243" s="266" t="s">
        <v>369</v>
      </c>
      <c r="B243" s="267" t="s">
        <v>89</v>
      </c>
      <c r="C243" s="266" t="s">
        <v>23</v>
      </c>
      <c r="D243" s="266" t="s">
        <v>8</v>
      </c>
      <c r="E243" s="266" t="s">
        <v>98</v>
      </c>
      <c r="F243" s="266" t="s">
        <v>661</v>
      </c>
      <c r="G243" s="268" t="s">
        <v>662</v>
      </c>
      <c r="H243" s="266" t="s">
        <v>439</v>
      </c>
      <c r="I243" s="266" t="s">
        <v>88</v>
      </c>
      <c r="J243" s="269"/>
    </row>
    <row r="244" spans="1:10" ht="14.25" customHeight="1">
      <c r="A244" s="266" t="s">
        <v>369</v>
      </c>
      <c r="B244" s="267" t="s">
        <v>89</v>
      </c>
      <c r="C244" s="266" t="s">
        <v>23</v>
      </c>
      <c r="D244" s="266" t="s">
        <v>8</v>
      </c>
      <c r="E244" s="266" t="s">
        <v>99</v>
      </c>
      <c r="F244" s="266" t="s">
        <v>661</v>
      </c>
      <c r="G244" s="268" t="s">
        <v>662</v>
      </c>
      <c r="H244" s="266" t="s">
        <v>439</v>
      </c>
      <c r="I244" s="266" t="s">
        <v>88</v>
      </c>
      <c r="J244" s="269"/>
    </row>
    <row r="245" spans="1:10" ht="14.25" customHeight="1">
      <c r="A245" s="266" t="s">
        <v>369</v>
      </c>
      <c r="B245" s="267" t="s">
        <v>89</v>
      </c>
      <c r="C245" s="266" t="s">
        <v>23</v>
      </c>
      <c r="D245" s="266" t="s">
        <v>8</v>
      </c>
      <c r="E245" s="266" t="s">
        <v>825</v>
      </c>
      <c r="F245" s="266" t="s">
        <v>661</v>
      </c>
      <c r="G245" s="268" t="s">
        <v>662</v>
      </c>
      <c r="H245" s="266" t="s">
        <v>439</v>
      </c>
      <c r="I245" s="266" t="s">
        <v>88</v>
      </c>
      <c r="J245" s="269"/>
    </row>
    <row r="246" spans="1:10" ht="14.25" customHeight="1">
      <c r="A246" s="266" t="s">
        <v>369</v>
      </c>
      <c r="B246" s="267" t="s">
        <v>89</v>
      </c>
      <c r="C246" s="266" t="s">
        <v>23</v>
      </c>
      <c r="D246" s="266" t="s">
        <v>8</v>
      </c>
      <c r="E246" s="266" t="s">
        <v>826</v>
      </c>
      <c r="F246" s="266" t="s">
        <v>661</v>
      </c>
      <c r="G246" s="268" t="s">
        <v>662</v>
      </c>
      <c r="H246" s="266" t="s">
        <v>439</v>
      </c>
      <c r="I246" s="266" t="s">
        <v>88</v>
      </c>
      <c r="J246" s="269"/>
    </row>
    <row r="247" spans="1:10" ht="14.25" customHeight="1">
      <c r="A247" s="266" t="s">
        <v>369</v>
      </c>
      <c r="B247" s="267" t="s">
        <v>89</v>
      </c>
      <c r="C247" s="266" t="s">
        <v>23</v>
      </c>
      <c r="D247" s="266" t="s">
        <v>8</v>
      </c>
      <c r="E247" s="266" t="s">
        <v>827</v>
      </c>
      <c r="F247" s="266" t="s">
        <v>661</v>
      </c>
      <c r="G247" s="268" t="s">
        <v>662</v>
      </c>
      <c r="H247" s="266" t="s">
        <v>439</v>
      </c>
      <c r="I247" s="266" t="s">
        <v>88</v>
      </c>
      <c r="J247" s="269"/>
    </row>
    <row r="248" spans="1:10" ht="14.25" customHeight="1">
      <c r="A248" s="266" t="s">
        <v>369</v>
      </c>
      <c r="B248" s="267" t="s">
        <v>89</v>
      </c>
      <c r="C248" s="266" t="s">
        <v>23</v>
      </c>
      <c r="D248" s="266" t="s">
        <v>8</v>
      </c>
      <c r="E248" s="266" t="s">
        <v>828</v>
      </c>
      <c r="F248" s="266" t="s">
        <v>661</v>
      </c>
      <c r="G248" s="268" t="s">
        <v>662</v>
      </c>
      <c r="H248" s="266" t="s">
        <v>439</v>
      </c>
      <c r="I248" s="266" t="s">
        <v>88</v>
      </c>
      <c r="J248" s="269"/>
    </row>
    <row r="249" spans="1:10" ht="14.25" customHeight="1">
      <c r="A249" s="266" t="s">
        <v>369</v>
      </c>
      <c r="B249" s="267" t="s">
        <v>829</v>
      </c>
      <c r="C249" s="266" t="s">
        <v>23</v>
      </c>
      <c r="D249" s="266" t="s">
        <v>8</v>
      </c>
      <c r="E249" s="266" t="s">
        <v>830</v>
      </c>
      <c r="F249" s="266" t="s">
        <v>664</v>
      </c>
      <c r="G249" s="268">
        <v>6.2666666666666662E-2</v>
      </c>
      <c r="H249" s="266">
        <v>0</v>
      </c>
      <c r="I249" s="266" t="s">
        <v>88</v>
      </c>
      <c r="J249" s="269"/>
    </row>
    <row r="250" spans="1:10" ht="14.25" customHeight="1">
      <c r="A250" s="266" t="s">
        <v>369</v>
      </c>
      <c r="B250" s="267" t="s">
        <v>829</v>
      </c>
      <c r="C250" s="266" t="s">
        <v>23</v>
      </c>
      <c r="D250" s="266" t="s">
        <v>8</v>
      </c>
      <c r="E250" s="266" t="s">
        <v>831</v>
      </c>
      <c r="F250" s="266" t="s">
        <v>664</v>
      </c>
      <c r="G250" s="268" t="s">
        <v>662</v>
      </c>
      <c r="H250" s="266" t="s">
        <v>439</v>
      </c>
      <c r="I250" s="266" t="s">
        <v>88</v>
      </c>
      <c r="J250" s="269"/>
    </row>
    <row r="251" spans="1:10" ht="14.25" customHeight="1">
      <c r="A251" s="266" t="s">
        <v>369</v>
      </c>
      <c r="B251" s="267" t="s">
        <v>677</v>
      </c>
      <c r="C251" s="266" t="s">
        <v>23</v>
      </c>
      <c r="D251" s="266" t="s">
        <v>8</v>
      </c>
      <c r="E251" s="266" t="s">
        <v>789</v>
      </c>
      <c r="F251" s="266" t="s">
        <v>661</v>
      </c>
      <c r="G251" s="268">
        <v>11</v>
      </c>
      <c r="H251" s="266">
        <v>22.44</v>
      </c>
      <c r="I251" s="266" t="s">
        <v>88</v>
      </c>
      <c r="J251" s="269" t="s">
        <v>961</v>
      </c>
    </row>
    <row r="252" spans="1:10" ht="14.25" customHeight="1">
      <c r="A252" s="266" t="s">
        <v>369</v>
      </c>
      <c r="B252" s="267" t="s">
        <v>677</v>
      </c>
      <c r="C252" s="266" t="s">
        <v>23</v>
      </c>
      <c r="D252" s="266" t="s">
        <v>8</v>
      </c>
      <c r="E252" s="266" t="s">
        <v>790</v>
      </c>
      <c r="F252" s="266" t="s">
        <v>661</v>
      </c>
      <c r="G252" s="268">
        <v>18.329999999999998</v>
      </c>
      <c r="H252" s="266">
        <v>1.28</v>
      </c>
      <c r="I252" s="266" t="s">
        <v>88</v>
      </c>
      <c r="J252" s="269" t="s">
        <v>961</v>
      </c>
    </row>
    <row r="253" spans="1:10" ht="14.25" customHeight="1">
      <c r="A253" s="266" t="s">
        <v>369</v>
      </c>
      <c r="B253" s="267" t="s">
        <v>677</v>
      </c>
      <c r="C253" s="266" t="s">
        <v>23</v>
      </c>
      <c r="D253" s="266" t="s">
        <v>8</v>
      </c>
      <c r="E253" s="266" t="s">
        <v>703</v>
      </c>
      <c r="F253" s="266" t="s">
        <v>661</v>
      </c>
      <c r="G253" s="268">
        <v>12204.675333333334</v>
      </c>
      <c r="H253" s="266">
        <v>27.71</v>
      </c>
      <c r="I253" s="266" t="s">
        <v>963</v>
      </c>
      <c r="J253" s="269" t="s">
        <v>976</v>
      </c>
    </row>
    <row r="254" spans="1:10" ht="14.25" customHeight="1">
      <c r="A254" s="266" t="s">
        <v>369</v>
      </c>
      <c r="B254" s="267" t="s">
        <v>677</v>
      </c>
      <c r="C254" s="266" t="s">
        <v>23</v>
      </c>
      <c r="D254" s="266" t="s">
        <v>8</v>
      </c>
      <c r="E254" s="266" t="s">
        <v>235</v>
      </c>
      <c r="F254" s="266" t="s">
        <v>661</v>
      </c>
      <c r="G254" s="268" t="s">
        <v>662</v>
      </c>
      <c r="H254" s="266">
        <v>0</v>
      </c>
      <c r="I254" s="266" t="s">
        <v>88</v>
      </c>
      <c r="J254" s="269"/>
    </row>
    <row r="255" spans="1:10" ht="14.25" customHeight="1">
      <c r="A255" s="266" t="s">
        <v>369</v>
      </c>
      <c r="B255" s="267" t="s">
        <v>832</v>
      </c>
      <c r="C255" s="266" t="s">
        <v>23</v>
      </c>
      <c r="D255" s="266" t="s">
        <v>8</v>
      </c>
      <c r="E255" s="266" t="s">
        <v>5</v>
      </c>
      <c r="F255" s="266" t="s">
        <v>664</v>
      </c>
      <c r="G255" s="268" t="s">
        <v>662</v>
      </c>
      <c r="H255" s="266" t="s">
        <v>439</v>
      </c>
      <c r="I255" s="266" t="s">
        <v>88</v>
      </c>
      <c r="J255" s="269"/>
    </row>
    <row r="256" spans="1:10" ht="14.25" customHeight="1">
      <c r="A256" s="266" t="s">
        <v>369</v>
      </c>
      <c r="B256" s="267" t="s">
        <v>833</v>
      </c>
      <c r="C256" s="266" t="s">
        <v>23</v>
      </c>
      <c r="D256" s="266" t="s">
        <v>8</v>
      </c>
      <c r="E256" s="266" t="s">
        <v>764</v>
      </c>
      <c r="F256" s="266" t="s">
        <v>661</v>
      </c>
      <c r="G256" s="268" t="s">
        <v>662</v>
      </c>
      <c r="H256" s="266" t="s">
        <v>439</v>
      </c>
      <c r="I256" s="266" t="s">
        <v>88</v>
      </c>
      <c r="J256" s="269"/>
    </row>
    <row r="257" spans="1:10" ht="14.25" customHeight="1">
      <c r="A257" s="266" t="s">
        <v>369</v>
      </c>
      <c r="B257" s="267" t="s">
        <v>704</v>
      </c>
      <c r="C257" s="266" t="s">
        <v>23</v>
      </c>
      <c r="D257" s="266" t="s">
        <v>8</v>
      </c>
      <c r="E257" s="266" t="s">
        <v>764</v>
      </c>
      <c r="F257" s="266" t="s">
        <v>664</v>
      </c>
      <c r="G257" s="268">
        <v>8.9636666666666667</v>
      </c>
      <c r="H257" s="266">
        <v>0.96</v>
      </c>
      <c r="I257" s="266" t="s">
        <v>88</v>
      </c>
      <c r="J257" s="269"/>
    </row>
    <row r="258" spans="1:10" ht="14.25" customHeight="1">
      <c r="A258" s="266" t="s">
        <v>369</v>
      </c>
      <c r="B258" s="267" t="s">
        <v>834</v>
      </c>
      <c r="C258" s="266" t="s">
        <v>23</v>
      </c>
      <c r="D258" s="266" t="s">
        <v>8</v>
      </c>
      <c r="E258" s="266" t="s">
        <v>764</v>
      </c>
      <c r="F258" s="266" t="s">
        <v>661</v>
      </c>
      <c r="G258" s="268" t="s">
        <v>662</v>
      </c>
      <c r="H258" s="266" t="s">
        <v>439</v>
      </c>
      <c r="I258" s="266" t="s">
        <v>88</v>
      </c>
      <c r="J258" s="269"/>
    </row>
    <row r="259" spans="1:10" ht="14.25" customHeight="1">
      <c r="A259" s="266" t="s">
        <v>369</v>
      </c>
      <c r="B259" s="267" t="s">
        <v>835</v>
      </c>
      <c r="C259" s="266" t="s">
        <v>23</v>
      </c>
      <c r="D259" s="266" t="s">
        <v>8</v>
      </c>
      <c r="E259" s="266" t="s">
        <v>779</v>
      </c>
      <c r="F259" s="266" t="s">
        <v>661</v>
      </c>
      <c r="G259" s="268" t="s">
        <v>662</v>
      </c>
      <c r="H259" s="266" t="s">
        <v>439</v>
      </c>
      <c r="I259" s="266" t="s">
        <v>88</v>
      </c>
      <c r="J259" s="269" t="s">
        <v>964</v>
      </c>
    </row>
    <row r="260" spans="1:10" ht="14.25" customHeight="1">
      <c r="A260" s="266" t="s">
        <v>369</v>
      </c>
      <c r="B260" s="267" t="s">
        <v>678</v>
      </c>
      <c r="C260" s="266" t="s">
        <v>23</v>
      </c>
      <c r="D260" s="266" t="s">
        <v>8</v>
      </c>
      <c r="E260" s="266" t="s">
        <v>836</v>
      </c>
      <c r="F260" s="266" t="s">
        <v>661</v>
      </c>
      <c r="G260" s="268" t="s">
        <v>662</v>
      </c>
      <c r="H260" s="266" t="s">
        <v>439</v>
      </c>
      <c r="I260" s="266" t="s">
        <v>88</v>
      </c>
      <c r="J260" s="269" t="s">
        <v>964</v>
      </c>
    </row>
    <row r="261" spans="1:10" ht="14.25" customHeight="1">
      <c r="A261" s="266" t="s">
        <v>369</v>
      </c>
      <c r="B261" s="267" t="s">
        <v>679</v>
      </c>
      <c r="C261" s="266" t="s">
        <v>23</v>
      </c>
      <c r="D261" s="266" t="s">
        <v>8</v>
      </c>
      <c r="E261" s="266" t="s">
        <v>764</v>
      </c>
      <c r="F261" s="266" t="s">
        <v>661</v>
      </c>
      <c r="G261" s="268" t="s">
        <v>662</v>
      </c>
      <c r="H261" s="266" t="s">
        <v>439</v>
      </c>
      <c r="I261" s="266" t="s">
        <v>88</v>
      </c>
      <c r="J261" s="269" t="s">
        <v>964</v>
      </c>
    </row>
    <row r="262" spans="1:10" ht="14.25" customHeight="1">
      <c r="A262" s="266" t="s">
        <v>369</v>
      </c>
      <c r="B262" s="267" t="s">
        <v>837</v>
      </c>
      <c r="C262" s="266" t="s">
        <v>23</v>
      </c>
      <c r="D262" s="266" t="s">
        <v>8</v>
      </c>
      <c r="E262" s="266" t="s">
        <v>836</v>
      </c>
      <c r="F262" s="266" t="s">
        <v>661</v>
      </c>
      <c r="G262" s="268" t="s">
        <v>662</v>
      </c>
      <c r="H262" s="266" t="s">
        <v>439</v>
      </c>
      <c r="I262" s="266" t="s">
        <v>88</v>
      </c>
      <c r="J262" s="269" t="s">
        <v>964</v>
      </c>
    </row>
    <row r="263" spans="1:10" ht="14.25" customHeight="1">
      <c r="A263" s="266" t="s">
        <v>369</v>
      </c>
      <c r="B263" s="267" t="s">
        <v>838</v>
      </c>
      <c r="C263" s="266" t="s">
        <v>23</v>
      </c>
      <c r="D263" s="266" t="s">
        <v>8</v>
      </c>
      <c r="E263" s="266" t="s">
        <v>779</v>
      </c>
      <c r="F263" s="266" t="s">
        <v>661</v>
      </c>
      <c r="G263" s="268" t="s">
        <v>662</v>
      </c>
      <c r="H263" s="266" t="s">
        <v>439</v>
      </c>
      <c r="I263" s="266" t="s">
        <v>88</v>
      </c>
      <c r="J263" s="269" t="s">
        <v>964</v>
      </c>
    </row>
    <row r="264" spans="1:10" ht="14.25" customHeight="1">
      <c r="A264" s="266" t="s">
        <v>369</v>
      </c>
      <c r="B264" s="267" t="s">
        <v>755</v>
      </c>
      <c r="C264" s="266" t="s">
        <v>23</v>
      </c>
      <c r="D264" s="266" t="s">
        <v>8</v>
      </c>
      <c r="E264" s="266" t="s">
        <v>764</v>
      </c>
      <c r="F264" s="266" t="s">
        <v>661</v>
      </c>
      <c r="G264" s="268" t="s">
        <v>662</v>
      </c>
      <c r="H264" s="266" t="s">
        <v>439</v>
      </c>
      <c r="I264" s="266" t="s">
        <v>88</v>
      </c>
      <c r="J264" s="269" t="s">
        <v>964</v>
      </c>
    </row>
    <row r="265" spans="1:10" ht="14.25" customHeight="1">
      <c r="A265" s="266" t="s">
        <v>369</v>
      </c>
      <c r="B265" s="267" t="s">
        <v>680</v>
      </c>
      <c r="C265" s="266" t="s">
        <v>23</v>
      </c>
      <c r="D265" s="266" t="s">
        <v>8</v>
      </c>
      <c r="E265" s="266" t="s">
        <v>764</v>
      </c>
      <c r="F265" s="266" t="s">
        <v>661</v>
      </c>
      <c r="G265" s="268" t="s">
        <v>662</v>
      </c>
      <c r="H265" s="266" t="s">
        <v>439</v>
      </c>
      <c r="I265" s="266" t="s">
        <v>88</v>
      </c>
      <c r="J265" s="269" t="s">
        <v>964</v>
      </c>
    </row>
    <row r="266" spans="1:10" ht="14.25" customHeight="1">
      <c r="A266" s="266" t="s">
        <v>369</v>
      </c>
      <c r="B266" s="267" t="s">
        <v>681</v>
      </c>
      <c r="C266" s="266" t="s">
        <v>23</v>
      </c>
      <c r="D266" s="266" t="s">
        <v>8</v>
      </c>
      <c r="E266" s="266" t="s">
        <v>839</v>
      </c>
      <c r="F266" s="266" t="s">
        <v>661</v>
      </c>
      <c r="G266" s="268" t="s">
        <v>662</v>
      </c>
      <c r="H266" s="266" t="s">
        <v>439</v>
      </c>
      <c r="I266" s="266" t="s">
        <v>88</v>
      </c>
      <c r="J266" s="269" t="s">
        <v>964</v>
      </c>
    </row>
    <row r="267" spans="1:10" ht="14.25" customHeight="1">
      <c r="A267" s="266" t="s">
        <v>369</v>
      </c>
      <c r="B267" s="267" t="s">
        <v>705</v>
      </c>
      <c r="C267" s="266" t="s">
        <v>23</v>
      </c>
      <c r="D267" s="266" t="s">
        <v>8</v>
      </c>
      <c r="E267" s="266" t="s">
        <v>764</v>
      </c>
      <c r="F267" s="266" t="s">
        <v>661</v>
      </c>
      <c r="G267" s="268">
        <v>31.448666666666668</v>
      </c>
      <c r="H267" s="266">
        <v>0.27</v>
      </c>
      <c r="I267" s="266" t="s">
        <v>88</v>
      </c>
      <c r="J267" s="269"/>
    </row>
    <row r="268" spans="1:10" ht="14.25" customHeight="1">
      <c r="A268" s="266" t="s">
        <v>369</v>
      </c>
      <c r="B268" s="276" t="s">
        <v>682</v>
      </c>
      <c r="C268" s="275" t="s">
        <v>23</v>
      </c>
      <c r="D268" s="275" t="s">
        <v>8</v>
      </c>
      <c r="E268" s="275" t="s">
        <v>840</v>
      </c>
      <c r="F268" s="275" t="s">
        <v>661</v>
      </c>
      <c r="G268" s="277">
        <v>4691.958333333333</v>
      </c>
      <c r="H268" s="275">
        <v>73.040000000000006</v>
      </c>
      <c r="I268" s="275" t="s">
        <v>963</v>
      </c>
      <c r="J268" s="278"/>
    </row>
    <row r="269" spans="1:10" ht="14.25" customHeight="1">
      <c r="A269" s="266" t="s">
        <v>369</v>
      </c>
      <c r="B269" s="267" t="s">
        <v>682</v>
      </c>
      <c r="C269" s="266" t="s">
        <v>23</v>
      </c>
      <c r="D269" s="266" t="s">
        <v>8</v>
      </c>
      <c r="E269" s="266" t="s">
        <v>802</v>
      </c>
      <c r="F269" s="266" t="s">
        <v>661</v>
      </c>
      <c r="G269" s="268">
        <v>0</v>
      </c>
      <c r="H269" s="266">
        <v>0</v>
      </c>
      <c r="I269" s="266" t="s">
        <v>88</v>
      </c>
      <c r="J269" s="269"/>
    </row>
    <row r="270" spans="1:10" ht="14.25" customHeight="1">
      <c r="A270" s="266" t="s">
        <v>369</v>
      </c>
      <c r="B270" s="267" t="s">
        <v>683</v>
      </c>
      <c r="C270" s="266" t="s">
        <v>23</v>
      </c>
      <c r="D270" s="266" t="s">
        <v>8</v>
      </c>
      <c r="E270" s="266" t="s">
        <v>764</v>
      </c>
      <c r="F270" s="266" t="s">
        <v>661</v>
      </c>
      <c r="G270" s="268" t="s">
        <v>662</v>
      </c>
      <c r="H270" s="266" t="s">
        <v>439</v>
      </c>
      <c r="I270" s="266" t="s">
        <v>88</v>
      </c>
      <c r="J270" s="269"/>
    </row>
    <row r="271" spans="1:10" ht="14.25" customHeight="1">
      <c r="A271" s="266" t="s">
        <v>369</v>
      </c>
      <c r="B271" s="267" t="s">
        <v>841</v>
      </c>
      <c r="C271" s="266" t="s">
        <v>23</v>
      </c>
      <c r="D271" s="266" t="s">
        <v>8</v>
      </c>
      <c r="E271" s="266" t="s">
        <v>842</v>
      </c>
      <c r="F271" s="266" t="s">
        <v>661</v>
      </c>
      <c r="G271" s="268">
        <v>26</v>
      </c>
      <c r="H271" s="266">
        <v>0.27</v>
      </c>
      <c r="I271" s="266" t="s">
        <v>88</v>
      </c>
      <c r="J271" s="269"/>
    </row>
    <row r="272" spans="1:10" ht="14.25" customHeight="1">
      <c r="A272" s="266" t="s">
        <v>369</v>
      </c>
      <c r="B272" s="267" t="s">
        <v>841</v>
      </c>
      <c r="C272" s="266" t="s">
        <v>23</v>
      </c>
      <c r="D272" s="266" t="s">
        <v>8</v>
      </c>
      <c r="E272" s="266" t="s">
        <v>801</v>
      </c>
      <c r="F272" s="266" t="s">
        <v>661</v>
      </c>
      <c r="G272" s="268" t="s">
        <v>662</v>
      </c>
      <c r="H272" s="266" t="s">
        <v>439</v>
      </c>
      <c r="I272" s="266" t="s">
        <v>88</v>
      </c>
      <c r="J272" s="269"/>
    </row>
    <row r="273" spans="1:10" ht="14.25" customHeight="1">
      <c r="A273" s="266" t="s">
        <v>369</v>
      </c>
      <c r="B273" s="267" t="s">
        <v>843</v>
      </c>
      <c r="C273" s="266" t="s">
        <v>23</v>
      </c>
      <c r="D273" s="266" t="s">
        <v>8</v>
      </c>
      <c r="E273" s="266" t="s">
        <v>844</v>
      </c>
      <c r="F273" s="266" t="s">
        <v>664</v>
      </c>
      <c r="G273" s="268">
        <v>0.34933333333333333</v>
      </c>
      <c r="H273" s="266">
        <v>0</v>
      </c>
      <c r="I273" s="266" t="s">
        <v>88</v>
      </c>
      <c r="J273" s="269"/>
    </row>
    <row r="274" spans="1:10" ht="14.25" customHeight="1">
      <c r="A274" s="266" t="s">
        <v>369</v>
      </c>
      <c r="B274" s="271" t="s">
        <v>684</v>
      </c>
      <c r="C274" s="270" t="s">
        <v>23</v>
      </c>
      <c r="D274" s="270" t="s">
        <v>8</v>
      </c>
      <c r="E274" s="270" t="s">
        <v>685</v>
      </c>
      <c r="F274" s="270" t="s">
        <v>661</v>
      </c>
      <c r="G274" s="273">
        <v>16812.855666666666</v>
      </c>
      <c r="H274" s="270">
        <v>7.21</v>
      </c>
      <c r="I274" s="270" t="s">
        <v>962</v>
      </c>
      <c r="J274" s="274" t="s">
        <v>961</v>
      </c>
    </row>
    <row r="275" spans="1:10" ht="14.25" customHeight="1">
      <c r="A275" s="266" t="s">
        <v>369</v>
      </c>
      <c r="B275" s="267" t="s">
        <v>706</v>
      </c>
      <c r="C275" s="266" t="s">
        <v>23</v>
      </c>
      <c r="D275" s="266" t="s">
        <v>8</v>
      </c>
      <c r="E275" s="266" t="s">
        <v>764</v>
      </c>
      <c r="F275" s="266" t="s">
        <v>664</v>
      </c>
      <c r="G275" s="268" t="s">
        <v>662</v>
      </c>
      <c r="H275" s="266" t="s">
        <v>439</v>
      </c>
      <c r="I275" s="266" t="s">
        <v>88</v>
      </c>
      <c r="J275" s="269"/>
    </row>
    <row r="276" spans="1:10" ht="14.25" customHeight="1">
      <c r="A276" s="266" t="s">
        <v>369</v>
      </c>
      <c r="B276" s="284" t="s">
        <v>686</v>
      </c>
      <c r="C276" s="283" t="s">
        <v>23</v>
      </c>
      <c r="D276" s="283" t="s">
        <v>8</v>
      </c>
      <c r="E276" s="285" t="s">
        <v>845</v>
      </c>
      <c r="F276" s="283" t="s">
        <v>661</v>
      </c>
      <c r="G276" s="286">
        <v>1499.566</v>
      </c>
      <c r="H276" s="283">
        <v>15.86</v>
      </c>
      <c r="I276" s="283" t="s">
        <v>963</v>
      </c>
      <c r="J276" s="287" t="s">
        <v>977</v>
      </c>
    </row>
    <row r="277" spans="1:10" ht="14.25" customHeight="1">
      <c r="A277" s="266" t="s">
        <v>369</v>
      </c>
      <c r="B277" s="267" t="s">
        <v>846</v>
      </c>
      <c r="C277" s="266" t="s">
        <v>23</v>
      </c>
      <c r="D277" s="266" t="s">
        <v>8</v>
      </c>
      <c r="E277" s="266" t="s">
        <v>764</v>
      </c>
      <c r="F277" s="266" t="s">
        <v>664</v>
      </c>
      <c r="G277" s="268" t="s">
        <v>662</v>
      </c>
      <c r="H277" s="266" t="s">
        <v>439</v>
      </c>
      <c r="I277" s="266" t="s">
        <v>88</v>
      </c>
      <c r="J277" s="269"/>
    </row>
    <row r="278" spans="1:10" ht="14.25" customHeight="1">
      <c r="A278" s="266" t="s">
        <v>369</v>
      </c>
      <c r="B278" s="267" t="s">
        <v>86</v>
      </c>
      <c r="C278" s="266" t="s">
        <v>23</v>
      </c>
      <c r="D278" s="266" t="s">
        <v>8</v>
      </c>
      <c r="E278" s="266" t="s">
        <v>98</v>
      </c>
      <c r="F278" s="266" t="s">
        <v>661</v>
      </c>
      <c r="G278" s="268" t="s">
        <v>662</v>
      </c>
      <c r="H278" s="266" t="s">
        <v>439</v>
      </c>
      <c r="I278" s="266" t="s">
        <v>88</v>
      </c>
      <c r="J278" s="269"/>
    </row>
    <row r="279" spans="1:10" ht="14.25" customHeight="1">
      <c r="A279" s="266" t="s">
        <v>369</v>
      </c>
      <c r="B279" s="267" t="s">
        <v>86</v>
      </c>
      <c r="C279" s="266" t="s">
        <v>23</v>
      </c>
      <c r="D279" s="266" t="s">
        <v>8</v>
      </c>
      <c r="E279" s="266" t="s">
        <v>825</v>
      </c>
      <c r="F279" s="266" t="s">
        <v>661</v>
      </c>
      <c r="G279" s="268" t="s">
        <v>662</v>
      </c>
      <c r="H279" s="266" t="s">
        <v>439</v>
      </c>
      <c r="I279" s="266" t="s">
        <v>88</v>
      </c>
      <c r="J279" s="269"/>
    </row>
    <row r="280" spans="1:10" ht="14.25" customHeight="1">
      <c r="A280" s="266" t="s">
        <v>369</v>
      </c>
      <c r="B280" s="267" t="s">
        <v>86</v>
      </c>
      <c r="C280" s="266" t="s">
        <v>23</v>
      </c>
      <c r="D280" s="266" t="s">
        <v>8</v>
      </c>
      <c r="E280" s="266" t="s">
        <v>826</v>
      </c>
      <c r="F280" s="266" t="s">
        <v>661</v>
      </c>
      <c r="G280" s="268" t="s">
        <v>662</v>
      </c>
      <c r="H280" s="266" t="s">
        <v>439</v>
      </c>
      <c r="I280" s="266" t="s">
        <v>88</v>
      </c>
      <c r="J280" s="269"/>
    </row>
    <row r="281" spans="1:10" ht="14.25" customHeight="1">
      <c r="A281" s="266" t="s">
        <v>369</v>
      </c>
      <c r="B281" s="267" t="s">
        <v>86</v>
      </c>
      <c r="C281" s="266" t="s">
        <v>23</v>
      </c>
      <c r="D281" s="266" t="s">
        <v>8</v>
      </c>
      <c r="E281" s="266" t="s">
        <v>847</v>
      </c>
      <c r="F281" s="266" t="s">
        <v>661</v>
      </c>
      <c r="G281" s="268" t="s">
        <v>662</v>
      </c>
      <c r="H281" s="266" t="s">
        <v>439</v>
      </c>
      <c r="I281" s="266" t="s">
        <v>88</v>
      </c>
      <c r="J281" s="269"/>
    </row>
    <row r="282" spans="1:10" ht="14.25" customHeight="1">
      <c r="A282" s="266" t="s">
        <v>369</v>
      </c>
      <c r="B282" s="267" t="s">
        <v>86</v>
      </c>
      <c r="C282" s="266" t="s">
        <v>23</v>
      </c>
      <c r="D282" s="266" t="s">
        <v>8</v>
      </c>
      <c r="E282" s="266" t="s">
        <v>800</v>
      </c>
      <c r="F282" s="266" t="s">
        <v>661</v>
      </c>
      <c r="G282" s="268" t="s">
        <v>662</v>
      </c>
      <c r="H282" s="266" t="s">
        <v>439</v>
      </c>
      <c r="I282" s="266" t="s">
        <v>88</v>
      </c>
      <c r="J282" s="269"/>
    </row>
    <row r="283" spans="1:10" ht="14.25" customHeight="1">
      <c r="A283" s="266" t="s">
        <v>369</v>
      </c>
      <c r="B283" s="267" t="s">
        <v>86</v>
      </c>
      <c r="C283" s="266" t="s">
        <v>23</v>
      </c>
      <c r="D283" s="266" t="s">
        <v>8</v>
      </c>
      <c r="E283" s="266" t="s">
        <v>848</v>
      </c>
      <c r="F283" s="266" t="s">
        <v>661</v>
      </c>
      <c r="G283" s="268" t="s">
        <v>662</v>
      </c>
      <c r="H283" s="266" t="s">
        <v>439</v>
      </c>
      <c r="I283" s="266" t="s">
        <v>88</v>
      </c>
      <c r="J283" s="269"/>
    </row>
    <row r="284" spans="1:10" ht="14.25" customHeight="1">
      <c r="A284" s="266" t="s">
        <v>369</v>
      </c>
      <c r="B284" s="267" t="s">
        <v>86</v>
      </c>
      <c r="C284" s="266" t="s">
        <v>23</v>
      </c>
      <c r="D284" s="266" t="s">
        <v>8</v>
      </c>
      <c r="E284" s="266" t="s">
        <v>99</v>
      </c>
      <c r="F284" s="266" t="s">
        <v>661</v>
      </c>
      <c r="G284" s="268" t="s">
        <v>662</v>
      </c>
      <c r="H284" s="266" t="s">
        <v>439</v>
      </c>
      <c r="I284" s="266" t="s">
        <v>88</v>
      </c>
      <c r="J284" s="269"/>
    </row>
    <row r="285" spans="1:10" ht="14.25" customHeight="1">
      <c r="A285" s="266" t="s">
        <v>369</v>
      </c>
      <c r="B285" s="267" t="s">
        <v>86</v>
      </c>
      <c r="C285" s="266" t="s">
        <v>23</v>
      </c>
      <c r="D285" s="266" t="s">
        <v>8</v>
      </c>
      <c r="E285" s="266" t="s">
        <v>849</v>
      </c>
      <c r="F285" s="266" t="s">
        <v>661</v>
      </c>
      <c r="G285" s="268" t="s">
        <v>662</v>
      </c>
      <c r="H285" s="266" t="s">
        <v>439</v>
      </c>
      <c r="I285" s="266" t="s">
        <v>88</v>
      </c>
      <c r="J285" s="269"/>
    </row>
    <row r="286" spans="1:10" ht="14.25" customHeight="1">
      <c r="A286" s="266" t="s">
        <v>369</v>
      </c>
      <c r="B286" s="267" t="s">
        <v>850</v>
      </c>
      <c r="C286" s="266" t="s">
        <v>23</v>
      </c>
      <c r="D286" s="266" t="s">
        <v>8</v>
      </c>
      <c r="E286" s="266" t="s">
        <v>764</v>
      </c>
      <c r="F286" s="266" t="s">
        <v>664</v>
      </c>
      <c r="G286" s="268" t="s">
        <v>662</v>
      </c>
      <c r="H286" s="266" t="s">
        <v>439</v>
      </c>
      <c r="I286" s="266" t="s">
        <v>88</v>
      </c>
      <c r="J286" s="269"/>
    </row>
    <row r="287" spans="1:10" ht="14.25" customHeight="1">
      <c r="A287" s="266" t="s">
        <v>369</v>
      </c>
      <c r="B287" s="267" t="s">
        <v>757</v>
      </c>
      <c r="C287" s="266" t="s">
        <v>23</v>
      </c>
      <c r="D287" s="266" t="s">
        <v>8</v>
      </c>
      <c r="E287" s="266" t="s">
        <v>764</v>
      </c>
      <c r="F287" s="266" t="s">
        <v>661</v>
      </c>
      <c r="G287" s="268">
        <v>4.6666666666666671E-3</v>
      </c>
      <c r="H287" s="266">
        <v>0</v>
      </c>
      <c r="I287" s="266" t="s">
        <v>88</v>
      </c>
      <c r="J287" s="269"/>
    </row>
    <row r="288" spans="1:10" ht="14.25" customHeight="1">
      <c r="A288" s="266" t="s">
        <v>369</v>
      </c>
      <c r="B288" s="267" t="s">
        <v>687</v>
      </c>
      <c r="C288" s="266" t="s">
        <v>23</v>
      </c>
      <c r="D288" s="266" t="s">
        <v>8</v>
      </c>
      <c r="E288" s="266" t="s">
        <v>764</v>
      </c>
      <c r="F288" s="266" t="s">
        <v>661</v>
      </c>
      <c r="G288" s="268" t="s">
        <v>662</v>
      </c>
      <c r="H288" s="266" t="s">
        <v>439</v>
      </c>
      <c r="I288" s="266" t="s">
        <v>88</v>
      </c>
      <c r="J288" s="269"/>
    </row>
    <row r="289" spans="1:10" ht="14.25" customHeight="1">
      <c r="A289" s="266" t="s">
        <v>369</v>
      </c>
      <c r="B289" s="267" t="s">
        <v>851</v>
      </c>
      <c r="C289" s="266" t="s">
        <v>23</v>
      </c>
      <c r="D289" s="266" t="s">
        <v>8</v>
      </c>
      <c r="E289" s="266" t="s">
        <v>786</v>
      </c>
      <c r="F289" s="266" t="s">
        <v>661</v>
      </c>
      <c r="G289" s="268" t="s">
        <v>662</v>
      </c>
      <c r="H289" s="266" t="s">
        <v>439</v>
      </c>
      <c r="I289" s="266" t="s">
        <v>88</v>
      </c>
      <c r="J289" s="269"/>
    </row>
    <row r="290" spans="1:10" ht="14.25" customHeight="1">
      <c r="A290" s="266" t="s">
        <v>369</v>
      </c>
      <c r="B290" s="267" t="s">
        <v>852</v>
      </c>
      <c r="C290" s="266" t="s">
        <v>23</v>
      </c>
      <c r="D290" s="266" t="s">
        <v>8</v>
      </c>
      <c r="E290" s="266" t="s">
        <v>844</v>
      </c>
      <c r="F290" s="266" t="s">
        <v>664</v>
      </c>
      <c r="G290" s="268" t="s">
        <v>662</v>
      </c>
      <c r="H290" s="266" t="s">
        <v>439</v>
      </c>
      <c r="I290" s="266" t="s">
        <v>88</v>
      </c>
      <c r="J290" s="269" t="s">
        <v>978</v>
      </c>
    </row>
    <row r="291" spans="1:10" ht="14.25" customHeight="1">
      <c r="A291" s="266" t="s">
        <v>369</v>
      </c>
      <c r="B291" s="267" t="s">
        <v>853</v>
      </c>
      <c r="C291" s="266" t="s">
        <v>23</v>
      </c>
      <c r="D291" s="266" t="s">
        <v>8</v>
      </c>
      <c r="E291" s="266" t="s">
        <v>5</v>
      </c>
      <c r="F291" s="266" t="s">
        <v>664</v>
      </c>
      <c r="G291" s="268" t="s">
        <v>662</v>
      </c>
      <c r="H291" s="266" t="s">
        <v>439</v>
      </c>
      <c r="I291" s="266" t="s">
        <v>88</v>
      </c>
      <c r="J291" s="269" t="s">
        <v>978</v>
      </c>
    </row>
    <row r="292" spans="1:10" ht="14.25" customHeight="1">
      <c r="A292" s="266" t="s">
        <v>369</v>
      </c>
      <c r="B292" s="271" t="s">
        <v>688</v>
      </c>
      <c r="C292" s="270" t="s">
        <v>23</v>
      </c>
      <c r="D292" s="270" t="s">
        <v>8</v>
      </c>
      <c r="E292" s="272" t="s">
        <v>689</v>
      </c>
      <c r="F292" s="270" t="s">
        <v>664</v>
      </c>
      <c r="G292" s="273">
        <v>9024.7193333333344</v>
      </c>
      <c r="H292" s="270">
        <v>7.42</v>
      </c>
      <c r="I292" s="270" t="s">
        <v>962</v>
      </c>
      <c r="J292" s="288" t="s">
        <v>978</v>
      </c>
    </row>
    <row r="293" spans="1:10" ht="14.25" customHeight="1">
      <c r="A293" s="266" t="s">
        <v>369</v>
      </c>
      <c r="B293" s="267" t="s">
        <v>688</v>
      </c>
      <c r="C293" s="266" t="s">
        <v>23</v>
      </c>
      <c r="D293" s="266" t="s">
        <v>8</v>
      </c>
      <c r="E293" s="266" t="s">
        <v>5</v>
      </c>
      <c r="F293" s="266" t="s">
        <v>664</v>
      </c>
      <c r="G293" s="268" t="s">
        <v>662</v>
      </c>
      <c r="H293" s="266" t="s">
        <v>439</v>
      </c>
      <c r="I293" s="266" t="s">
        <v>88</v>
      </c>
      <c r="J293" s="269"/>
    </row>
    <row r="294" spans="1:10" ht="14.25" customHeight="1">
      <c r="A294" s="266" t="s">
        <v>369</v>
      </c>
      <c r="B294" s="267" t="s">
        <v>688</v>
      </c>
      <c r="C294" s="266" t="s">
        <v>23</v>
      </c>
      <c r="D294" s="266" t="s">
        <v>8</v>
      </c>
      <c r="E294" s="266" t="s">
        <v>801</v>
      </c>
      <c r="F294" s="266" t="s">
        <v>664</v>
      </c>
      <c r="G294" s="268" t="s">
        <v>662</v>
      </c>
      <c r="H294" s="266">
        <v>0</v>
      </c>
      <c r="I294" s="266" t="s">
        <v>88</v>
      </c>
      <c r="J294" s="269"/>
    </row>
    <row r="295" spans="1:10" ht="14.25" customHeight="1">
      <c r="A295" s="266" t="s">
        <v>369</v>
      </c>
      <c r="B295" s="267" t="s">
        <v>854</v>
      </c>
      <c r="C295" s="266" t="s">
        <v>23</v>
      </c>
      <c r="D295" s="266" t="s">
        <v>8</v>
      </c>
      <c r="E295" s="266" t="s">
        <v>764</v>
      </c>
      <c r="F295" s="266" t="s">
        <v>664</v>
      </c>
      <c r="G295" s="268" t="s">
        <v>662</v>
      </c>
      <c r="H295" s="266" t="s">
        <v>439</v>
      </c>
      <c r="I295" s="266" t="s">
        <v>88</v>
      </c>
      <c r="J295" s="269"/>
    </row>
    <row r="296" spans="1:10" ht="14.25" customHeight="1">
      <c r="A296" s="266" t="s">
        <v>369</v>
      </c>
      <c r="B296" s="267" t="s">
        <v>760</v>
      </c>
      <c r="C296" s="266" t="s">
        <v>23</v>
      </c>
      <c r="D296" s="266" t="s">
        <v>8</v>
      </c>
      <c r="E296" s="266" t="s">
        <v>764</v>
      </c>
      <c r="F296" s="266" t="s">
        <v>664</v>
      </c>
      <c r="G296" s="268" t="s">
        <v>662</v>
      </c>
      <c r="H296" s="266" t="s">
        <v>439</v>
      </c>
      <c r="I296" s="266" t="s">
        <v>88</v>
      </c>
      <c r="J296" s="269"/>
    </row>
    <row r="297" spans="1:10" ht="14.25" customHeight="1">
      <c r="A297" s="266" t="s">
        <v>369</v>
      </c>
      <c r="B297" s="267" t="s">
        <v>855</v>
      </c>
      <c r="C297" s="266" t="s">
        <v>856</v>
      </c>
      <c r="D297" s="266" t="s">
        <v>103</v>
      </c>
      <c r="E297" s="266" t="s">
        <v>857</v>
      </c>
      <c r="F297" s="266" t="s">
        <v>661</v>
      </c>
      <c r="G297" s="268" t="s">
        <v>858</v>
      </c>
      <c r="H297" s="266" t="s">
        <v>858</v>
      </c>
      <c r="I297" s="266" t="s">
        <v>88</v>
      </c>
      <c r="J297" s="269"/>
    </row>
    <row r="298" spans="1:10" ht="14.25" customHeight="1">
      <c r="A298" s="266" t="s">
        <v>369</v>
      </c>
      <c r="B298" s="267" t="s">
        <v>859</v>
      </c>
      <c r="C298" s="266" t="s">
        <v>856</v>
      </c>
      <c r="D298" s="266" t="s">
        <v>103</v>
      </c>
      <c r="E298" s="266" t="s">
        <v>857</v>
      </c>
      <c r="F298" s="266" t="s">
        <v>661</v>
      </c>
      <c r="G298" s="268" t="s">
        <v>858</v>
      </c>
      <c r="H298" s="266" t="s">
        <v>858</v>
      </c>
      <c r="I298" s="266" t="s">
        <v>88</v>
      </c>
      <c r="J298" s="269"/>
    </row>
    <row r="299" spans="1:10" ht="14.25" customHeight="1">
      <c r="A299" s="266" t="s">
        <v>369</v>
      </c>
      <c r="B299" s="267" t="s">
        <v>659</v>
      </c>
      <c r="C299" s="266" t="s">
        <v>856</v>
      </c>
      <c r="D299" s="266" t="s">
        <v>103</v>
      </c>
      <c r="E299" s="266" t="s">
        <v>857</v>
      </c>
      <c r="F299" s="266" t="s">
        <v>661</v>
      </c>
      <c r="G299" s="268" t="s">
        <v>858</v>
      </c>
      <c r="H299" s="266" t="s">
        <v>858</v>
      </c>
      <c r="I299" s="266" t="s">
        <v>88</v>
      </c>
      <c r="J299" s="269"/>
    </row>
    <row r="300" spans="1:10" ht="14.25" customHeight="1">
      <c r="A300" s="266" t="s">
        <v>369</v>
      </c>
      <c r="B300" s="267" t="s">
        <v>860</v>
      </c>
      <c r="C300" s="266" t="s">
        <v>856</v>
      </c>
      <c r="D300" s="266" t="s">
        <v>103</v>
      </c>
      <c r="E300" s="266" t="s">
        <v>857</v>
      </c>
      <c r="F300" s="266" t="s">
        <v>661</v>
      </c>
      <c r="G300" s="268" t="s">
        <v>858</v>
      </c>
      <c r="H300" s="266" t="s">
        <v>858</v>
      </c>
      <c r="I300" s="266" t="s">
        <v>88</v>
      </c>
      <c r="J300" s="269"/>
    </row>
    <row r="301" spans="1:10" ht="14.25" customHeight="1">
      <c r="A301" s="266" t="s">
        <v>369</v>
      </c>
      <c r="B301" s="267" t="s">
        <v>861</v>
      </c>
      <c r="C301" s="266" t="s">
        <v>856</v>
      </c>
      <c r="D301" s="266" t="s">
        <v>103</v>
      </c>
      <c r="E301" s="266" t="s">
        <v>857</v>
      </c>
      <c r="F301" s="266" t="s">
        <v>661</v>
      </c>
      <c r="G301" s="268" t="s">
        <v>858</v>
      </c>
      <c r="H301" s="266" t="s">
        <v>858</v>
      </c>
      <c r="I301" s="266" t="s">
        <v>88</v>
      </c>
      <c r="J301" s="269"/>
    </row>
    <row r="302" spans="1:10" ht="14.25" customHeight="1">
      <c r="A302" s="266" t="s">
        <v>369</v>
      </c>
      <c r="B302" s="267" t="s">
        <v>102</v>
      </c>
      <c r="C302" s="266" t="s">
        <v>856</v>
      </c>
      <c r="D302" s="266" t="s">
        <v>103</v>
      </c>
      <c r="E302" s="266" t="s">
        <v>862</v>
      </c>
      <c r="F302" s="266" t="s">
        <v>664</v>
      </c>
      <c r="G302" s="268" t="s">
        <v>858</v>
      </c>
      <c r="H302" s="266" t="s">
        <v>858</v>
      </c>
      <c r="I302" s="266" t="s">
        <v>88</v>
      </c>
      <c r="J302" s="269"/>
    </row>
    <row r="303" spans="1:10" ht="14.25" customHeight="1">
      <c r="A303" s="266" t="s">
        <v>369</v>
      </c>
      <c r="B303" s="267" t="s">
        <v>863</v>
      </c>
      <c r="C303" s="266" t="s">
        <v>856</v>
      </c>
      <c r="D303" s="266" t="s">
        <v>103</v>
      </c>
      <c r="E303" s="266" t="s">
        <v>857</v>
      </c>
      <c r="F303" s="266" t="s">
        <v>661</v>
      </c>
      <c r="G303" s="268" t="s">
        <v>858</v>
      </c>
      <c r="H303" s="266" t="s">
        <v>858</v>
      </c>
      <c r="I303" s="266" t="s">
        <v>88</v>
      </c>
      <c r="J303" s="269"/>
    </row>
    <row r="304" spans="1:10" ht="14.25" customHeight="1">
      <c r="A304" s="266" t="s">
        <v>369</v>
      </c>
      <c r="B304" s="267" t="s">
        <v>864</v>
      </c>
      <c r="C304" s="266" t="s">
        <v>856</v>
      </c>
      <c r="D304" s="266" t="s">
        <v>103</v>
      </c>
      <c r="E304" s="266" t="s">
        <v>857</v>
      </c>
      <c r="F304" s="266" t="s">
        <v>661</v>
      </c>
      <c r="G304" s="268" t="s">
        <v>858</v>
      </c>
      <c r="H304" s="266" t="s">
        <v>858</v>
      </c>
      <c r="I304" s="266" t="s">
        <v>88</v>
      </c>
      <c r="J304" s="269"/>
    </row>
    <row r="305" spans="1:10" ht="14.25" customHeight="1">
      <c r="A305" s="266" t="s">
        <v>369</v>
      </c>
      <c r="B305" s="267" t="s">
        <v>771</v>
      </c>
      <c r="C305" s="266" t="s">
        <v>856</v>
      </c>
      <c r="D305" s="266" t="s">
        <v>103</v>
      </c>
      <c r="E305" s="266" t="s">
        <v>857</v>
      </c>
      <c r="F305" s="266" t="s">
        <v>661</v>
      </c>
      <c r="G305" s="268" t="s">
        <v>858</v>
      </c>
      <c r="H305" s="266" t="s">
        <v>858</v>
      </c>
      <c r="I305" s="266" t="s">
        <v>88</v>
      </c>
      <c r="J305" s="269"/>
    </row>
    <row r="306" spans="1:10" ht="14.25" customHeight="1">
      <c r="A306" s="266" t="s">
        <v>369</v>
      </c>
      <c r="B306" s="267" t="s">
        <v>665</v>
      </c>
      <c r="C306" s="266" t="s">
        <v>856</v>
      </c>
      <c r="D306" s="266" t="s">
        <v>103</v>
      </c>
      <c r="E306" s="266" t="s">
        <v>857</v>
      </c>
      <c r="F306" s="266" t="s">
        <v>661</v>
      </c>
      <c r="G306" s="268" t="s">
        <v>858</v>
      </c>
      <c r="H306" s="266" t="s">
        <v>858</v>
      </c>
      <c r="I306" s="266" t="s">
        <v>88</v>
      </c>
      <c r="J306" s="269"/>
    </row>
    <row r="307" spans="1:10" ht="14.25" customHeight="1">
      <c r="A307" s="266" t="s">
        <v>369</v>
      </c>
      <c r="B307" s="267" t="s">
        <v>865</v>
      </c>
      <c r="C307" s="266" t="s">
        <v>856</v>
      </c>
      <c r="D307" s="266" t="s">
        <v>103</v>
      </c>
      <c r="E307" s="266" t="s">
        <v>857</v>
      </c>
      <c r="F307" s="266" t="s">
        <v>664</v>
      </c>
      <c r="G307" s="268" t="s">
        <v>858</v>
      </c>
      <c r="H307" s="266" t="s">
        <v>858</v>
      </c>
      <c r="I307" s="266" t="s">
        <v>88</v>
      </c>
      <c r="J307" s="269"/>
    </row>
    <row r="308" spans="1:10" ht="14.25" customHeight="1">
      <c r="A308" s="266" t="s">
        <v>369</v>
      </c>
      <c r="B308" s="267" t="s">
        <v>866</v>
      </c>
      <c r="C308" s="266" t="s">
        <v>856</v>
      </c>
      <c r="D308" s="266" t="s">
        <v>103</v>
      </c>
      <c r="E308" s="266" t="s">
        <v>857</v>
      </c>
      <c r="F308" s="266" t="s">
        <v>664</v>
      </c>
      <c r="G308" s="268" t="s">
        <v>858</v>
      </c>
      <c r="H308" s="266" t="s">
        <v>858</v>
      </c>
      <c r="I308" s="266" t="s">
        <v>88</v>
      </c>
      <c r="J308" s="269"/>
    </row>
    <row r="309" spans="1:10" ht="14.25" customHeight="1">
      <c r="A309" s="266" t="s">
        <v>369</v>
      </c>
      <c r="B309" s="267" t="s">
        <v>734</v>
      </c>
      <c r="C309" s="266" t="s">
        <v>856</v>
      </c>
      <c r="D309" s="266" t="s">
        <v>103</v>
      </c>
      <c r="E309" s="266" t="s">
        <v>857</v>
      </c>
      <c r="F309" s="266" t="s">
        <v>661</v>
      </c>
      <c r="G309" s="268" t="s">
        <v>858</v>
      </c>
      <c r="H309" s="266" t="s">
        <v>858</v>
      </c>
      <c r="I309" s="266" t="s">
        <v>88</v>
      </c>
      <c r="J309" s="269"/>
    </row>
    <row r="310" spans="1:10" ht="14.25" customHeight="1">
      <c r="A310" s="266" t="s">
        <v>369</v>
      </c>
      <c r="B310" s="267" t="s">
        <v>737</v>
      </c>
      <c r="C310" s="266" t="s">
        <v>856</v>
      </c>
      <c r="D310" s="266" t="s">
        <v>103</v>
      </c>
      <c r="E310" s="266" t="s">
        <v>857</v>
      </c>
      <c r="F310" s="266" t="s">
        <v>664</v>
      </c>
      <c r="G310" s="268" t="s">
        <v>858</v>
      </c>
      <c r="H310" s="266" t="s">
        <v>858</v>
      </c>
      <c r="I310" s="266" t="s">
        <v>88</v>
      </c>
      <c r="J310" s="269"/>
    </row>
    <row r="311" spans="1:10" ht="14.25" customHeight="1">
      <c r="A311" s="266" t="s">
        <v>369</v>
      </c>
      <c r="B311" s="267" t="s">
        <v>782</v>
      </c>
      <c r="C311" s="266" t="s">
        <v>856</v>
      </c>
      <c r="D311" s="266" t="s">
        <v>103</v>
      </c>
      <c r="E311" s="266" t="s">
        <v>857</v>
      </c>
      <c r="F311" s="266" t="s">
        <v>661</v>
      </c>
      <c r="G311" s="268" t="s">
        <v>858</v>
      </c>
      <c r="H311" s="266" t="s">
        <v>858</v>
      </c>
      <c r="I311" s="266" t="s">
        <v>88</v>
      </c>
      <c r="J311" s="269"/>
    </row>
    <row r="312" spans="1:10" ht="14.25" customHeight="1">
      <c r="A312" s="266" t="s">
        <v>369</v>
      </c>
      <c r="B312" s="267" t="s">
        <v>668</v>
      </c>
      <c r="C312" s="266" t="s">
        <v>856</v>
      </c>
      <c r="D312" s="266" t="s">
        <v>103</v>
      </c>
      <c r="E312" s="266" t="s">
        <v>857</v>
      </c>
      <c r="F312" s="266" t="s">
        <v>661</v>
      </c>
      <c r="G312" s="268" t="s">
        <v>858</v>
      </c>
      <c r="H312" s="266" t="s">
        <v>858</v>
      </c>
      <c r="I312" s="266" t="s">
        <v>88</v>
      </c>
      <c r="J312" s="269"/>
    </row>
    <row r="313" spans="1:10" ht="14.25" customHeight="1">
      <c r="A313" s="266" t="s">
        <v>369</v>
      </c>
      <c r="B313" s="267" t="s">
        <v>867</v>
      </c>
      <c r="C313" s="266" t="s">
        <v>856</v>
      </c>
      <c r="D313" s="266" t="s">
        <v>103</v>
      </c>
      <c r="E313" s="266" t="s">
        <v>868</v>
      </c>
      <c r="F313" s="266" t="s">
        <v>664</v>
      </c>
      <c r="G313" s="268" t="s">
        <v>858</v>
      </c>
      <c r="H313" s="266" t="s">
        <v>858</v>
      </c>
      <c r="I313" s="266" t="s">
        <v>88</v>
      </c>
      <c r="J313" s="269"/>
    </row>
    <row r="314" spans="1:10" ht="14.25" customHeight="1">
      <c r="A314" s="266" t="s">
        <v>369</v>
      </c>
      <c r="B314" s="267" t="s">
        <v>869</v>
      </c>
      <c r="C314" s="266" t="s">
        <v>856</v>
      </c>
      <c r="D314" s="266" t="s">
        <v>103</v>
      </c>
      <c r="E314" s="266" t="s">
        <v>870</v>
      </c>
      <c r="F314" s="266" t="s">
        <v>664</v>
      </c>
      <c r="G314" s="268" t="s">
        <v>858</v>
      </c>
      <c r="H314" s="266" t="s">
        <v>858</v>
      </c>
      <c r="I314" s="266" t="s">
        <v>88</v>
      </c>
      <c r="J314" s="269"/>
    </row>
    <row r="315" spans="1:10" ht="14.25" customHeight="1">
      <c r="A315" s="266" t="s">
        <v>369</v>
      </c>
      <c r="B315" s="267" t="s">
        <v>784</v>
      </c>
      <c r="C315" s="266" t="s">
        <v>856</v>
      </c>
      <c r="D315" s="266" t="s">
        <v>103</v>
      </c>
      <c r="E315" s="266" t="s">
        <v>857</v>
      </c>
      <c r="F315" s="266" t="s">
        <v>661</v>
      </c>
      <c r="G315" s="268" t="s">
        <v>858</v>
      </c>
      <c r="H315" s="266" t="s">
        <v>858</v>
      </c>
      <c r="I315" s="266" t="s">
        <v>88</v>
      </c>
      <c r="J315" s="269"/>
    </row>
    <row r="316" spans="1:10" ht="14.25" customHeight="1">
      <c r="A316" s="266" t="s">
        <v>369</v>
      </c>
      <c r="B316" s="267" t="s">
        <v>784</v>
      </c>
      <c r="C316" s="266" t="s">
        <v>856</v>
      </c>
      <c r="D316" s="266" t="s">
        <v>103</v>
      </c>
      <c r="E316" s="266" t="s">
        <v>871</v>
      </c>
      <c r="F316" s="266" t="s">
        <v>661</v>
      </c>
      <c r="G316" s="268" t="s">
        <v>858</v>
      </c>
      <c r="H316" s="266" t="s">
        <v>858</v>
      </c>
      <c r="I316" s="266" t="s">
        <v>88</v>
      </c>
      <c r="J316" s="269"/>
    </row>
    <row r="317" spans="1:10" ht="14.25" customHeight="1">
      <c r="A317" s="266" t="s">
        <v>369</v>
      </c>
      <c r="B317" s="267" t="s">
        <v>670</v>
      </c>
      <c r="C317" s="266" t="s">
        <v>856</v>
      </c>
      <c r="D317" s="266" t="s">
        <v>103</v>
      </c>
      <c r="E317" s="266" t="s">
        <v>857</v>
      </c>
      <c r="F317" s="266" t="s">
        <v>661</v>
      </c>
      <c r="G317" s="268" t="s">
        <v>858</v>
      </c>
      <c r="H317" s="266" t="s">
        <v>858</v>
      </c>
      <c r="I317" s="266" t="s">
        <v>88</v>
      </c>
      <c r="J317" s="269"/>
    </row>
    <row r="318" spans="1:10" ht="14.25" customHeight="1">
      <c r="A318" s="266" t="s">
        <v>369</v>
      </c>
      <c r="B318" s="267" t="s">
        <v>694</v>
      </c>
      <c r="C318" s="266" t="s">
        <v>856</v>
      </c>
      <c r="D318" s="266" t="s">
        <v>103</v>
      </c>
      <c r="E318" s="266" t="s">
        <v>872</v>
      </c>
      <c r="F318" s="266" t="s">
        <v>664</v>
      </c>
      <c r="G318" s="268" t="s">
        <v>858</v>
      </c>
      <c r="H318" s="266" t="s">
        <v>858</v>
      </c>
      <c r="I318" s="266" t="s">
        <v>88</v>
      </c>
      <c r="J318" s="269"/>
    </row>
    <row r="319" spans="1:10" ht="14.25" customHeight="1">
      <c r="A319" s="266" t="s">
        <v>369</v>
      </c>
      <c r="B319" s="267" t="s">
        <v>873</v>
      </c>
      <c r="C319" s="266" t="s">
        <v>856</v>
      </c>
      <c r="D319" s="266" t="s">
        <v>103</v>
      </c>
      <c r="E319" s="266" t="s">
        <v>857</v>
      </c>
      <c r="F319" s="266" t="s">
        <v>661</v>
      </c>
      <c r="G319" s="268" t="s">
        <v>858</v>
      </c>
      <c r="H319" s="266" t="s">
        <v>858</v>
      </c>
      <c r="I319" s="266" t="s">
        <v>88</v>
      </c>
      <c r="J319" s="269"/>
    </row>
    <row r="320" spans="1:10" ht="14.25" customHeight="1">
      <c r="A320" s="266" t="s">
        <v>369</v>
      </c>
      <c r="B320" s="267" t="s">
        <v>671</v>
      </c>
      <c r="C320" s="266" t="s">
        <v>856</v>
      </c>
      <c r="D320" s="266" t="s">
        <v>103</v>
      </c>
      <c r="E320" s="266" t="s">
        <v>857</v>
      </c>
      <c r="F320" s="266" t="s">
        <v>661</v>
      </c>
      <c r="G320" s="268" t="s">
        <v>858</v>
      </c>
      <c r="H320" s="266" t="s">
        <v>858</v>
      </c>
      <c r="I320" s="266" t="s">
        <v>88</v>
      </c>
      <c r="J320" s="269"/>
    </row>
    <row r="321" spans="1:10" ht="14.25" customHeight="1">
      <c r="A321" s="266" t="s">
        <v>369</v>
      </c>
      <c r="B321" s="267" t="s">
        <v>874</v>
      </c>
      <c r="C321" s="266" t="s">
        <v>856</v>
      </c>
      <c r="D321" s="266" t="s">
        <v>103</v>
      </c>
      <c r="E321" s="266" t="s">
        <v>857</v>
      </c>
      <c r="F321" s="266" t="s">
        <v>661</v>
      </c>
      <c r="G321" s="268" t="s">
        <v>858</v>
      </c>
      <c r="H321" s="266" t="s">
        <v>858</v>
      </c>
      <c r="I321" s="266" t="s">
        <v>88</v>
      </c>
      <c r="J321" s="269"/>
    </row>
    <row r="322" spans="1:10" ht="14.25" customHeight="1">
      <c r="A322" s="266" t="s">
        <v>369</v>
      </c>
      <c r="B322" s="267" t="s">
        <v>875</v>
      </c>
      <c r="C322" s="266" t="s">
        <v>856</v>
      </c>
      <c r="D322" s="266" t="s">
        <v>103</v>
      </c>
      <c r="E322" s="266" t="s">
        <v>857</v>
      </c>
      <c r="F322" s="266" t="s">
        <v>661</v>
      </c>
      <c r="G322" s="268" t="s">
        <v>858</v>
      </c>
      <c r="H322" s="266" t="s">
        <v>858</v>
      </c>
      <c r="I322" s="266" t="s">
        <v>88</v>
      </c>
      <c r="J322" s="269"/>
    </row>
    <row r="323" spans="1:10" ht="14.25" customHeight="1">
      <c r="A323" s="266" t="s">
        <v>369</v>
      </c>
      <c r="B323" s="267" t="s">
        <v>876</v>
      </c>
      <c r="C323" s="266" t="s">
        <v>856</v>
      </c>
      <c r="D323" s="266" t="s">
        <v>103</v>
      </c>
      <c r="E323" s="266" t="s">
        <v>857</v>
      </c>
      <c r="F323" s="266" t="s">
        <v>661</v>
      </c>
      <c r="G323" s="268" t="s">
        <v>858</v>
      </c>
      <c r="H323" s="266" t="s">
        <v>858</v>
      </c>
      <c r="I323" s="266" t="s">
        <v>88</v>
      </c>
      <c r="J323" s="269"/>
    </row>
    <row r="324" spans="1:10" ht="14.25" customHeight="1">
      <c r="A324" s="266" t="s">
        <v>369</v>
      </c>
      <c r="B324" s="267" t="s">
        <v>877</v>
      </c>
      <c r="C324" s="266" t="s">
        <v>856</v>
      </c>
      <c r="D324" s="266" t="s">
        <v>103</v>
      </c>
      <c r="E324" s="266" t="s">
        <v>857</v>
      </c>
      <c r="F324" s="266" t="s">
        <v>664</v>
      </c>
      <c r="G324" s="268" t="s">
        <v>858</v>
      </c>
      <c r="H324" s="266" t="s">
        <v>858</v>
      </c>
      <c r="I324" s="266" t="s">
        <v>88</v>
      </c>
      <c r="J324" s="269"/>
    </row>
    <row r="325" spans="1:10" ht="14.25" customHeight="1">
      <c r="A325" s="266" t="s">
        <v>369</v>
      </c>
      <c r="B325" s="267" t="s">
        <v>878</v>
      </c>
      <c r="C325" s="266" t="s">
        <v>856</v>
      </c>
      <c r="D325" s="266" t="s">
        <v>103</v>
      </c>
      <c r="E325" s="266" t="s">
        <v>857</v>
      </c>
      <c r="F325" s="266" t="s">
        <v>661</v>
      </c>
      <c r="G325" s="268" t="s">
        <v>858</v>
      </c>
      <c r="H325" s="266" t="s">
        <v>858</v>
      </c>
      <c r="I325" s="266" t="s">
        <v>88</v>
      </c>
      <c r="J325" s="269"/>
    </row>
    <row r="326" spans="1:10" ht="14.25" customHeight="1">
      <c r="A326" s="266" t="s">
        <v>369</v>
      </c>
      <c r="B326" s="267" t="s">
        <v>797</v>
      </c>
      <c r="C326" s="266" t="s">
        <v>856</v>
      </c>
      <c r="D326" s="266" t="s">
        <v>103</v>
      </c>
      <c r="E326" s="266" t="s">
        <v>857</v>
      </c>
      <c r="F326" s="266" t="s">
        <v>661</v>
      </c>
      <c r="G326" s="268" t="s">
        <v>858</v>
      </c>
      <c r="H326" s="266" t="s">
        <v>858</v>
      </c>
      <c r="I326" s="266" t="s">
        <v>88</v>
      </c>
      <c r="J326" s="269"/>
    </row>
    <row r="327" spans="1:10" ht="14.25" customHeight="1">
      <c r="A327" s="266" t="s">
        <v>369</v>
      </c>
      <c r="B327" s="267" t="s">
        <v>798</v>
      </c>
      <c r="C327" s="266" t="s">
        <v>856</v>
      </c>
      <c r="D327" s="266" t="s">
        <v>103</v>
      </c>
      <c r="E327" s="266" t="s">
        <v>857</v>
      </c>
      <c r="F327" s="266" t="s">
        <v>661</v>
      </c>
      <c r="G327" s="268" t="s">
        <v>858</v>
      </c>
      <c r="H327" s="266" t="s">
        <v>858</v>
      </c>
      <c r="I327" s="266" t="s">
        <v>88</v>
      </c>
      <c r="J327" s="269"/>
    </row>
    <row r="328" spans="1:10" ht="14.25" customHeight="1">
      <c r="A328" s="266" t="s">
        <v>369</v>
      </c>
      <c r="B328" s="267" t="s">
        <v>741</v>
      </c>
      <c r="C328" s="266" t="s">
        <v>856</v>
      </c>
      <c r="D328" s="266" t="s">
        <v>103</v>
      </c>
      <c r="E328" s="266" t="s">
        <v>857</v>
      </c>
      <c r="F328" s="266" t="s">
        <v>661</v>
      </c>
      <c r="G328" s="268" t="s">
        <v>858</v>
      </c>
      <c r="H328" s="266" t="s">
        <v>858</v>
      </c>
      <c r="I328" s="266" t="s">
        <v>88</v>
      </c>
      <c r="J328" s="269"/>
    </row>
    <row r="329" spans="1:10" ht="14.25" customHeight="1">
      <c r="A329" s="266" t="s">
        <v>369</v>
      </c>
      <c r="B329" s="267" t="s">
        <v>879</v>
      </c>
      <c r="C329" s="266" t="s">
        <v>856</v>
      </c>
      <c r="D329" s="266" t="s">
        <v>103</v>
      </c>
      <c r="E329" s="266" t="s">
        <v>857</v>
      </c>
      <c r="F329" s="266" t="s">
        <v>661</v>
      </c>
      <c r="G329" s="268" t="s">
        <v>858</v>
      </c>
      <c r="H329" s="266" t="s">
        <v>858</v>
      </c>
      <c r="I329" s="266" t="s">
        <v>88</v>
      </c>
      <c r="J329" s="269"/>
    </row>
    <row r="330" spans="1:10" ht="14.25" customHeight="1">
      <c r="A330" s="266" t="s">
        <v>369</v>
      </c>
      <c r="B330" s="267" t="s">
        <v>806</v>
      </c>
      <c r="C330" s="266" t="s">
        <v>856</v>
      </c>
      <c r="D330" s="266" t="s">
        <v>103</v>
      </c>
      <c r="E330" s="266" t="s">
        <v>857</v>
      </c>
      <c r="F330" s="266" t="s">
        <v>664</v>
      </c>
      <c r="G330" s="268" t="s">
        <v>858</v>
      </c>
      <c r="H330" s="266" t="s">
        <v>858</v>
      </c>
      <c r="I330" s="266" t="s">
        <v>88</v>
      </c>
      <c r="J330" s="269"/>
    </row>
    <row r="331" spans="1:10" ht="14.25" customHeight="1">
      <c r="A331" s="266" t="s">
        <v>369</v>
      </c>
      <c r="B331" s="267" t="s">
        <v>742</v>
      </c>
      <c r="C331" s="266" t="s">
        <v>856</v>
      </c>
      <c r="D331" s="266" t="s">
        <v>103</v>
      </c>
      <c r="E331" s="266" t="s">
        <v>880</v>
      </c>
      <c r="F331" s="266" t="s">
        <v>664</v>
      </c>
      <c r="G331" s="268" t="s">
        <v>858</v>
      </c>
      <c r="H331" s="266" t="s">
        <v>858</v>
      </c>
      <c r="I331" s="266" t="s">
        <v>88</v>
      </c>
      <c r="J331" s="269"/>
    </row>
    <row r="332" spans="1:10" ht="14.25" customHeight="1">
      <c r="A332" s="266" t="s">
        <v>369</v>
      </c>
      <c r="B332" s="267" t="s">
        <v>742</v>
      </c>
      <c r="C332" s="266" t="s">
        <v>856</v>
      </c>
      <c r="D332" s="266" t="s">
        <v>103</v>
      </c>
      <c r="E332" s="266" t="s">
        <v>880</v>
      </c>
      <c r="F332" s="266" t="s">
        <v>664</v>
      </c>
      <c r="G332" s="268" t="s">
        <v>858</v>
      </c>
      <c r="H332" s="266" t="s">
        <v>858</v>
      </c>
      <c r="I332" s="266" t="s">
        <v>88</v>
      </c>
      <c r="J332" s="269"/>
    </row>
    <row r="333" spans="1:10" ht="14.25" customHeight="1">
      <c r="A333" s="266" t="s">
        <v>369</v>
      </c>
      <c r="B333" s="267" t="s">
        <v>104</v>
      </c>
      <c r="C333" s="266" t="s">
        <v>856</v>
      </c>
      <c r="D333" s="266" t="s">
        <v>103</v>
      </c>
      <c r="E333" s="266" t="s">
        <v>857</v>
      </c>
      <c r="F333" s="266" t="s">
        <v>661</v>
      </c>
      <c r="G333" s="268" t="s">
        <v>858</v>
      </c>
      <c r="H333" s="266" t="s">
        <v>858</v>
      </c>
      <c r="I333" s="266" t="s">
        <v>88</v>
      </c>
      <c r="J333" s="269"/>
    </row>
    <row r="334" spans="1:10" ht="14.25" customHeight="1">
      <c r="A334" s="266" t="s">
        <v>369</v>
      </c>
      <c r="B334" s="267" t="s">
        <v>674</v>
      </c>
      <c r="C334" s="266" t="s">
        <v>856</v>
      </c>
      <c r="D334" s="266" t="s">
        <v>103</v>
      </c>
      <c r="E334" s="266" t="s">
        <v>881</v>
      </c>
      <c r="F334" s="266" t="s">
        <v>664</v>
      </c>
      <c r="G334" s="268" t="s">
        <v>858</v>
      </c>
      <c r="H334" s="266" t="s">
        <v>858</v>
      </c>
      <c r="I334" s="266" t="s">
        <v>88</v>
      </c>
      <c r="J334" s="269"/>
    </row>
    <row r="335" spans="1:10" ht="14.25" customHeight="1">
      <c r="A335" s="266" t="s">
        <v>369</v>
      </c>
      <c r="B335" s="267" t="s">
        <v>882</v>
      </c>
      <c r="C335" s="266" t="s">
        <v>856</v>
      </c>
      <c r="D335" s="266" t="s">
        <v>103</v>
      </c>
      <c r="E335" s="266" t="s">
        <v>870</v>
      </c>
      <c r="F335" s="266" t="s">
        <v>664</v>
      </c>
      <c r="G335" s="268" t="s">
        <v>858</v>
      </c>
      <c r="H335" s="266" t="s">
        <v>858</v>
      </c>
      <c r="I335" s="266" t="s">
        <v>88</v>
      </c>
      <c r="J335" s="269"/>
    </row>
    <row r="336" spans="1:10" ht="14.25" customHeight="1">
      <c r="A336" s="266" t="s">
        <v>369</v>
      </c>
      <c r="B336" s="267" t="s">
        <v>747</v>
      </c>
      <c r="C336" s="266" t="s">
        <v>856</v>
      </c>
      <c r="D336" s="266" t="s">
        <v>103</v>
      </c>
      <c r="E336" s="266" t="s">
        <v>857</v>
      </c>
      <c r="F336" s="266" t="s">
        <v>661</v>
      </c>
      <c r="G336" s="268" t="s">
        <v>858</v>
      </c>
      <c r="H336" s="266" t="s">
        <v>858</v>
      </c>
      <c r="I336" s="266" t="s">
        <v>88</v>
      </c>
      <c r="J336" s="269"/>
    </row>
    <row r="337" spans="1:10" ht="14.25" customHeight="1">
      <c r="A337" s="266" t="s">
        <v>369</v>
      </c>
      <c r="B337" s="267" t="s">
        <v>748</v>
      </c>
      <c r="C337" s="266" t="s">
        <v>856</v>
      </c>
      <c r="D337" s="266" t="s">
        <v>103</v>
      </c>
      <c r="E337" s="266" t="s">
        <v>857</v>
      </c>
      <c r="F337" s="266" t="s">
        <v>661</v>
      </c>
      <c r="G337" s="268" t="s">
        <v>858</v>
      </c>
      <c r="H337" s="266" t="s">
        <v>858</v>
      </c>
      <c r="I337" s="266" t="s">
        <v>88</v>
      </c>
      <c r="J337" s="269"/>
    </row>
    <row r="338" spans="1:10" ht="14.25" customHeight="1">
      <c r="A338" s="266" t="s">
        <v>369</v>
      </c>
      <c r="B338" s="267" t="s">
        <v>814</v>
      </c>
      <c r="C338" s="266" t="s">
        <v>856</v>
      </c>
      <c r="D338" s="266" t="s">
        <v>103</v>
      </c>
      <c r="E338" s="266" t="s">
        <v>857</v>
      </c>
      <c r="F338" s="266" t="s">
        <v>661</v>
      </c>
      <c r="G338" s="268" t="s">
        <v>858</v>
      </c>
      <c r="H338" s="266" t="s">
        <v>858</v>
      </c>
      <c r="I338" s="266" t="s">
        <v>88</v>
      </c>
      <c r="J338" s="269"/>
    </row>
    <row r="339" spans="1:10" ht="14.25" customHeight="1">
      <c r="A339" s="266" t="s">
        <v>369</v>
      </c>
      <c r="B339" s="267" t="s">
        <v>816</v>
      </c>
      <c r="C339" s="266" t="s">
        <v>856</v>
      </c>
      <c r="D339" s="266" t="s">
        <v>103</v>
      </c>
      <c r="E339" s="266" t="s">
        <v>857</v>
      </c>
      <c r="F339" s="266" t="s">
        <v>661</v>
      </c>
      <c r="G339" s="268" t="s">
        <v>858</v>
      </c>
      <c r="H339" s="266" t="s">
        <v>858</v>
      </c>
      <c r="I339" s="266" t="s">
        <v>88</v>
      </c>
      <c r="J339" s="269"/>
    </row>
    <row r="340" spans="1:10" ht="14.25" customHeight="1">
      <c r="A340" s="266" t="s">
        <v>369</v>
      </c>
      <c r="B340" s="267" t="s">
        <v>817</v>
      </c>
      <c r="C340" s="266" t="s">
        <v>856</v>
      </c>
      <c r="D340" s="266" t="s">
        <v>103</v>
      </c>
      <c r="E340" s="266" t="s">
        <v>857</v>
      </c>
      <c r="F340" s="266" t="s">
        <v>661</v>
      </c>
      <c r="G340" s="268" t="s">
        <v>858</v>
      </c>
      <c r="H340" s="266" t="s">
        <v>858</v>
      </c>
      <c r="I340" s="266" t="s">
        <v>88</v>
      </c>
      <c r="J340" s="269"/>
    </row>
    <row r="341" spans="1:10" ht="14.25" customHeight="1">
      <c r="A341" s="266" t="s">
        <v>369</v>
      </c>
      <c r="B341" s="267" t="s">
        <v>818</v>
      </c>
      <c r="C341" s="266" t="s">
        <v>856</v>
      </c>
      <c r="D341" s="266" t="s">
        <v>103</v>
      </c>
      <c r="E341" s="266" t="s">
        <v>857</v>
      </c>
      <c r="F341" s="266" t="s">
        <v>661</v>
      </c>
      <c r="G341" s="268" t="s">
        <v>858</v>
      </c>
      <c r="H341" s="266" t="s">
        <v>858</v>
      </c>
      <c r="I341" s="266" t="s">
        <v>88</v>
      </c>
      <c r="J341" s="269"/>
    </row>
    <row r="342" spans="1:10" ht="14.25" customHeight="1">
      <c r="A342" s="266" t="s">
        <v>369</v>
      </c>
      <c r="B342" s="267" t="s">
        <v>100</v>
      </c>
      <c r="C342" s="266" t="s">
        <v>856</v>
      </c>
      <c r="D342" s="266" t="s">
        <v>103</v>
      </c>
      <c r="E342" s="266" t="s">
        <v>857</v>
      </c>
      <c r="F342" s="266" t="s">
        <v>661</v>
      </c>
      <c r="G342" s="268" t="s">
        <v>858</v>
      </c>
      <c r="H342" s="266" t="s">
        <v>858</v>
      </c>
      <c r="I342" s="266" t="s">
        <v>88</v>
      </c>
      <c r="J342" s="269"/>
    </row>
    <row r="343" spans="1:10" ht="14.25" customHeight="1">
      <c r="A343" s="266" t="s">
        <v>369</v>
      </c>
      <c r="B343" s="267" t="s">
        <v>822</v>
      </c>
      <c r="C343" s="266" t="s">
        <v>856</v>
      </c>
      <c r="D343" s="266" t="s">
        <v>103</v>
      </c>
      <c r="E343" s="266" t="s">
        <v>857</v>
      </c>
      <c r="F343" s="266" t="s">
        <v>664</v>
      </c>
      <c r="G343" s="268" t="s">
        <v>858</v>
      </c>
      <c r="H343" s="266" t="s">
        <v>858</v>
      </c>
      <c r="I343" s="266" t="s">
        <v>88</v>
      </c>
      <c r="J343" s="269"/>
    </row>
    <row r="344" spans="1:10" ht="14.25" customHeight="1">
      <c r="A344" s="266" t="s">
        <v>369</v>
      </c>
      <c r="B344" s="267" t="s">
        <v>883</v>
      </c>
      <c r="C344" s="266" t="s">
        <v>856</v>
      </c>
      <c r="D344" s="266" t="s">
        <v>103</v>
      </c>
      <c r="E344" s="266" t="s">
        <v>857</v>
      </c>
      <c r="F344" s="266" t="s">
        <v>661</v>
      </c>
      <c r="G344" s="268" t="s">
        <v>858</v>
      </c>
      <c r="H344" s="266" t="s">
        <v>858</v>
      </c>
      <c r="I344" s="266" t="s">
        <v>88</v>
      </c>
      <c r="J344" s="269"/>
    </row>
    <row r="345" spans="1:10" ht="14.25" customHeight="1">
      <c r="A345" s="266" t="s">
        <v>369</v>
      </c>
      <c r="B345" s="267" t="s">
        <v>884</v>
      </c>
      <c r="C345" s="266" t="s">
        <v>856</v>
      </c>
      <c r="D345" s="266" t="s">
        <v>103</v>
      </c>
      <c r="E345" s="266" t="s">
        <v>857</v>
      </c>
      <c r="F345" s="266" t="s">
        <v>661</v>
      </c>
      <c r="G345" s="268" t="s">
        <v>858</v>
      </c>
      <c r="H345" s="266" t="s">
        <v>858</v>
      </c>
      <c r="I345" s="266" t="s">
        <v>88</v>
      </c>
      <c r="J345" s="269"/>
    </row>
    <row r="346" spans="1:10" ht="14.25" customHeight="1">
      <c r="A346" s="266" t="s">
        <v>369</v>
      </c>
      <c r="B346" s="267" t="s">
        <v>885</v>
      </c>
      <c r="C346" s="266" t="s">
        <v>856</v>
      </c>
      <c r="D346" s="266" t="s">
        <v>103</v>
      </c>
      <c r="E346" s="266" t="s">
        <v>857</v>
      </c>
      <c r="F346" s="266" t="s">
        <v>664</v>
      </c>
      <c r="G346" s="268" t="s">
        <v>858</v>
      </c>
      <c r="H346" s="266" t="s">
        <v>858</v>
      </c>
      <c r="I346" s="266" t="s">
        <v>88</v>
      </c>
      <c r="J346" s="269"/>
    </row>
    <row r="347" spans="1:10" ht="14.25" customHeight="1">
      <c r="A347" s="266" t="s">
        <v>369</v>
      </c>
      <c r="B347" s="267" t="s">
        <v>87</v>
      </c>
      <c r="C347" s="266" t="s">
        <v>856</v>
      </c>
      <c r="D347" s="266" t="s">
        <v>103</v>
      </c>
      <c r="E347" s="266" t="s">
        <v>857</v>
      </c>
      <c r="F347" s="266" t="s">
        <v>661</v>
      </c>
      <c r="G347" s="268" t="s">
        <v>858</v>
      </c>
      <c r="H347" s="266" t="s">
        <v>858</v>
      </c>
      <c r="I347" s="266" t="s">
        <v>88</v>
      </c>
      <c r="J347" s="269"/>
    </row>
    <row r="348" spans="1:10" ht="14.25" customHeight="1">
      <c r="A348" s="266" t="s">
        <v>369</v>
      </c>
      <c r="B348" s="267" t="s">
        <v>886</v>
      </c>
      <c r="C348" s="266" t="s">
        <v>856</v>
      </c>
      <c r="D348" s="266" t="s">
        <v>103</v>
      </c>
      <c r="E348" s="266" t="s">
        <v>887</v>
      </c>
      <c r="F348" s="266" t="s">
        <v>664</v>
      </c>
      <c r="G348" s="268" t="s">
        <v>858</v>
      </c>
      <c r="H348" s="266" t="s">
        <v>858</v>
      </c>
      <c r="I348" s="266" t="s">
        <v>88</v>
      </c>
      <c r="J348" s="269"/>
    </row>
    <row r="349" spans="1:10" ht="14.25" customHeight="1">
      <c r="A349" s="266" t="s">
        <v>369</v>
      </c>
      <c r="B349" s="267" t="s">
        <v>833</v>
      </c>
      <c r="C349" s="266" t="s">
        <v>856</v>
      </c>
      <c r="D349" s="266" t="s">
        <v>103</v>
      </c>
      <c r="E349" s="266" t="s">
        <v>857</v>
      </c>
      <c r="F349" s="266" t="s">
        <v>661</v>
      </c>
      <c r="G349" s="268" t="s">
        <v>858</v>
      </c>
      <c r="H349" s="266" t="s">
        <v>858</v>
      </c>
      <c r="I349" s="266" t="s">
        <v>88</v>
      </c>
      <c r="J349" s="269"/>
    </row>
    <row r="350" spans="1:10" ht="14.25" customHeight="1">
      <c r="A350" s="266" t="s">
        <v>369</v>
      </c>
      <c r="B350" s="267" t="s">
        <v>888</v>
      </c>
      <c r="C350" s="266" t="s">
        <v>856</v>
      </c>
      <c r="D350" s="266" t="s">
        <v>103</v>
      </c>
      <c r="E350" s="266" t="s">
        <v>857</v>
      </c>
      <c r="F350" s="266" t="s">
        <v>661</v>
      </c>
      <c r="G350" s="268" t="s">
        <v>858</v>
      </c>
      <c r="H350" s="266" t="s">
        <v>858</v>
      </c>
      <c r="I350" s="266" t="s">
        <v>88</v>
      </c>
      <c r="J350" s="269"/>
    </row>
    <row r="351" spans="1:10" ht="14.25" customHeight="1">
      <c r="A351" s="266" t="s">
        <v>369</v>
      </c>
      <c r="B351" s="267" t="s">
        <v>889</v>
      </c>
      <c r="C351" s="266" t="s">
        <v>856</v>
      </c>
      <c r="D351" s="266" t="s">
        <v>103</v>
      </c>
      <c r="E351" s="266" t="s">
        <v>857</v>
      </c>
      <c r="F351" s="266" t="s">
        <v>661</v>
      </c>
      <c r="G351" s="268" t="s">
        <v>858</v>
      </c>
      <c r="H351" s="266" t="s">
        <v>858</v>
      </c>
      <c r="I351" s="266" t="s">
        <v>88</v>
      </c>
      <c r="J351" s="269"/>
    </row>
    <row r="352" spans="1:10" ht="14.25" customHeight="1">
      <c r="A352" s="266" t="s">
        <v>369</v>
      </c>
      <c r="B352" s="267" t="s">
        <v>704</v>
      </c>
      <c r="C352" s="266" t="s">
        <v>856</v>
      </c>
      <c r="D352" s="266" t="s">
        <v>103</v>
      </c>
      <c r="E352" s="266" t="s">
        <v>871</v>
      </c>
      <c r="F352" s="266" t="s">
        <v>661</v>
      </c>
      <c r="G352" s="268" t="s">
        <v>858</v>
      </c>
      <c r="H352" s="266" t="s">
        <v>858</v>
      </c>
      <c r="I352" s="266" t="s">
        <v>88</v>
      </c>
      <c r="J352" s="269"/>
    </row>
    <row r="353" spans="1:10" ht="14.25" customHeight="1">
      <c r="A353" s="266" t="s">
        <v>369</v>
      </c>
      <c r="B353" s="267" t="s">
        <v>834</v>
      </c>
      <c r="C353" s="266" t="s">
        <v>856</v>
      </c>
      <c r="D353" s="266" t="s">
        <v>103</v>
      </c>
      <c r="E353" s="266" t="s">
        <v>857</v>
      </c>
      <c r="F353" s="266" t="s">
        <v>661</v>
      </c>
      <c r="G353" s="268" t="s">
        <v>858</v>
      </c>
      <c r="H353" s="266" t="s">
        <v>858</v>
      </c>
      <c r="I353" s="266" t="s">
        <v>88</v>
      </c>
      <c r="J353" s="269"/>
    </row>
    <row r="354" spans="1:10" ht="14.25" customHeight="1">
      <c r="A354" s="266" t="s">
        <v>369</v>
      </c>
      <c r="B354" s="267" t="s">
        <v>890</v>
      </c>
      <c r="C354" s="266" t="s">
        <v>856</v>
      </c>
      <c r="D354" s="266" t="s">
        <v>103</v>
      </c>
      <c r="E354" s="266" t="s">
        <v>857</v>
      </c>
      <c r="F354" s="266" t="s">
        <v>661</v>
      </c>
      <c r="G354" s="268" t="s">
        <v>858</v>
      </c>
      <c r="H354" s="266" t="s">
        <v>858</v>
      </c>
      <c r="I354" s="266" t="s">
        <v>88</v>
      </c>
      <c r="J354" s="269"/>
    </row>
    <row r="355" spans="1:10" ht="14.25" customHeight="1">
      <c r="A355" s="266" t="s">
        <v>369</v>
      </c>
      <c r="B355" s="267" t="s">
        <v>679</v>
      </c>
      <c r="C355" s="266" t="s">
        <v>856</v>
      </c>
      <c r="D355" s="266" t="s">
        <v>103</v>
      </c>
      <c r="E355" s="266" t="s">
        <v>870</v>
      </c>
      <c r="F355" s="266" t="s">
        <v>661</v>
      </c>
      <c r="G355" s="268" t="s">
        <v>858</v>
      </c>
      <c r="H355" s="266" t="s">
        <v>858</v>
      </c>
      <c r="I355" s="266" t="s">
        <v>88</v>
      </c>
      <c r="J355" s="269"/>
    </row>
    <row r="356" spans="1:10" ht="14.25" customHeight="1">
      <c r="A356" s="266" t="s">
        <v>369</v>
      </c>
      <c r="B356" s="267" t="s">
        <v>838</v>
      </c>
      <c r="C356" s="266" t="s">
        <v>856</v>
      </c>
      <c r="D356" s="266" t="s">
        <v>103</v>
      </c>
      <c r="E356" s="266" t="s">
        <v>870</v>
      </c>
      <c r="F356" s="266" t="s">
        <v>661</v>
      </c>
      <c r="G356" s="268" t="s">
        <v>858</v>
      </c>
      <c r="H356" s="266" t="s">
        <v>858</v>
      </c>
      <c r="I356" s="266" t="s">
        <v>88</v>
      </c>
      <c r="J356" s="269"/>
    </row>
    <row r="357" spans="1:10" ht="14.25" customHeight="1">
      <c r="A357" s="266" t="s">
        <v>369</v>
      </c>
      <c r="B357" s="267" t="s">
        <v>891</v>
      </c>
      <c r="C357" s="266" t="s">
        <v>856</v>
      </c>
      <c r="D357" s="266" t="s">
        <v>103</v>
      </c>
      <c r="E357" s="266" t="s">
        <v>857</v>
      </c>
      <c r="F357" s="266" t="s">
        <v>661</v>
      </c>
      <c r="G357" s="268" t="s">
        <v>858</v>
      </c>
      <c r="H357" s="266" t="s">
        <v>858</v>
      </c>
      <c r="I357" s="266" t="s">
        <v>88</v>
      </c>
      <c r="J357" s="269"/>
    </row>
    <row r="358" spans="1:10" ht="14.25" customHeight="1">
      <c r="A358" s="266" t="s">
        <v>369</v>
      </c>
      <c r="B358" s="267" t="s">
        <v>892</v>
      </c>
      <c r="C358" s="266" t="s">
        <v>856</v>
      </c>
      <c r="D358" s="266" t="s">
        <v>103</v>
      </c>
      <c r="E358" s="266" t="s">
        <v>857</v>
      </c>
      <c r="F358" s="266" t="s">
        <v>661</v>
      </c>
      <c r="G358" s="268" t="s">
        <v>858</v>
      </c>
      <c r="H358" s="266" t="s">
        <v>858</v>
      </c>
      <c r="I358" s="266" t="s">
        <v>88</v>
      </c>
      <c r="J358" s="269"/>
    </row>
    <row r="359" spans="1:10" ht="14.25" customHeight="1">
      <c r="A359" s="266" t="s">
        <v>369</v>
      </c>
      <c r="B359" s="267" t="s">
        <v>893</v>
      </c>
      <c r="C359" s="266" t="s">
        <v>856</v>
      </c>
      <c r="D359" s="266" t="s">
        <v>103</v>
      </c>
      <c r="E359" s="266" t="s">
        <v>857</v>
      </c>
      <c r="F359" s="266" t="s">
        <v>661</v>
      </c>
      <c r="G359" s="268" t="s">
        <v>858</v>
      </c>
      <c r="H359" s="266" t="s">
        <v>858</v>
      </c>
      <c r="I359" s="266" t="s">
        <v>88</v>
      </c>
      <c r="J359" s="269"/>
    </row>
    <row r="360" spans="1:10" ht="14.25" customHeight="1">
      <c r="A360" s="266" t="s">
        <v>369</v>
      </c>
      <c r="B360" s="267" t="s">
        <v>894</v>
      </c>
      <c r="C360" s="266" t="s">
        <v>856</v>
      </c>
      <c r="D360" s="266" t="s">
        <v>103</v>
      </c>
      <c r="E360" s="266" t="s">
        <v>857</v>
      </c>
      <c r="F360" s="266" t="s">
        <v>661</v>
      </c>
      <c r="G360" s="268" t="s">
        <v>858</v>
      </c>
      <c r="H360" s="266" t="s">
        <v>858</v>
      </c>
      <c r="I360" s="266" t="s">
        <v>88</v>
      </c>
      <c r="J360" s="269"/>
    </row>
    <row r="361" spans="1:10" ht="14.25" customHeight="1">
      <c r="A361" s="266" t="s">
        <v>369</v>
      </c>
      <c r="B361" s="267" t="s">
        <v>895</v>
      </c>
      <c r="C361" s="266" t="s">
        <v>856</v>
      </c>
      <c r="D361" s="266" t="s">
        <v>103</v>
      </c>
      <c r="E361" s="266" t="s">
        <v>857</v>
      </c>
      <c r="F361" s="266" t="s">
        <v>664</v>
      </c>
      <c r="G361" s="268" t="s">
        <v>858</v>
      </c>
      <c r="H361" s="266" t="s">
        <v>858</v>
      </c>
      <c r="I361" s="266" t="s">
        <v>88</v>
      </c>
      <c r="J361" s="269"/>
    </row>
    <row r="362" spans="1:10" ht="14.25" customHeight="1">
      <c r="A362" s="266" t="s">
        <v>369</v>
      </c>
      <c r="B362" s="267" t="s">
        <v>841</v>
      </c>
      <c r="C362" s="266" t="s">
        <v>856</v>
      </c>
      <c r="D362" s="266" t="s">
        <v>103</v>
      </c>
      <c r="E362" s="266" t="s">
        <v>857</v>
      </c>
      <c r="F362" s="266" t="s">
        <v>661</v>
      </c>
      <c r="G362" s="268" t="s">
        <v>858</v>
      </c>
      <c r="H362" s="266" t="s">
        <v>858</v>
      </c>
      <c r="I362" s="266" t="s">
        <v>88</v>
      </c>
      <c r="J362" s="269"/>
    </row>
    <row r="363" spans="1:10" ht="14.25" customHeight="1">
      <c r="A363" s="266" t="s">
        <v>369</v>
      </c>
      <c r="B363" s="267" t="s">
        <v>896</v>
      </c>
      <c r="C363" s="266" t="s">
        <v>856</v>
      </c>
      <c r="D363" s="266" t="s">
        <v>103</v>
      </c>
      <c r="E363" s="266" t="s">
        <v>857</v>
      </c>
      <c r="F363" s="266" t="s">
        <v>664</v>
      </c>
      <c r="G363" s="268" t="s">
        <v>858</v>
      </c>
      <c r="H363" s="266" t="s">
        <v>858</v>
      </c>
      <c r="I363" s="266" t="s">
        <v>88</v>
      </c>
      <c r="J363" s="269"/>
    </row>
    <row r="364" spans="1:10" ht="14.25" customHeight="1">
      <c r="A364" s="266" t="s">
        <v>369</v>
      </c>
      <c r="B364" s="267" t="s">
        <v>707</v>
      </c>
      <c r="C364" s="266" t="s">
        <v>856</v>
      </c>
      <c r="D364" s="266" t="s">
        <v>103</v>
      </c>
      <c r="E364" s="266" t="s">
        <v>857</v>
      </c>
      <c r="F364" s="266" t="s">
        <v>661</v>
      </c>
      <c r="G364" s="268" t="s">
        <v>858</v>
      </c>
      <c r="H364" s="266" t="s">
        <v>858</v>
      </c>
      <c r="I364" s="266" t="s">
        <v>88</v>
      </c>
      <c r="J364" s="269"/>
    </row>
    <row r="365" spans="1:10" ht="14.25" customHeight="1">
      <c r="A365" s="266" t="s">
        <v>369</v>
      </c>
      <c r="B365" s="267" t="s">
        <v>897</v>
      </c>
      <c r="C365" s="266" t="s">
        <v>856</v>
      </c>
      <c r="D365" s="266" t="s">
        <v>103</v>
      </c>
      <c r="E365" s="266" t="s">
        <v>857</v>
      </c>
      <c r="F365" s="266" t="s">
        <v>661</v>
      </c>
      <c r="G365" s="268" t="s">
        <v>858</v>
      </c>
      <c r="H365" s="266" t="s">
        <v>858</v>
      </c>
      <c r="I365" s="266" t="s">
        <v>88</v>
      </c>
      <c r="J365" s="269"/>
    </row>
    <row r="366" spans="1:10" ht="14.25" customHeight="1">
      <c r="A366" s="266" t="s">
        <v>369</v>
      </c>
      <c r="B366" s="267" t="s">
        <v>846</v>
      </c>
      <c r="C366" s="266" t="s">
        <v>856</v>
      </c>
      <c r="D366" s="266" t="s">
        <v>103</v>
      </c>
      <c r="E366" s="266" t="s">
        <v>857</v>
      </c>
      <c r="F366" s="266" t="s">
        <v>664</v>
      </c>
      <c r="G366" s="268" t="s">
        <v>858</v>
      </c>
      <c r="H366" s="266" t="s">
        <v>858</v>
      </c>
      <c r="I366" s="266" t="s">
        <v>88</v>
      </c>
      <c r="J366" s="269"/>
    </row>
    <row r="367" spans="1:10" ht="14.25" customHeight="1">
      <c r="A367" s="266" t="s">
        <v>369</v>
      </c>
      <c r="B367" s="267" t="s">
        <v>708</v>
      </c>
      <c r="C367" s="266" t="s">
        <v>856</v>
      </c>
      <c r="D367" s="266" t="s">
        <v>103</v>
      </c>
      <c r="E367" s="266" t="s">
        <v>857</v>
      </c>
      <c r="F367" s="266" t="s">
        <v>661</v>
      </c>
      <c r="G367" s="268" t="s">
        <v>858</v>
      </c>
      <c r="H367" s="266" t="s">
        <v>858</v>
      </c>
      <c r="I367" s="266" t="s">
        <v>88</v>
      </c>
      <c r="J367" s="269"/>
    </row>
    <row r="368" spans="1:10" ht="14.25" customHeight="1">
      <c r="A368" s="266" t="s">
        <v>369</v>
      </c>
      <c r="B368" s="267" t="s">
        <v>112</v>
      </c>
      <c r="C368" s="266" t="s">
        <v>856</v>
      </c>
      <c r="D368" s="266" t="s">
        <v>103</v>
      </c>
      <c r="E368" s="266" t="s">
        <v>898</v>
      </c>
      <c r="F368" s="266" t="s">
        <v>661</v>
      </c>
      <c r="G368" s="268" t="s">
        <v>858</v>
      </c>
      <c r="H368" s="266" t="s">
        <v>858</v>
      </c>
      <c r="I368" s="266" t="s">
        <v>88</v>
      </c>
      <c r="J368" s="269"/>
    </row>
    <row r="369" spans="1:10" ht="14.25" customHeight="1">
      <c r="A369" s="266" t="s">
        <v>369</v>
      </c>
      <c r="B369" s="267" t="s">
        <v>899</v>
      </c>
      <c r="C369" s="266" t="s">
        <v>856</v>
      </c>
      <c r="D369" s="266" t="s">
        <v>103</v>
      </c>
      <c r="E369" s="266" t="s">
        <v>900</v>
      </c>
      <c r="F369" s="266" t="s">
        <v>664</v>
      </c>
      <c r="G369" s="268" t="s">
        <v>858</v>
      </c>
      <c r="H369" s="266" t="s">
        <v>858</v>
      </c>
      <c r="I369" s="266" t="s">
        <v>88</v>
      </c>
      <c r="J369" s="269"/>
    </row>
    <row r="370" spans="1:10" ht="14.25" customHeight="1">
      <c r="A370" s="266" t="s">
        <v>369</v>
      </c>
      <c r="B370" s="267" t="s">
        <v>901</v>
      </c>
      <c r="C370" s="266" t="s">
        <v>856</v>
      </c>
      <c r="D370" s="266" t="s">
        <v>103</v>
      </c>
      <c r="E370" s="266" t="s">
        <v>857</v>
      </c>
      <c r="F370" s="266" t="s">
        <v>661</v>
      </c>
      <c r="G370" s="268" t="s">
        <v>858</v>
      </c>
      <c r="H370" s="266" t="s">
        <v>858</v>
      </c>
      <c r="I370" s="266" t="s">
        <v>88</v>
      </c>
      <c r="J370" s="269"/>
    </row>
    <row r="371" spans="1:10" ht="14.25" customHeight="1">
      <c r="A371" s="266" t="s">
        <v>369</v>
      </c>
      <c r="B371" s="267" t="s">
        <v>902</v>
      </c>
      <c r="C371" s="266" t="s">
        <v>856</v>
      </c>
      <c r="D371" s="266" t="s">
        <v>103</v>
      </c>
      <c r="E371" s="266" t="s">
        <v>857</v>
      </c>
      <c r="F371" s="266" t="s">
        <v>661</v>
      </c>
      <c r="G371" s="268" t="s">
        <v>858</v>
      </c>
      <c r="H371" s="266" t="s">
        <v>858</v>
      </c>
      <c r="I371" s="266" t="s">
        <v>88</v>
      </c>
      <c r="J371" s="269"/>
    </row>
    <row r="372" spans="1:10" ht="14.25" customHeight="1">
      <c r="A372" s="266" t="s">
        <v>369</v>
      </c>
      <c r="B372" s="267" t="s">
        <v>903</v>
      </c>
      <c r="C372" s="266" t="s">
        <v>856</v>
      </c>
      <c r="D372" s="266" t="s">
        <v>103</v>
      </c>
      <c r="E372" s="266" t="s">
        <v>857</v>
      </c>
      <c r="F372" s="266" t="s">
        <v>661</v>
      </c>
      <c r="G372" s="268" t="s">
        <v>858</v>
      </c>
      <c r="H372" s="266" t="s">
        <v>858</v>
      </c>
      <c r="I372" s="266" t="s">
        <v>88</v>
      </c>
      <c r="J372" s="269"/>
    </row>
    <row r="373" spans="1:10" ht="14.25" customHeight="1">
      <c r="A373" s="266" t="s">
        <v>369</v>
      </c>
      <c r="B373" s="267" t="s">
        <v>904</v>
      </c>
      <c r="C373" s="266" t="s">
        <v>856</v>
      </c>
      <c r="D373" s="266" t="s">
        <v>103</v>
      </c>
      <c r="E373" s="266" t="s">
        <v>857</v>
      </c>
      <c r="F373" s="266" t="s">
        <v>661</v>
      </c>
      <c r="G373" s="268" t="s">
        <v>858</v>
      </c>
      <c r="H373" s="266" t="s">
        <v>858</v>
      </c>
      <c r="I373" s="266" t="s">
        <v>88</v>
      </c>
      <c r="J373" s="269"/>
    </row>
    <row r="374" spans="1:10" ht="14.25" customHeight="1">
      <c r="A374" s="266" t="s">
        <v>369</v>
      </c>
      <c r="B374" s="267" t="s">
        <v>905</v>
      </c>
      <c r="C374" s="266" t="s">
        <v>856</v>
      </c>
      <c r="D374" s="266" t="s">
        <v>103</v>
      </c>
      <c r="E374" s="266" t="s">
        <v>906</v>
      </c>
      <c r="F374" s="266" t="s">
        <v>664</v>
      </c>
      <c r="G374" s="268" t="s">
        <v>858</v>
      </c>
      <c r="H374" s="266" t="s">
        <v>858</v>
      </c>
      <c r="I374" s="266" t="s">
        <v>88</v>
      </c>
      <c r="J374" s="269"/>
    </row>
    <row r="375" spans="1:10" ht="14.25" customHeight="1">
      <c r="A375" s="266" t="s">
        <v>369</v>
      </c>
      <c r="B375" s="267" t="s">
        <v>710</v>
      </c>
      <c r="C375" s="266" t="s">
        <v>856</v>
      </c>
      <c r="D375" s="266" t="s">
        <v>103</v>
      </c>
      <c r="E375" s="266" t="s">
        <v>871</v>
      </c>
      <c r="F375" s="266" t="s">
        <v>661</v>
      </c>
      <c r="G375" s="268" t="s">
        <v>858</v>
      </c>
      <c r="H375" s="266" t="s">
        <v>858</v>
      </c>
      <c r="I375" s="266" t="s">
        <v>88</v>
      </c>
      <c r="J375" s="269"/>
    </row>
    <row r="376" spans="1:10" ht="14.25" customHeight="1">
      <c r="A376" s="266" t="s">
        <v>369</v>
      </c>
      <c r="B376" s="267" t="s">
        <v>757</v>
      </c>
      <c r="C376" s="266" t="s">
        <v>856</v>
      </c>
      <c r="D376" s="266" t="s">
        <v>103</v>
      </c>
      <c r="E376" s="266" t="s">
        <v>871</v>
      </c>
      <c r="F376" s="266" t="s">
        <v>661</v>
      </c>
      <c r="G376" s="268" t="s">
        <v>858</v>
      </c>
      <c r="H376" s="266" t="s">
        <v>858</v>
      </c>
      <c r="I376" s="266" t="s">
        <v>88</v>
      </c>
      <c r="J376" s="269"/>
    </row>
    <row r="377" spans="1:10" ht="14.25" customHeight="1">
      <c r="A377" s="266" t="s">
        <v>369</v>
      </c>
      <c r="B377" s="267" t="s">
        <v>757</v>
      </c>
      <c r="C377" s="266" t="s">
        <v>856</v>
      </c>
      <c r="D377" s="266" t="s">
        <v>103</v>
      </c>
      <c r="E377" s="266" t="s">
        <v>857</v>
      </c>
      <c r="F377" s="266" t="s">
        <v>661</v>
      </c>
      <c r="G377" s="268" t="s">
        <v>858</v>
      </c>
      <c r="H377" s="266" t="s">
        <v>858</v>
      </c>
      <c r="I377" s="266" t="s">
        <v>88</v>
      </c>
      <c r="J377" s="269"/>
    </row>
    <row r="378" spans="1:10" ht="14.25" customHeight="1">
      <c r="A378" s="266" t="s">
        <v>369</v>
      </c>
      <c r="B378" s="267" t="s">
        <v>907</v>
      </c>
      <c r="C378" s="266" t="s">
        <v>856</v>
      </c>
      <c r="D378" s="266" t="s">
        <v>103</v>
      </c>
      <c r="E378" s="266" t="s">
        <v>857</v>
      </c>
      <c r="F378" s="266" t="s">
        <v>661</v>
      </c>
      <c r="G378" s="268" t="s">
        <v>858</v>
      </c>
      <c r="H378" s="266" t="s">
        <v>858</v>
      </c>
      <c r="I378" s="266" t="s">
        <v>88</v>
      </c>
      <c r="J378" s="269"/>
    </row>
    <row r="379" spans="1:10" ht="14.25" customHeight="1">
      <c r="A379" s="266" t="s">
        <v>369</v>
      </c>
      <c r="B379" s="267" t="s">
        <v>908</v>
      </c>
      <c r="C379" s="266" t="s">
        <v>856</v>
      </c>
      <c r="D379" s="266" t="s">
        <v>103</v>
      </c>
      <c r="E379" s="266" t="s">
        <v>857</v>
      </c>
      <c r="F379" s="266" t="s">
        <v>661</v>
      </c>
      <c r="G379" s="268" t="s">
        <v>858</v>
      </c>
      <c r="H379" s="266" t="s">
        <v>858</v>
      </c>
      <c r="I379" s="266" t="s">
        <v>88</v>
      </c>
      <c r="J379" s="269"/>
    </row>
    <row r="380" spans="1:10" ht="14.25" customHeight="1">
      <c r="A380" s="266" t="s">
        <v>369</v>
      </c>
      <c r="B380" s="267" t="s">
        <v>909</v>
      </c>
      <c r="C380" s="266" t="s">
        <v>856</v>
      </c>
      <c r="D380" s="266" t="s">
        <v>103</v>
      </c>
      <c r="E380" s="266" t="s">
        <v>857</v>
      </c>
      <c r="F380" s="266" t="s">
        <v>661</v>
      </c>
      <c r="G380" s="268" t="s">
        <v>858</v>
      </c>
      <c r="H380" s="266" t="s">
        <v>858</v>
      </c>
      <c r="I380" s="266" t="s">
        <v>88</v>
      </c>
      <c r="J380" s="269"/>
    </row>
    <row r="381" spans="1:10" ht="14.25" customHeight="1">
      <c r="A381" s="266" t="s">
        <v>369</v>
      </c>
      <c r="B381" s="267" t="s">
        <v>687</v>
      </c>
      <c r="C381" s="266" t="s">
        <v>856</v>
      </c>
      <c r="D381" s="266" t="s">
        <v>103</v>
      </c>
      <c r="E381" s="266" t="s">
        <v>857</v>
      </c>
      <c r="F381" s="266" t="s">
        <v>661</v>
      </c>
      <c r="G381" s="268" t="s">
        <v>858</v>
      </c>
      <c r="H381" s="266" t="s">
        <v>858</v>
      </c>
      <c r="I381" s="266" t="s">
        <v>88</v>
      </c>
      <c r="J381" s="269"/>
    </row>
    <row r="382" spans="1:10" ht="14.25" customHeight="1">
      <c r="A382" s="266" t="s">
        <v>369</v>
      </c>
      <c r="B382" s="267" t="s">
        <v>910</v>
      </c>
      <c r="C382" s="266" t="s">
        <v>856</v>
      </c>
      <c r="D382" s="266" t="s">
        <v>103</v>
      </c>
      <c r="E382" s="266" t="s">
        <v>911</v>
      </c>
      <c r="F382" s="266" t="s">
        <v>664</v>
      </c>
      <c r="G382" s="268" t="s">
        <v>858</v>
      </c>
      <c r="H382" s="266" t="s">
        <v>858</v>
      </c>
      <c r="I382" s="266" t="s">
        <v>88</v>
      </c>
      <c r="J382" s="269"/>
    </row>
    <row r="383" spans="1:10" ht="14.25" customHeight="1">
      <c r="A383" s="266" t="s">
        <v>369</v>
      </c>
      <c r="B383" s="267" t="s">
        <v>912</v>
      </c>
      <c r="C383" s="266" t="s">
        <v>856</v>
      </c>
      <c r="D383" s="266" t="s">
        <v>103</v>
      </c>
      <c r="E383" s="266" t="s">
        <v>857</v>
      </c>
      <c r="F383" s="266" t="s">
        <v>664</v>
      </c>
      <c r="G383" s="268" t="s">
        <v>858</v>
      </c>
      <c r="H383" s="266" t="s">
        <v>858</v>
      </c>
      <c r="I383" s="266" t="s">
        <v>88</v>
      </c>
      <c r="J383" s="269"/>
    </row>
    <row r="384" spans="1:10" ht="14.25" customHeight="1">
      <c r="A384" s="266" t="s">
        <v>369</v>
      </c>
      <c r="B384" s="267" t="s">
        <v>913</v>
      </c>
      <c r="C384" s="266" t="s">
        <v>856</v>
      </c>
      <c r="D384" s="266" t="s">
        <v>103</v>
      </c>
      <c r="E384" s="266" t="s">
        <v>857</v>
      </c>
      <c r="F384" s="266" t="s">
        <v>661</v>
      </c>
      <c r="G384" s="268" t="s">
        <v>858</v>
      </c>
      <c r="H384" s="266" t="s">
        <v>858</v>
      </c>
      <c r="I384" s="266" t="s">
        <v>88</v>
      </c>
      <c r="J384" s="269"/>
    </row>
    <row r="385" spans="1:10" ht="14.25" customHeight="1">
      <c r="A385" s="266" t="s">
        <v>369</v>
      </c>
      <c r="B385" s="267" t="s">
        <v>851</v>
      </c>
      <c r="C385" s="266" t="s">
        <v>856</v>
      </c>
      <c r="D385" s="266" t="s">
        <v>103</v>
      </c>
      <c r="E385" s="266" t="s">
        <v>857</v>
      </c>
      <c r="F385" s="266" t="s">
        <v>661</v>
      </c>
      <c r="G385" s="268" t="s">
        <v>858</v>
      </c>
      <c r="H385" s="266" t="s">
        <v>858</v>
      </c>
      <c r="I385" s="266" t="s">
        <v>88</v>
      </c>
      <c r="J385" s="269"/>
    </row>
    <row r="386" spans="1:10" ht="14.25" customHeight="1">
      <c r="A386" s="266" t="s">
        <v>369</v>
      </c>
      <c r="B386" s="267" t="s">
        <v>852</v>
      </c>
      <c r="C386" s="266" t="s">
        <v>856</v>
      </c>
      <c r="D386" s="266" t="s">
        <v>103</v>
      </c>
      <c r="E386" s="266" t="s">
        <v>857</v>
      </c>
      <c r="F386" s="266" t="s">
        <v>664</v>
      </c>
      <c r="G386" s="268" t="s">
        <v>858</v>
      </c>
      <c r="H386" s="266" t="s">
        <v>858</v>
      </c>
      <c r="I386" s="266" t="s">
        <v>88</v>
      </c>
      <c r="J386" s="269"/>
    </row>
    <row r="387" spans="1:10" ht="14.25" customHeight="1">
      <c r="A387" s="266" t="s">
        <v>369</v>
      </c>
      <c r="B387" s="267" t="s">
        <v>852</v>
      </c>
      <c r="C387" s="266" t="s">
        <v>856</v>
      </c>
      <c r="D387" s="266" t="s">
        <v>103</v>
      </c>
      <c r="E387" s="266" t="s">
        <v>871</v>
      </c>
      <c r="F387" s="266" t="s">
        <v>661</v>
      </c>
      <c r="G387" s="268" t="s">
        <v>858</v>
      </c>
      <c r="H387" s="266" t="s">
        <v>858</v>
      </c>
      <c r="I387" s="266" t="s">
        <v>88</v>
      </c>
      <c r="J387" s="269"/>
    </row>
    <row r="388" spans="1:10" ht="14.25" customHeight="1">
      <c r="A388" s="266" t="s">
        <v>369</v>
      </c>
      <c r="B388" s="267" t="s">
        <v>688</v>
      </c>
      <c r="C388" s="266" t="s">
        <v>856</v>
      </c>
      <c r="D388" s="266" t="s">
        <v>103</v>
      </c>
      <c r="E388" s="266" t="s">
        <v>857</v>
      </c>
      <c r="F388" s="266" t="s">
        <v>664</v>
      </c>
      <c r="G388" s="268" t="s">
        <v>858</v>
      </c>
      <c r="H388" s="266" t="s">
        <v>858</v>
      </c>
      <c r="I388" s="266" t="s">
        <v>88</v>
      </c>
      <c r="J388" s="269"/>
    </row>
    <row r="389" spans="1:10" ht="14.25" customHeight="1">
      <c r="A389" s="266" t="s">
        <v>369</v>
      </c>
      <c r="B389" s="267" t="s">
        <v>688</v>
      </c>
      <c r="C389" s="266" t="s">
        <v>856</v>
      </c>
      <c r="D389" s="266" t="s">
        <v>103</v>
      </c>
      <c r="E389" s="266" t="s">
        <v>871</v>
      </c>
      <c r="F389" s="266" t="s">
        <v>661</v>
      </c>
      <c r="G389" s="268" t="s">
        <v>858</v>
      </c>
      <c r="H389" s="266" t="s">
        <v>858</v>
      </c>
      <c r="I389" s="266" t="s">
        <v>88</v>
      </c>
      <c r="J389" s="269"/>
    </row>
    <row r="390" spans="1:10" ht="14.25" customHeight="1">
      <c r="A390" s="266" t="s">
        <v>369</v>
      </c>
      <c r="B390" s="267" t="s">
        <v>759</v>
      </c>
      <c r="C390" s="266" t="s">
        <v>856</v>
      </c>
      <c r="D390" s="266" t="s">
        <v>103</v>
      </c>
      <c r="E390" s="266" t="s">
        <v>914</v>
      </c>
      <c r="F390" s="266" t="s">
        <v>664</v>
      </c>
      <c r="G390" s="268" t="s">
        <v>858</v>
      </c>
      <c r="H390" s="266" t="s">
        <v>858</v>
      </c>
      <c r="I390" s="266" t="s">
        <v>88</v>
      </c>
      <c r="J390" s="269"/>
    </row>
    <row r="391" spans="1:10" ht="14.25" customHeight="1">
      <c r="A391" s="266" t="s">
        <v>369</v>
      </c>
      <c r="B391" s="267" t="s">
        <v>915</v>
      </c>
      <c r="C391" s="266" t="s">
        <v>856</v>
      </c>
      <c r="D391" s="266" t="s">
        <v>103</v>
      </c>
      <c r="E391" s="266" t="s">
        <v>916</v>
      </c>
      <c r="F391" s="266" t="s">
        <v>664</v>
      </c>
      <c r="G391" s="268" t="s">
        <v>858</v>
      </c>
      <c r="H391" s="266" t="s">
        <v>858</v>
      </c>
      <c r="I391" s="266" t="s">
        <v>88</v>
      </c>
      <c r="J391" s="269"/>
    </row>
    <row r="392" spans="1:10" ht="14.25" customHeight="1">
      <c r="A392" s="266" t="s">
        <v>369</v>
      </c>
      <c r="B392" s="267" t="s">
        <v>917</v>
      </c>
      <c r="C392" s="266" t="s">
        <v>856</v>
      </c>
      <c r="D392" s="266" t="s">
        <v>103</v>
      </c>
      <c r="E392" s="266" t="s">
        <v>857</v>
      </c>
      <c r="F392" s="266" t="s">
        <v>661</v>
      </c>
      <c r="G392" s="268" t="s">
        <v>858</v>
      </c>
      <c r="H392" s="266" t="s">
        <v>858</v>
      </c>
      <c r="I392" s="266" t="s">
        <v>88</v>
      </c>
      <c r="J392" s="269"/>
    </row>
    <row r="393" spans="1:10" ht="14.25" customHeight="1">
      <c r="A393" s="266" t="s">
        <v>369</v>
      </c>
      <c r="B393" s="267" t="s">
        <v>97</v>
      </c>
      <c r="C393" s="266" t="s">
        <v>918</v>
      </c>
      <c r="D393" s="266" t="s">
        <v>241</v>
      </c>
      <c r="E393" s="266" t="s">
        <v>919</v>
      </c>
      <c r="F393" s="266" t="s">
        <v>661</v>
      </c>
      <c r="G393" s="268" t="s">
        <v>662</v>
      </c>
      <c r="H393" s="266" t="s">
        <v>439</v>
      </c>
      <c r="I393" s="266" t="s">
        <v>88</v>
      </c>
      <c r="J393" s="269"/>
    </row>
    <row r="394" spans="1:10" ht="14.25" customHeight="1">
      <c r="A394" s="266" t="s">
        <v>369</v>
      </c>
      <c r="B394" s="267" t="s">
        <v>97</v>
      </c>
      <c r="C394" s="266" t="s">
        <v>918</v>
      </c>
      <c r="D394" s="266" t="s">
        <v>241</v>
      </c>
      <c r="E394" s="266" t="s">
        <v>920</v>
      </c>
      <c r="F394" s="266" t="s">
        <v>661</v>
      </c>
      <c r="G394" s="268" t="s">
        <v>662</v>
      </c>
      <c r="H394" s="266" t="s">
        <v>439</v>
      </c>
      <c r="I394" s="266" t="s">
        <v>88</v>
      </c>
      <c r="J394" s="269"/>
    </row>
    <row r="395" spans="1:10" ht="14.25" customHeight="1">
      <c r="A395" s="266" t="s">
        <v>369</v>
      </c>
      <c r="B395" s="267" t="s">
        <v>97</v>
      </c>
      <c r="C395" s="266" t="s">
        <v>918</v>
      </c>
      <c r="D395" s="266" t="s">
        <v>241</v>
      </c>
      <c r="E395" s="266" t="s">
        <v>921</v>
      </c>
      <c r="F395" s="266" t="s">
        <v>661</v>
      </c>
      <c r="G395" s="268" t="s">
        <v>662</v>
      </c>
      <c r="H395" s="266" t="s">
        <v>439</v>
      </c>
      <c r="I395" s="266" t="s">
        <v>88</v>
      </c>
      <c r="J395" s="269"/>
    </row>
    <row r="396" spans="1:10" ht="14.25" customHeight="1">
      <c r="A396" s="266" t="s">
        <v>369</v>
      </c>
      <c r="B396" s="267" t="s">
        <v>97</v>
      </c>
      <c r="C396" s="266" t="s">
        <v>918</v>
      </c>
      <c r="D396" s="266" t="s">
        <v>241</v>
      </c>
      <c r="E396" s="266" t="s">
        <v>922</v>
      </c>
      <c r="F396" s="266" t="s">
        <v>664</v>
      </c>
      <c r="G396" s="268" t="s">
        <v>662</v>
      </c>
      <c r="H396" s="266" t="s">
        <v>439</v>
      </c>
      <c r="I396" s="266" t="s">
        <v>88</v>
      </c>
      <c r="J396" s="269"/>
    </row>
    <row r="397" spans="1:10" ht="14.25" customHeight="1">
      <c r="A397" s="266" t="s">
        <v>369</v>
      </c>
      <c r="B397" s="276" t="s">
        <v>97</v>
      </c>
      <c r="C397" s="275" t="s">
        <v>918</v>
      </c>
      <c r="D397" s="275" t="s">
        <v>241</v>
      </c>
      <c r="E397" s="275" t="s">
        <v>923</v>
      </c>
      <c r="F397" s="275" t="s">
        <v>661</v>
      </c>
      <c r="G397" s="277">
        <v>796</v>
      </c>
      <c r="H397" s="275">
        <v>29</v>
      </c>
      <c r="I397" s="275" t="s">
        <v>963</v>
      </c>
      <c r="J397" s="278" t="s">
        <v>979</v>
      </c>
    </row>
    <row r="398" spans="1:10" ht="14.25" customHeight="1">
      <c r="A398" s="266" t="s">
        <v>369</v>
      </c>
      <c r="B398" s="267" t="s">
        <v>697</v>
      </c>
      <c r="C398" s="266" t="s">
        <v>918</v>
      </c>
      <c r="D398" s="266" t="s">
        <v>241</v>
      </c>
      <c r="E398" s="266" t="s">
        <v>921</v>
      </c>
      <c r="F398" s="266" t="s">
        <v>664</v>
      </c>
      <c r="G398" s="268" t="s">
        <v>662</v>
      </c>
      <c r="H398" s="266" t="s">
        <v>439</v>
      </c>
      <c r="I398" s="266" t="s">
        <v>88</v>
      </c>
      <c r="J398" s="269"/>
    </row>
    <row r="399" spans="1:10" ht="14.25" customHeight="1">
      <c r="A399" s="266" t="s">
        <v>369</v>
      </c>
      <c r="B399" s="267" t="s">
        <v>924</v>
      </c>
      <c r="C399" s="266" t="s">
        <v>918</v>
      </c>
      <c r="D399" s="266" t="s">
        <v>241</v>
      </c>
      <c r="E399" s="266" t="s">
        <v>925</v>
      </c>
      <c r="F399" s="266" t="s">
        <v>661</v>
      </c>
      <c r="G399" s="268" t="s">
        <v>662</v>
      </c>
      <c r="H399" s="266" t="s">
        <v>439</v>
      </c>
      <c r="I399" s="266" t="s">
        <v>88</v>
      </c>
      <c r="J399" s="269"/>
    </row>
    <row r="400" spans="1:10" ht="14.25" customHeight="1">
      <c r="A400" s="266" t="s">
        <v>369</v>
      </c>
      <c r="B400" s="267" t="s">
        <v>924</v>
      </c>
      <c r="C400" s="266" t="s">
        <v>918</v>
      </c>
      <c r="D400" s="266" t="s">
        <v>241</v>
      </c>
      <c r="E400" s="266" t="s">
        <v>920</v>
      </c>
      <c r="F400" s="266" t="s">
        <v>661</v>
      </c>
      <c r="G400" s="268" t="s">
        <v>662</v>
      </c>
      <c r="H400" s="266" t="s">
        <v>439</v>
      </c>
      <c r="I400" s="266" t="s">
        <v>88</v>
      </c>
      <c r="J400" s="269"/>
    </row>
    <row r="401" spans="1:10" ht="14.25" customHeight="1">
      <c r="A401" s="266" t="s">
        <v>369</v>
      </c>
      <c r="B401" s="267" t="s">
        <v>926</v>
      </c>
      <c r="C401" s="266" t="s">
        <v>918</v>
      </c>
      <c r="D401" s="266" t="s">
        <v>241</v>
      </c>
      <c r="E401" s="266" t="s">
        <v>925</v>
      </c>
      <c r="F401" s="266" t="s">
        <v>664</v>
      </c>
      <c r="G401" s="268" t="s">
        <v>662</v>
      </c>
      <c r="H401" s="266" t="s">
        <v>439</v>
      </c>
      <c r="I401" s="266" t="s">
        <v>88</v>
      </c>
      <c r="J401" s="269"/>
    </row>
    <row r="402" spans="1:10" ht="14.25" customHeight="1">
      <c r="A402" s="266" t="s">
        <v>369</v>
      </c>
      <c r="B402" s="267" t="s">
        <v>927</v>
      </c>
      <c r="C402" s="266" t="s">
        <v>918</v>
      </c>
      <c r="D402" s="266" t="s">
        <v>241</v>
      </c>
      <c r="E402" s="266" t="s">
        <v>928</v>
      </c>
      <c r="F402" s="266" t="s">
        <v>664</v>
      </c>
      <c r="G402" s="268" t="s">
        <v>662</v>
      </c>
      <c r="H402" s="266" t="s">
        <v>439</v>
      </c>
      <c r="I402" s="266" t="s">
        <v>88</v>
      </c>
      <c r="J402" s="269"/>
    </row>
    <row r="403" spans="1:10" ht="14.25" customHeight="1">
      <c r="A403" s="266" t="s">
        <v>369</v>
      </c>
      <c r="B403" s="267" t="s">
        <v>824</v>
      </c>
      <c r="C403" s="266" t="s">
        <v>918</v>
      </c>
      <c r="D403" s="266" t="s">
        <v>241</v>
      </c>
      <c r="E403" s="266" t="s">
        <v>929</v>
      </c>
      <c r="F403" s="266" t="s">
        <v>661</v>
      </c>
      <c r="G403" s="268" t="s">
        <v>662</v>
      </c>
      <c r="H403" s="266" t="s">
        <v>439</v>
      </c>
      <c r="I403" s="266" t="s">
        <v>88</v>
      </c>
      <c r="J403" s="269"/>
    </row>
    <row r="404" spans="1:10" ht="14.25" customHeight="1">
      <c r="A404" s="266" t="s">
        <v>369</v>
      </c>
      <c r="B404" s="267" t="s">
        <v>824</v>
      </c>
      <c r="C404" s="266" t="s">
        <v>918</v>
      </c>
      <c r="D404" s="266" t="s">
        <v>241</v>
      </c>
      <c r="E404" s="266" t="s">
        <v>920</v>
      </c>
      <c r="F404" s="266" t="s">
        <v>661</v>
      </c>
      <c r="G404" s="268" t="s">
        <v>662</v>
      </c>
      <c r="H404" s="266" t="s">
        <v>439</v>
      </c>
      <c r="I404" s="266" t="s">
        <v>88</v>
      </c>
      <c r="J404" s="269"/>
    </row>
    <row r="405" spans="1:10" ht="14.25" customHeight="1">
      <c r="A405" s="266" t="s">
        <v>369</v>
      </c>
      <c r="B405" s="267" t="s">
        <v>705</v>
      </c>
      <c r="C405" s="266" t="s">
        <v>918</v>
      </c>
      <c r="D405" s="266" t="s">
        <v>241</v>
      </c>
      <c r="E405" s="266" t="s">
        <v>930</v>
      </c>
      <c r="F405" s="266" t="s">
        <v>661</v>
      </c>
      <c r="G405" s="268" t="s">
        <v>662</v>
      </c>
      <c r="H405" s="266" t="s">
        <v>439</v>
      </c>
      <c r="I405" s="266" t="s">
        <v>88</v>
      </c>
      <c r="J405" s="269"/>
    </row>
    <row r="406" spans="1:10" ht="14.25" customHeight="1">
      <c r="A406" s="266" t="s">
        <v>369</v>
      </c>
      <c r="B406" s="267" t="s">
        <v>682</v>
      </c>
      <c r="C406" s="266" t="s">
        <v>918</v>
      </c>
      <c r="D406" s="266" t="s">
        <v>241</v>
      </c>
      <c r="E406" s="266" t="s">
        <v>931</v>
      </c>
      <c r="F406" s="266" t="s">
        <v>661</v>
      </c>
      <c r="G406" s="268" t="s">
        <v>662</v>
      </c>
      <c r="H406" s="266">
        <v>0</v>
      </c>
      <c r="I406" s="266" t="s">
        <v>88</v>
      </c>
      <c r="J406" s="269"/>
    </row>
    <row r="407" spans="1:10" ht="14.25" customHeight="1">
      <c r="A407" s="266" t="s">
        <v>369</v>
      </c>
      <c r="B407" s="276" t="s">
        <v>682</v>
      </c>
      <c r="C407" s="275" t="s">
        <v>918</v>
      </c>
      <c r="D407" s="275" t="s">
        <v>241</v>
      </c>
      <c r="E407" s="275" t="s">
        <v>923</v>
      </c>
      <c r="F407" s="275" t="s">
        <v>661</v>
      </c>
      <c r="G407" s="277">
        <v>1192.4543333333334</v>
      </c>
      <c r="H407" s="275">
        <v>100</v>
      </c>
      <c r="I407" s="275" t="s">
        <v>963</v>
      </c>
      <c r="J407" s="278" t="s">
        <v>961</v>
      </c>
    </row>
    <row r="408" spans="1:10" ht="14.25" customHeight="1">
      <c r="A408" s="266" t="s">
        <v>369</v>
      </c>
      <c r="B408" s="267" t="s">
        <v>683</v>
      </c>
      <c r="C408" s="266" t="s">
        <v>918</v>
      </c>
      <c r="D408" s="266" t="s">
        <v>241</v>
      </c>
      <c r="E408" s="266" t="s">
        <v>932</v>
      </c>
      <c r="F408" s="266" t="s">
        <v>661</v>
      </c>
      <c r="G408" s="268" t="s">
        <v>662</v>
      </c>
      <c r="H408" s="266" t="s">
        <v>439</v>
      </c>
      <c r="I408" s="266" t="s">
        <v>88</v>
      </c>
      <c r="J408" s="269"/>
    </row>
    <row r="409" spans="1:10" ht="14.25" customHeight="1">
      <c r="A409" s="266" t="s">
        <v>369</v>
      </c>
      <c r="B409" s="267" t="s">
        <v>686</v>
      </c>
      <c r="C409" s="266" t="s">
        <v>918</v>
      </c>
      <c r="D409" s="266" t="s">
        <v>241</v>
      </c>
      <c r="E409" s="266" t="s">
        <v>923</v>
      </c>
      <c r="F409" s="266" t="s">
        <v>661</v>
      </c>
      <c r="G409" s="268">
        <v>330</v>
      </c>
      <c r="H409" s="266">
        <v>6.9</v>
      </c>
      <c r="I409" s="266" t="s">
        <v>88</v>
      </c>
      <c r="J409" s="269" t="s">
        <v>980</v>
      </c>
    </row>
    <row r="410" spans="1:10" ht="14.25" customHeight="1">
      <c r="A410" s="266" t="s">
        <v>369</v>
      </c>
      <c r="B410" s="267" t="s">
        <v>686</v>
      </c>
      <c r="C410" s="266" t="s">
        <v>918</v>
      </c>
      <c r="D410" s="266" t="s">
        <v>241</v>
      </c>
      <c r="E410" s="266" t="s">
        <v>933</v>
      </c>
      <c r="F410" s="266" t="s">
        <v>661</v>
      </c>
      <c r="G410" s="268" t="s">
        <v>662</v>
      </c>
      <c r="H410" s="266">
        <v>0</v>
      </c>
      <c r="I410" s="266" t="s">
        <v>88</v>
      </c>
      <c r="J410" s="269" t="s">
        <v>966</v>
      </c>
    </row>
    <row r="411" spans="1:10" ht="14.25" customHeight="1">
      <c r="A411" s="266" t="s">
        <v>369</v>
      </c>
      <c r="B411" s="267" t="s">
        <v>686</v>
      </c>
      <c r="C411" s="266" t="s">
        <v>918</v>
      </c>
      <c r="D411" s="266" t="s">
        <v>241</v>
      </c>
      <c r="E411" s="266" t="s">
        <v>920</v>
      </c>
      <c r="F411" s="266" t="s">
        <v>661</v>
      </c>
      <c r="G411" s="268" t="s">
        <v>662</v>
      </c>
      <c r="H411" s="266">
        <v>0</v>
      </c>
      <c r="I411" s="266" t="s">
        <v>88</v>
      </c>
      <c r="J411" s="269" t="s">
        <v>966</v>
      </c>
    </row>
    <row r="412" spans="1:10" ht="14.25" customHeight="1">
      <c r="A412" s="266" t="s">
        <v>369</v>
      </c>
      <c r="B412" s="267" t="s">
        <v>686</v>
      </c>
      <c r="C412" s="266" t="s">
        <v>918</v>
      </c>
      <c r="D412" s="266" t="s">
        <v>241</v>
      </c>
      <c r="E412" s="266" t="s">
        <v>934</v>
      </c>
      <c r="F412" s="266" t="s">
        <v>661</v>
      </c>
      <c r="G412" s="268" t="s">
        <v>662</v>
      </c>
      <c r="H412" s="266">
        <v>0</v>
      </c>
      <c r="I412" s="266" t="s">
        <v>88</v>
      </c>
      <c r="J412" s="269" t="s">
        <v>966</v>
      </c>
    </row>
    <row r="413" spans="1:10" ht="14.25" customHeight="1">
      <c r="A413" s="266" t="s">
        <v>369</v>
      </c>
      <c r="B413" s="267" t="s">
        <v>935</v>
      </c>
      <c r="C413" s="266" t="s">
        <v>647</v>
      </c>
      <c r="D413" s="266" t="s">
        <v>936</v>
      </c>
      <c r="E413" s="266" t="s">
        <v>937</v>
      </c>
      <c r="F413" s="266" t="s">
        <v>664</v>
      </c>
      <c r="G413" s="268" t="s">
        <v>662</v>
      </c>
      <c r="H413" s="266" t="s">
        <v>439</v>
      </c>
      <c r="I413" s="266" t="s">
        <v>88</v>
      </c>
      <c r="J413" s="269"/>
    </row>
    <row r="414" spans="1:10" ht="14.25" customHeight="1">
      <c r="A414" s="266" t="s">
        <v>369</v>
      </c>
      <c r="B414" s="267" t="s">
        <v>938</v>
      </c>
      <c r="C414" s="266" t="s">
        <v>647</v>
      </c>
      <c r="D414" s="266" t="s">
        <v>936</v>
      </c>
      <c r="E414" s="266" t="s">
        <v>857</v>
      </c>
      <c r="F414" s="266" t="s">
        <v>661</v>
      </c>
      <c r="G414" s="268" t="s">
        <v>662</v>
      </c>
      <c r="H414" s="266" t="s">
        <v>439</v>
      </c>
      <c r="I414" s="266" t="s">
        <v>88</v>
      </c>
      <c r="J414" s="269"/>
    </row>
    <row r="415" spans="1:10" ht="14.25" customHeight="1">
      <c r="A415" s="266" t="s">
        <v>369</v>
      </c>
      <c r="B415" s="267" t="s">
        <v>939</v>
      </c>
      <c r="C415" s="266" t="s">
        <v>647</v>
      </c>
      <c r="D415" s="266" t="s">
        <v>936</v>
      </c>
      <c r="E415" s="266" t="s">
        <v>857</v>
      </c>
      <c r="F415" s="266" t="s">
        <v>664</v>
      </c>
      <c r="G415" s="268" t="s">
        <v>662</v>
      </c>
      <c r="H415" s="266" t="s">
        <v>439</v>
      </c>
      <c r="I415" s="266" t="s">
        <v>88</v>
      </c>
      <c r="J415" s="269"/>
    </row>
    <row r="416" spans="1:10" ht="14.25" customHeight="1">
      <c r="A416" s="266" t="s">
        <v>369</v>
      </c>
      <c r="B416" s="267" t="s">
        <v>878</v>
      </c>
      <c r="C416" s="266" t="s">
        <v>647</v>
      </c>
      <c r="D416" s="266" t="s">
        <v>936</v>
      </c>
      <c r="E416" s="266" t="s">
        <v>857</v>
      </c>
      <c r="F416" s="266" t="s">
        <v>661</v>
      </c>
      <c r="G416" s="268" t="s">
        <v>662</v>
      </c>
      <c r="H416" s="266" t="s">
        <v>439</v>
      </c>
      <c r="I416" s="266" t="s">
        <v>88</v>
      </c>
      <c r="J416" s="269"/>
    </row>
    <row r="417" spans="1:10" ht="14.25" customHeight="1">
      <c r="A417" s="266" t="s">
        <v>369</v>
      </c>
      <c r="B417" s="267" t="s">
        <v>797</v>
      </c>
      <c r="C417" s="266" t="s">
        <v>647</v>
      </c>
      <c r="D417" s="266" t="s">
        <v>936</v>
      </c>
      <c r="E417" s="266" t="s">
        <v>857</v>
      </c>
      <c r="F417" s="266" t="s">
        <v>661</v>
      </c>
      <c r="G417" s="268" t="s">
        <v>662</v>
      </c>
      <c r="H417" s="266" t="s">
        <v>439</v>
      </c>
      <c r="I417" s="266" t="s">
        <v>88</v>
      </c>
      <c r="J417" s="269"/>
    </row>
    <row r="418" spans="1:10" ht="14.25" customHeight="1">
      <c r="A418" s="266" t="s">
        <v>369</v>
      </c>
      <c r="B418" s="267" t="s">
        <v>940</v>
      </c>
      <c r="C418" s="266" t="s">
        <v>647</v>
      </c>
      <c r="D418" s="266" t="s">
        <v>936</v>
      </c>
      <c r="E418" s="266" t="s">
        <v>857</v>
      </c>
      <c r="F418" s="266" t="s">
        <v>661</v>
      </c>
      <c r="G418" s="268" t="s">
        <v>662</v>
      </c>
      <c r="H418" s="266" t="s">
        <v>439</v>
      </c>
      <c r="I418" s="266" t="s">
        <v>88</v>
      </c>
      <c r="J418" s="269"/>
    </row>
    <row r="419" spans="1:10" ht="14.25" customHeight="1">
      <c r="A419" s="266" t="s">
        <v>369</v>
      </c>
      <c r="B419" s="267" t="s">
        <v>798</v>
      </c>
      <c r="C419" s="266" t="s">
        <v>647</v>
      </c>
      <c r="D419" s="266" t="s">
        <v>936</v>
      </c>
      <c r="E419" s="266" t="s">
        <v>857</v>
      </c>
      <c r="F419" s="266" t="s">
        <v>661</v>
      </c>
      <c r="G419" s="268">
        <v>1.3</v>
      </c>
      <c r="H419" s="266">
        <v>0.27</v>
      </c>
      <c r="I419" s="266" t="s">
        <v>88</v>
      </c>
      <c r="J419" s="269" t="s">
        <v>981</v>
      </c>
    </row>
    <row r="420" spans="1:10" ht="14.25" customHeight="1">
      <c r="A420" s="266" t="s">
        <v>369</v>
      </c>
      <c r="B420" s="267" t="s">
        <v>833</v>
      </c>
      <c r="C420" s="266" t="s">
        <v>647</v>
      </c>
      <c r="D420" s="266" t="s">
        <v>936</v>
      </c>
      <c r="E420" s="266" t="s">
        <v>857</v>
      </c>
      <c r="F420" s="266" t="s">
        <v>661</v>
      </c>
      <c r="G420" s="268" t="s">
        <v>662</v>
      </c>
      <c r="H420" s="266" t="s">
        <v>439</v>
      </c>
      <c r="I420" s="266" t="s">
        <v>88</v>
      </c>
      <c r="J420" s="269"/>
    </row>
    <row r="421" spans="1:10" ht="14.25" customHeight="1">
      <c r="A421" s="266" t="s">
        <v>369</v>
      </c>
      <c r="B421" s="267" t="s">
        <v>895</v>
      </c>
      <c r="C421" s="266" t="s">
        <v>647</v>
      </c>
      <c r="D421" s="266" t="s">
        <v>936</v>
      </c>
      <c r="E421" s="266" t="s">
        <v>857</v>
      </c>
      <c r="F421" s="266" t="s">
        <v>661</v>
      </c>
      <c r="G421" s="268" t="s">
        <v>662</v>
      </c>
      <c r="H421" s="266" t="s">
        <v>439</v>
      </c>
      <c r="I421" s="266" t="s">
        <v>88</v>
      </c>
      <c r="J421" s="269"/>
    </row>
    <row r="422" spans="1:10" ht="14.25" customHeight="1">
      <c r="A422" s="266" t="s">
        <v>369</v>
      </c>
      <c r="B422" s="267" t="s">
        <v>708</v>
      </c>
      <c r="C422" s="266" t="s">
        <v>647</v>
      </c>
      <c r="D422" s="266" t="s">
        <v>936</v>
      </c>
      <c r="E422" s="266" t="s">
        <v>857</v>
      </c>
      <c r="F422" s="266" t="s">
        <v>661</v>
      </c>
      <c r="G422" s="268" t="s">
        <v>662</v>
      </c>
      <c r="H422" s="266" t="s">
        <v>439</v>
      </c>
      <c r="I422" s="266" t="s">
        <v>88</v>
      </c>
      <c r="J422" s="269"/>
    </row>
    <row r="423" spans="1:10" ht="14.25" customHeight="1">
      <c r="A423" s="266" t="s">
        <v>369</v>
      </c>
      <c r="B423" s="267" t="s">
        <v>912</v>
      </c>
      <c r="C423" s="266" t="s">
        <v>647</v>
      </c>
      <c r="D423" s="266" t="s">
        <v>936</v>
      </c>
      <c r="E423" s="266" t="s">
        <v>857</v>
      </c>
      <c r="F423" s="266" t="s">
        <v>661</v>
      </c>
      <c r="G423" s="268" t="s">
        <v>662</v>
      </c>
      <c r="H423" s="266" t="s">
        <v>439</v>
      </c>
      <c r="I423" s="266" t="s">
        <v>88</v>
      </c>
      <c r="J423" s="269"/>
    </row>
    <row r="424" spans="1:10" ht="14.25" customHeight="1">
      <c r="A424" s="266" t="s">
        <v>369</v>
      </c>
      <c r="B424" s="267" t="s">
        <v>941</v>
      </c>
      <c r="C424" s="266" t="s">
        <v>647</v>
      </c>
      <c r="D424" s="266" t="s">
        <v>936</v>
      </c>
      <c r="E424" s="266" t="s">
        <v>857</v>
      </c>
      <c r="F424" s="266" t="s">
        <v>661</v>
      </c>
      <c r="G424" s="268" t="s">
        <v>662</v>
      </c>
      <c r="H424" s="266" t="s">
        <v>439</v>
      </c>
      <c r="I424" s="266" t="s">
        <v>88</v>
      </c>
      <c r="J424" s="269"/>
    </row>
    <row r="425" spans="1:10" ht="14.25" customHeight="1">
      <c r="A425" s="266" t="s">
        <v>369</v>
      </c>
      <c r="B425" s="267" t="s">
        <v>942</v>
      </c>
      <c r="C425" s="266" t="s">
        <v>647</v>
      </c>
      <c r="D425" s="266" t="s">
        <v>936</v>
      </c>
      <c r="E425" s="266" t="s">
        <v>857</v>
      </c>
      <c r="F425" s="266" t="s">
        <v>661</v>
      </c>
      <c r="G425" s="268" t="s">
        <v>662</v>
      </c>
      <c r="H425" s="266" t="s">
        <v>439</v>
      </c>
      <c r="I425" s="266" t="s">
        <v>88</v>
      </c>
      <c r="J425" s="269"/>
    </row>
    <row r="426" spans="1:10" ht="14.25" customHeight="1">
      <c r="A426" s="266" t="s">
        <v>369</v>
      </c>
      <c r="B426" s="267" t="s">
        <v>913</v>
      </c>
      <c r="C426" s="266" t="s">
        <v>647</v>
      </c>
      <c r="D426" s="266" t="s">
        <v>936</v>
      </c>
      <c r="E426" s="266" t="s">
        <v>857</v>
      </c>
      <c r="F426" s="266" t="s">
        <v>661</v>
      </c>
      <c r="G426" s="268" t="s">
        <v>662</v>
      </c>
      <c r="H426" s="266" t="s">
        <v>439</v>
      </c>
      <c r="I426" s="266" t="s">
        <v>88</v>
      </c>
      <c r="J426" s="269"/>
    </row>
    <row r="427" spans="1:10" ht="14.25" customHeight="1">
      <c r="A427" s="266" t="s">
        <v>369</v>
      </c>
      <c r="B427" s="267" t="s">
        <v>917</v>
      </c>
      <c r="C427" s="266" t="s">
        <v>647</v>
      </c>
      <c r="D427" s="266" t="s">
        <v>936</v>
      </c>
      <c r="E427" s="266" t="s">
        <v>857</v>
      </c>
      <c r="F427" s="266" t="s">
        <v>661</v>
      </c>
      <c r="G427" s="268" t="s">
        <v>662</v>
      </c>
      <c r="H427" s="266" t="s">
        <v>439</v>
      </c>
      <c r="I427" s="266" t="s">
        <v>88</v>
      </c>
      <c r="J427" s="269"/>
    </row>
    <row r="428" spans="1:10" ht="14.25" customHeight="1">
      <c r="A428" s="266" t="s">
        <v>369</v>
      </c>
      <c r="B428" s="267" t="s">
        <v>943</v>
      </c>
      <c r="C428" s="266" t="s">
        <v>647</v>
      </c>
      <c r="D428" s="266" t="s">
        <v>944</v>
      </c>
      <c r="E428" s="266" t="s">
        <v>945</v>
      </c>
      <c r="F428" s="266" t="s">
        <v>661</v>
      </c>
      <c r="G428" s="268" t="s">
        <v>662</v>
      </c>
      <c r="H428" s="266" t="s">
        <v>439</v>
      </c>
      <c r="I428" s="266" t="s">
        <v>88</v>
      </c>
      <c r="J428" s="269"/>
    </row>
    <row r="429" spans="1:10" ht="14.25" customHeight="1">
      <c r="A429" s="266" t="s">
        <v>369</v>
      </c>
      <c r="B429" s="267" t="s">
        <v>784</v>
      </c>
      <c r="C429" s="266" t="s">
        <v>647</v>
      </c>
      <c r="D429" s="266" t="s">
        <v>944</v>
      </c>
      <c r="E429" s="266" t="s">
        <v>946</v>
      </c>
      <c r="F429" s="266" t="s">
        <v>661</v>
      </c>
      <c r="G429" s="268">
        <v>2</v>
      </c>
      <c r="H429" s="266">
        <v>0</v>
      </c>
      <c r="I429" s="266" t="s">
        <v>88</v>
      </c>
      <c r="J429" s="269"/>
    </row>
    <row r="430" spans="1:10" ht="14.25" customHeight="1">
      <c r="A430" s="266" t="s">
        <v>369</v>
      </c>
      <c r="B430" s="267" t="s">
        <v>947</v>
      </c>
      <c r="C430" s="266" t="s">
        <v>647</v>
      </c>
      <c r="D430" s="266" t="s">
        <v>944</v>
      </c>
      <c r="E430" s="266" t="s">
        <v>948</v>
      </c>
      <c r="F430" s="266" t="s">
        <v>661</v>
      </c>
      <c r="G430" s="268" t="s">
        <v>662</v>
      </c>
      <c r="H430" s="266" t="s">
        <v>439</v>
      </c>
      <c r="I430" s="266" t="s">
        <v>88</v>
      </c>
      <c r="J430" s="269"/>
    </row>
    <row r="431" spans="1:10" ht="14.25" customHeight="1">
      <c r="A431" s="266" t="s">
        <v>369</v>
      </c>
      <c r="B431" s="267" t="s">
        <v>799</v>
      </c>
      <c r="C431" s="266" t="s">
        <v>647</v>
      </c>
      <c r="D431" s="266" t="s">
        <v>944</v>
      </c>
      <c r="E431" s="266" t="s">
        <v>949</v>
      </c>
      <c r="F431" s="266" t="s">
        <v>664</v>
      </c>
      <c r="G431" s="268" t="s">
        <v>662</v>
      </c>
      <c r="H431" s="266" t="s">
        <v>439</v>
      </c>
      <c r="I431" s="266" t="s">
        <v>88</v>
      </c>
      <c r="J431" s="269"/>
    </row>
    <row r="432" spans="1:10" ht="14.25" customHeight="1">
      <c r="A432" s="266" t="s">
        <v>369</v>
      </c>
      <c r="B432" s="267" t="s">
        <v>806</v>
      </c>
      <c r="C432" s="266" t="s">
        <v>647</v>
      </c>
      <c r="D432" s="266" t="s">
        <v>944</v>
      </c>
      <c r="E432" s="266" t="s">
        <v>948</v>
      </c>
      <c r="F432" s="266" t="s">
        <v>664</v>
      </c>
      <c r="G432" s="268" t="s">
        <v>662</v>
      </c>
      <c r="H432" s="266" t="s">
        <v>439</v>
      </c>
      <c r="I432" s="266" t="s">
        <v>88</v>
      </c>
      <c r="J432" s="269"/>
    </row>
    <row r="433" spans="1:10" ht="14.25" customHeight="1">
      <c r="A433" s="266" t="s">
        <v>369</v>
      </c>
      <c r="B433" s="267" t="s">
        <v>950</v>
      </c>
      <c r="C433" s="266" t="s">
        <v>647</v>
      </c>
      <c r="D433" s="266" t="s">
        <v>944</v>
      </c>
      <c r="E433" s="266" t="s">
        <v>948</v>
      </c>
      <c r="F433" s="266" t="s">
        <v>661</v>
      </c>
      <c r="G433" s="268" t="s">
        <v>662</v>
      </c>
      <c r="H433" s="266" t="s">
        <v>439</v>
      </c>
      <c r="I433" s="266" t="s">
        <v>88</v>
      </c>
      <c r="J433" s="269"/>
    </row>
    <row r="434" spans="1:10" ht="14.25" customHeight="1">
      <c r="A434" s="266" t="s">
        <v>369</v>
      </c>
      <c r="B434" s="267" t="s">
        <v>822</v>
      </c>
      <c r="C434" s="266" t="s">
        <v>647</v>
      </c>
      <c r="D434" s="266" t="s">
        <v>944</v>
      </c>
      <c r="E434" s="266" t="s">
        <v>948</v>
      </c>
      <c r="F434" s="266" t="s">
        <v>661</v>
      </c>
      <c r="G434" s="268" t="s">
        <v>662</v>
      </c>
      <c r="H434" s="266" t="s">
        <v>439</v>
      </c>
      <c r="I434" s="266" t="s">
        <v>88</v>
      </c>
      <c r="J434" s="269"/>
    </row>
    <row r="435" spans="1:10" ht="14.25" customHeight="1">
      <c r="A435" s="266" t="s">
        <v>369</v>
      </c>
      <c r="B435" s="267" t="s">
        <v>87</v>
      </c>
      <c r="C435" s="266" t="s">
        <v>647</v>
      </c>
      <c r="D435" s="266" t="s">
        <v>944</v>
      </c>
      <c r="E435" s="266" t="s">
        <v>948</v>
      </c>
      <c r="F435" s="266" t="s">
        <v>661</v>
      </c>
      <c r="G435" s="268" t="s">
        <v>662</v>
      </c>
      <c r="H435" s="266" t="s">
        <v>439</v>
      </c>
      <c r="I435" s="266" t="s">
        <v>88</v>
      </c>
      <c r="J435" s="269"/>
    </row>
    <row r="436" spans="1:10" ht="14.25" customHeight="1">
      <c r="A436" s="266" t="s">
        <v>369</v>
      </c>
      <c r="B436" s="267" t="s">
        <v>888</v>
      </c>
      <c r="C436" s="266" t="s">
        <v>647</v>
      </c>
      <c r="D436" s="266" t="s">
        <v>944</v>
      </c>
      <c r="E436" s="266" t="s">
        <v>948</v>
      </c>
      <c r="F436" s="266" t="s">
        <v>661</v>
      </c>
      <c r="G436" s="268" t="s">
        <v>662</v>
      </c>
      <c r="H436" s="266" t="s">
        <v>439</v>
      </c>
      <c r="I436" s="266" t="s">
        <v>88</v>
      </c>
      <c r="J436" s="269"/>
    </row>
    <row r="437" spans="1:10" ht="14.25" customHeight="1">
      <c r="A437" s="266" t="s">
        <v>369</v>
      </c>
      <c r="B437" s="267" t="s">
        <v>889</v>
      </c>
      <c r="C437" s="266" t="s">
        <v>647</v>
      </c>
      <c r="D437" s="266" t="s">
        <v>944</v>
      </c>
      <c r="E437" s="266" t="s">
        <v>948</v>
      </c>
      <c r="F437" s="266" t="s">
        <v>661</v>
      </c>
      <c r="G437" s="268" t="s">
        <v>662</v>
      </c>
      <c r="H437" s="266" t="s">
        <v>439</v>
      </c>
      <c r="I437" s="266" t="s">
        <v>88</v>
      </c>
      <c r="J437" s="269"/>
    </row>
    <row r="438" spans="1:10" ht="14.25" customHeight="1">
      <c r="A438" s="266" t="s">
        <v>369</v>
      </c>
      <c r="B438" s="267" t="s">
        <v>834</v>
      </c>
      <c r="C438" s="266" t="s">
        <v>647</v>
      </c>
      <c r="D438" s="266" t="s">
        <v>944</v>
      </c>
      <c r="E438" s="266" t="s">
        <v>948</v>
      </c>
      <c r="F438" s="266" t="s">
        <v>661</v>
      </c>
      <c r="G438" s="268" t="s">
        <v>662</v>
      </c>
      <c r="H438" s="266" t="s">
        <v>439</v>
      </c>
      <c r="I438" s="266" t="s">
        <v>88</v>
      </c>
      <c r="J438" s="269"/>
    </row>
    <row r="439" spans="1:10" ht="14.25" customHeight="1">
      <c r="A439" s="266" t="s">
        <v>369</v>
      </c>
      <c r="B439" s="267" t="s">
        <v>705</v>
      </c>
      <c r="C439" s="266" t="s">
        <v>647</v>
      </c>
      <c r="D439" s="266" t="s">
        <v>944</v>
      </c>
      <c r="E439" s="266" t="s">
        <v>948</v>
      </c>
      <c r="F439" s="266" t="s">
        <v>661</v>
      </c>
      <c r="G439" s="268" t="s">
        <v>662</v>
      </c>
      <c r="H439" s="266" t="s">
        <v>439</v>
      </c>
      <c r="I439" s="266" t="s">
        <v>88</v>
      </c>
      <c r="J439" s="269"/>
    </row>
    <row r="440" spans="1:10" ht="14.25" customHeight="1">
      <c r="A440" s="266" t="s">
        <v>369</v>
      </c>
      <c r="B440" s="267" t="s">
        <v>892</v>
      </c>
      <c r="C440" s="266" t="s">
        <v>647</v>
      </c>
      <c r="D440" s="266" t="s">
        <v>944</v>
      </c>
      <c r="E440" s="266" t="s">
        <v>948</v>
      </c>
      <c r="F440" s="266" t="s">
        <v>661</v>
      </c>
      <c r="G440" s="268" t="s">
        <v>662</v>
      </c>
      <c r="H440" s="266" t="s">
        <v>439</v>
      </c>
      <c r="I440" s="266" t="s">
        <v>88</v>
      </c>
      <c r="J440" s="269"/>
    </row>
    <row r="441" spans="1:10" ht="14.25" customHeight="1">
      <c r="A441" s="266" t="s">
        <v>369</v>
      </c>
      <c r="B441" s="267" t="s">
        <v>893</v>
      </c>
      <c r="C441" s="266" t="s">
        <v>647</v>
      </c>
      <c r="D441" s="266" t="s">
        <v>944</v>
      </c>
      <c r="E441" s="266" t="s">
        <v>948</v>
      </c>
      <c r="F441" s="266" t="s">
        <v>661</v>
      </c>
      <c r="G441" s="268" t="s">
        <v>662</v>
      </c>
      <c r="H441" s="266" t="s">
        <v>439</v>
      </c>
      <c r="I441" s="266" t="s">
        <v>88</v>
      </c>
      <c r="J441" s="269"/>
    </row>
    <row r="442" spans="1:10" ht="14.25" customHeight="1">
      <c r="A442" s="266" t="s">
        <v>369</v>
      </c>
      <c r="B442" s="267" t="s">
        <v>841</v>
      </c>
      <c r="C442" s="266" t="s">
        <v>647</v>
      </c>
      <c r="D442" s="266" t="s">
        <v>944</v>
      </c>
      <c r="E442" s="266" t="s">
        <v>948</v>
      </c>
      <c r="F442" s="266" t="s">
        <v>661</v>
      </c>
      <c r="G442" s="268">
        <v>228.60400000000001</v>
      </c>
      <c r="H442" s="266">
        <v>0.97</v>
      </c>
      <c r="I442" s="266" t="s">
        <v>88</v>
      </c>
      <c r="J442" s="269"/>
    </row>
    <row r="443" spans="1:10" ht="14.25" customHeight="1">
      <c r="A443" s="266" t="s">
        <v>369</v>
      </c>
      <c r="B443" s="276" t="s">
        <v>951</v>
      </c>
      <c r="C443" s="275" t="s">
        <v>647</v>
      </c>
      <c r="D443" s="275" t="s">
        <v>944</v>
      </c>
      <c r="E443" s="275" t="s">
        <v>948</v>
      </c>
      <c r="F443" s="275" t="s">
        <v>661</v>
      </c>
      <c r="G443" s="277">
        <v>8958.3446666666659</v>
      </c>
      <c r="H443" s="275">
        <v>32</v>
      </c>
      <c r="I443" s="275" t="s">
        <v>963</v>
      </c>
      <c r="J443" s="278" t="s">
        <v>982</v>
      </c>
    </row>
    <row r="444" spans="1:10" ht="14.25" customHeight="1">
      <c r="A444" s="266" t="s">
        <v>369</v>
      </c>
      <c r="B444" s="267" t="s">
        <v>952</v>
      </c>
      <c r="C444" s="266" t="s">
        <v>647</v>
      </c>
      <c r="D444" s="266" t="s">
        <v>944</v>
      </c>
      <c r="E444" s="266" t="s">
        <v>948</v>
      </c>
      <c r="F444" s="266" t="s">
        <v>661</v>
      </c>
      <c r="G444" s="268" t="s">
        <v>662</v>
      </c>
      <c r="H444" s="266" t="s">
        <v>439</v>
      </c>
      <c r="I444" s="266" t="s">
        <v>88</v>
      </c>
      <c r="J444" s="269"/>
    </row>
    <row r="445" spans="1:10" ht="14.25" customHeight="1">
      <c r="A445" s="266" t="s">
        <v>369</v>
      </c>
      <c r="B445" s="267" t="s">
        <v>843</v>
      </c>
      <c r="C445" s="266" t="s">
        <v>647</v>
      </c>
      <c r="D445" s="266" t="s">
        <v>944</v>
      </c>
      <c r="E445" s="266" t="s">
        <v>945</v>
      </c>
      <c r="F445" s="266" t="s">
        <v>661</v>
      </c>
      <c r="G445" s="268" t="s">
        <v>662</v>
      </c>
      <c r="H445" s="266" t="s">
        <v>439</v>
      </c>
      <c r="I445" s="266" t="s">
        <v>88</v>
      </c>
      <c r="J445" s="269"/>
    </row>
    <row r="446" spans="1:10" ht="14.25" customHeight="1">
      <c r="A446" s="266" t="s">
        <v>369</v>
      </c>
      <c r="B446" s="267" t="s">
        <v>843</v>
      </c>
      <c r="C446" s="266" t="s">
        <v>647</v>
      </c>
      <c r="D446" s="266" t="s">
        <v>944</v>
      </c>
      <c r="E446" s="266" t="s">
        <v>953</v>
      </c>
      <c r="F446" s="266" t="s">
        <v>661</v>
      </c>
      <c r="G446" s="268" t="s">
        <v>662</v>
      </c>
      <c r="H446" s="266" t="s">
        <v>439</v>
      </c>
      <c r="I446" s="266" t="s">
        <v>88</v>
      </c>
      <c r="J446" s="269"/>
    </row>
    <row r="447" spans="1:10" ht="14.25" customHeight="1">
      <c r="A447" s="266" t="s">
        <v>369</v>
      </c>
      <c r="B447" s="267" t="s">
        <v>954</v>
      </c>
      <c r="C447" s="266" t="s">
        <v>647</v>
      </c>
      <c r="D447" s="266" t="s">
        <v>944</v>
      </c>
      <c r="E447" s="266" t="s">
        <v>948</v>
      </c>
      <c r="F447" s="266" t="s">
        <v>661</v>
      </c>
      <c r="G447" s="268" t="s">
        <v>662</v>
      </c>
      <c r="H447" s="266" t="s">
        <v>439</v>
      </c>
      <c r="I447" s="266" t="s">
        <v>88</v>
      </c>
      <c r="J447" s="269"/>
    </row>
    <row r="448" spans="1:10" ht="14.25" customHeight="1">
      <c r="A448" s="266" t="s">
        <v>369</v>
      </c>
      <c r="B448" s="267" t="s">
        <v>846</v>
      </c>
      <c r="C448" s="266" t="s">
        <v>647</v>
      </c>
      <c r="D448" s="266" t="s">
        <v>944</v>
      </c>
      <c r="E448" s="266" t="s">
        <v>948</v>
      </c>
      <c r="F448" s="266" t="s">
        <v>661</v>
      </c>
      <c r="G448" s="268" t="s">
        <v>662</v>
      </c>
      <c r="H448" s="266" t="s">
        <v>439</v>
      </c>
      <c r="I448" s="266" t="s">
        <v>88</v>
      </c>
      <c r="J448" s="269"/>
    </row>
    <row r="449" spans="1:10" ht="14.25" customHeight="1">
      <c r="A449" s="266" t="s">
        <v>369</v>
      </c>
      <c r="B449" s="267" t="s">
        <v>708</v>
      </c>
      <c r="C449" s="266" t="s">
        <v>647</v>
      </c>
      <c r="D449" s="266" t="s">
        <v>944</v>
      </c>
      <c r="E449" s="266" t="s">
        <v>948</v>
      </c>
      <c r="F449" s="266" t="s">
        <v>661</v>
      </c>
      <c r="G449" s="268" t="s">
        <v>662</v>
      </c>
      <c r="H449" s="266" t="s">
        <v>439</v>
      </c>
      <c r="I449" s="266" t="s">
        <v>88</v>
      </c>
      <c r="J449" s="269"/>
    </row>
    <row r="450" spans="1:10" ht="14.25" customHeight="1">
      <c r="A450" s="266" t="s">
        <v>369</v>
      </c>
      <c r="B450" s="267" t="s">
        <v>908</v>
      </c>
      <c r="C450" s="266" t="s">
        <v>647</v>
      </c>
      <c r="D450" s="266" t="s">
        <v>944</v>
      </c>
      <c r="E450" s="266" t="s">
        <v>948</v>
      </c>
      <c r="F450" s="266" t="s">
        <v>661</v>
      </c>
      <c r="G450" s="268" t="s">
        <v>662</v>
      </c>
      <c r="H450" s="266" t="s">
        <v>439</v>
      </c>
      <c r="I450" s="266" t="s">
        <v>88</v>
      </c>
      <c r="J450" s="269"/>
    </row>
    <row r="451" spans="1:10" ht="14.25" customHeight="1">
      <c r="A451" s="266" t="s">
        <v>369</v>
      </c>
      <c r="B451" s="267" t="s">
        <v>909</v>
      </c>
      <c r="C451" s="266" t="s">
        <v>647</v>
      </c>
      <c r="D451" s="266" t="s">
        <v>944</v>
      </c>
      <c r="E451" s="266" t="s">
        <v>948</v>
      </c>
      <c r="F451" s="266" t="s">
        <v>661</v>
      </c>
      <c r="G451" s="268" t="s">
        <v>662</v>
      </c>
      <c r="H451" s="266" t="s">
        <v>439</v>
      </c>
      <c r="I451" s="266" t="s">
        <v>88</v>
      </c>
      <c r="J451" s="269"/>
    </row>
    <row r="452" spans="1:10" ht="14.25" customHeight="1">
      <c r="A452" s="266" t="s">
        <v>369</v>
      </c>
      <c r="B452" s="267" t="s">
        <v>687</v>
      </c>
      <c r="C452" s="266" t="s">
        <v>647</v>
      </c>
      <c r="D452" s="266" t="s">
        <v>944</v>
      </c>
      <c r="E452" s="266" t="s">
        <v>948</v>
      </c>
      <c r="F452" s="266" t="s">
        <v>661</v>
      </c>
      <c r="G452" s="268" t="s">
        <v>662</v>
      </c>
      <c r="H452" s="266" t="s">
        <v>439</v>
      </c>
      <c r="I452" s="266" t="s">
        <v>88</v>
      </c>
      <c r="J452" s="269"/>
    </row>
    <row r="453" spans="1:10" ht="14.25" customHeight="1">
      <c r="A453" s="266" t="s">
        <v>369</v>
      </c>
      <c r="B453" s="267" t="s">
        <v>955</v>
      </c>
      <c r="C453" s="266" t="s">
        <v>647</v>
      </c>
      <c r="D453" s="266" t="s">
        <v>944</v>
      </c>
      <c r="E453" s="266" t="s">
        <v>956</v>
      </c>
      <c r="F453" s="266" t="s">
        <v>661</v>
      </c>
      <c r="G453" s="268">
        <v>212.023</v>
      </c>
      <c r="H453" s="266">
        <v>0.31</v>
      </c>
      <c r="I453" s="266" t="s">
        <v>88</v>
      </c>
      <c r="J453" s="269"/>
    </row>
    <row r="454" spans="1:10" ht="14.25" customHeight="1">
      <c r="A454" s="266" t="s">
        <v>369</v>
      </c>
      <c r="B454" s="267" t="s">
        <v>957</v>
      </c>
      <c r="C454" s="266" t="s">
        <v>647</v>
      </c>
      <c r="D454" s="266" t="s">
        <v>958</v>
      </c>
      <c r="E454" s="266" t="s">
        <v>959</v>
      </c>
      <c r="F454" s="266" t="s">
        <v>664</v>
      </c>
      <c r="G454" s="268" t="s">
        <v>858</v>
      </c>
      <c r="H454" s="266" t="s">
        <v>858</v>
      </c>
      <c r="I454" s="266" t="s">
        <v>88</v>
      </c>
      <c r="J454" s="269"/>
    </row>
    <row r="455" spans="1:10" ht="14.25" customHeight="1">
      <c r="A455" s="266" t="s">
        <v>369</v>
      </c>
      <c r="B455" s="267" t="s">
        <v>960</v>
      </c>
      <c r="C455" s="266" t="s">
        <v>647</v>
      </c>
      <c r="D455" s="266" t="s">
        <v>958</v>
      </c>
      <c r="E455" s="266" t="s">
        <v>959</v>
      </c>
      <c r="F455" s="266" t="s">
        <v>661</v>
      </c>
      <c r="G455" s="268" t="s">
        <v>858</v>
      </c>
      <c r="H455" s="266" t="s">
        <v>858</v>
      </c>
      <c r="I455" s="266" t="s">
        <v>88</v>
      </c>
      <c r="J455" s="269"/>
    </row>
    <row r="456" spans="1:10" ht="14.25" customHeight="1">
      <c r="A456" s="266" t="s">
        <v>369</v>
      </c>
      <c r="B456" s="267" t="s">
        <v>705</v>
      </c>
      <c r="C456" s="266" t="s">
        <v>647</v>
      </c>
      <c r="D456" s="266" t="s">
        <v>958</v>
      </c>
      <c r="E456" s="266" t="s">
        <v>959</v>
      </c>
      <c r="F456" s="266" t="s">
        <v>661</v>
      </c>
      <c r="G456" s="268" t="s">
        <v>858</v>
      </c>
      <c r="H456" s="266" t="s">
        <v>858</v>
      </c>
      <c r="I456" s="266" t="s">
        <v>88</v>
      </c>
      <c r="J456" s="269"/>
    </row>
    <row r="457" spans="1:10" ht="14.25" customHeight="1">
      <c r="A457" s="266" t="s">
        <v>369</v>
      </c>
      <c r="B457" s="267" t="s">
        <v>708</v>
      </c>
      <c r="C457" s="266" t="s">
        <v>647</v>
      </c>
      <c r="D457" s="266" t="s">
        <v>958</v>
      </c>
      <c r="E457" s="266" t="s">
        <v>959</v>
      </c>
      <c r="F457" s="266" t="s">
        <v>661</v>
      </c>
      <c r="G457" s="268" t="s">
        <v>858</v>
      </c>
      <c r="H457" s="266" t="s">
        <v>858</v>
      </c>
      <c r="I457" s="266" t="s">
        <v>88</v>
      </c>
      <c r="J457" s="269"/>
    </row>
    <row r="458" spans="1:10" ht="14.25" customHeight="1"/>
    <row r="459" spans="1:10" ht="14.25" customHeight="1">
      <c r="A459" s="275"/>
      <c r="B459" s="262" t="s">
        <v>983</v>
      </c>
    </row>
    <row r="460" spans="1:10" ht="14.25" customHeight="1">
      <c r="A460" s="270"/>
      <c r="B460" s="262" t="s">
        <v>984</v>
      </c>
    </row>
    <row r="461" spans="1:10" ht="14.25" customHeight="1"/>
  </sheetData>
  <phoneticPr fontId="42" type="noConversion"/>
  <dataValidations count="1">
    <dataValidation type="textLength" showInputMessage="1" showErrorMessage="1" sqref="J4:J18">
      <formula1>0</formula1>
      <formula2>150</formula2>
    </dataValidation>
  </dataValidations>
  <pageMargins left="0.78749999999999998" right="0.78749999999999998" top="1.0631944444444446" bottom="1.0631944444444446" header="0.51180555555555551" footer="0.51180555555555551"/>
  <pageSetup paperSize="9" scale="55"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enableFormatConditionsCalculation="0">
    <pageSetUpPr fitToPage="1"/>
  </sheetPr>
  <dimension ref="A1:AK39"/>
  <sheetViews>
    <sheetView zoomScale="85" zoomScaleNormal="85" zoomScaleSheetLayoutView="100" zoomScalePageLayoutView="85" workbookViewId="0">
      <selection activeCell="C29" sqref="C29"/>
    </sheetView>
  </sheetViews>
  <sheetFormatPr defaultColWidth="5.7109375" defaultRowHeight="20.100000000000001" customHeight="1"/>
  <cols>
    <col min="1" max="1" width="10.7109375" style="260" customWidth="1"/>
    <col min="2" max="2" width="26.42578125" style="263" customWidth="1"/>
    <col min="3" max="3" width="25.42578125" style="261" customWidth="1"/>
    <col min="4" max="4" width="11.85546875" style="263" customWidth="1"/>
    <col min="5" max="5" width="32.42578125" style="264" customWidth="1"/>
    <col min="6" max="6" width="8.7109375" style="264" customWidth="1"/>
    <col min="7" max="12" width="4.7109375" style="264" customWidth="1"/>
    <col min="13" max="13" width="7.42578125" style="264" customWidth="1"/>
    <col min="14" max="36" width="4.7109375" style="264" customWidth="1"/>
    <col min="37" max="37" width="11" style="263" customWidth="1"/>
    <col min="38" max="16384" width="5.7109375" style="263"/>
  </cols>
  <sheetData>
    <row r="1" spans="1:37" ht="22.35" customHeight="1" thickBot="1">
      <c r="A1" s="39" t="s">
        <v>105</v>
      </c>
      <c r="B1" s="289"/>
      <c r="C1" s="289"/>
      <c r="D1" s="289"/>
      <c r="E1" s="289"/>
      <c r="F1" s="289"/>
      <c r="G1" s="289"/>
      <c r="H1" s="289"/>
      <c r="I1" s="289"/>
      <c r="J1" s="289"/>
      <c r="K1" s="289"/>
      <c r="L1" s="289"/>
      <c r="M1" s="289"/>
      <c r="N1" s="289"/>
      <c r="O1" s="289"/>
      <c r="P1" s="289"/>
      <c r="Q1" s="289"/>
      <c r="R1" s="289"/>
      <c r="S1" s="289"/>
      <c r="T1" s="289"/>
      <c r="U1" s="289"/>
      <c r="V1" s="289"/>
      <c r="W1" s="289"/>
      <c r="X1" s="290"/>
      <c r="Y1" s="1005" t="s">
        <v>106</v>
      </c>
      <c r="Z1" s="1005"/>
      <c r="AA1" s="1005"/>
      <c r="AB1" s="1005"/>
      <c r="AC1" s="1005"/>
      <c r="AD1" s="1005"/>
      <c r="AE1" s="1006" t="s">
        <v>453</v>
      </c>
      <c r="AF1" s="1006"/>
      <c r="AG1" s="1006"/>
      <c r="AH1" s="1006"/>
      <c r="AI1" s="1006"/>
      <c r="AJ1" s="1006"/>
    </row>
    <row r="2" spans="1:37" ht="20.100000000000001" customHeight="1" thickBot="1">
      <c r="A2" s="291"/>
      <c r="B2" s="291"/>
      <c r="C2" s="291"/>
      <c r="D2" s="291"/>
      <c r="E2" s="291"/>
      <c r="F2" s="291"/>
      <c r="G2" s="291"/>
      <c r="H2" s="291"/>
      <c r="I2" s="291"/>
      <c r="J2" s="291"/>
      <c r="K2" s="291"/>
      <c r="L2" s="291"/>
      <c r="M2" s="291"/>
      <c r="N2" s="291"/>
      <c r="O2" s="291"/>
      <c r="P2" s="291"/>
      <c r="Q2" s="291"/>
      <c r="R2" s="291"/>
      <c r="S2" s="291"/>
      <c r="T2" s="291"/>
      <c r="U2" s="291"/>
      <c r="V2" s="291"/>
      <c r="W2" s="291"/>
      <c r="X2" s="292"/>
      <c r="Y2" s="1007"/>
      <c r="Z2" s="1007"/>
      <c r="AA2" s="1007"/>
      <c r="AB2" s="1007"/>
      <c r="AC2" s="1007"/>
      <c r="AD2" s="1007"/>
      <c r="AE2" s="1006" t="s">
        <v>648</v>
      </c>
      <c r="AF2" s="1006"/>
      <c r="AG2" s="1006"/>
      <c r="AH2" s="1006"/>
      <c r="AI2" s="1006"/>
      <c r="AJ2" s="1006"/>
    </row>
    <row r="3" spans="1:37" ht="32.450000000000003" customHeight="1" thickBot="1">
      <c r="A3" s="293" t="s">
        <v>1</v>
      </c>
      <c r="B3" s="294" t="s">
        <v>81</v>
      </c>
      <c r="C3" s="295" t="s">
        <v>10</v>
      </c>
      <c r="D3" s="296" t="s">
        <v>344</v>
      </c>
      <c r="E3" s="297" t="s">
        <v>93</v>
      </c>
      <c r="F3" s="298" t="s">
        <v>82</v>
      </c>
      <c r="G3" s="1008" t="s">
        <v>985</v>
      </c>
      <c r="H3" s="1008"/>
      <c r="I3" s="1008"/>
      <c r="J3" s="1008"/>
      <c r="K3" s="1008"/>
      <c r="L3" s="1008"/>
      <c r="M3" s="1009" t="s">
        <v>986</v>
      </c>
      <c r="N3" s="1009"/>
      <c r="O3" s="1009"/>
      <c r="P3" s="1009"/>
      <c r="Q3" s="1009"/>
      <c r="R3" s="1009"/>
      <c r="S3" s="1009" t="s">
        <v>987</v>
      </c>
      <c r="T3" s="1009"/>
      <c r="U3" s="1009"/>
      <c r="V3" s="1009"/>
      <c r="W3" s="1009"/>
      <c r="X3" s="1009"/>
      <c r="Y3" s="1010" t="s">
        <v>107</v>
      </c>
      <c r="Z3" s="1010"/>
      <c r="AA3" s="1010"/>
      <c r="AB3" s="1010"/>
      <c r="AC3" s="1010"/>
      <c r="AD3" s="1010"/>
      <c r="AE3" s="1011" t="s">
        <v>988</v>
      </c>
      <c r="AF3" s="1011"/>
      <c r="AG3" s="1011"/>
      <c r="AH3" s="1011"/>
      <c r="AI3" s="1011"/>
      <c r="AJ3" s="1011"/>
      <c r="AK3" s="208" t="s">
        <v>347</v>
      </c>
    </row>
    <row r="4" spans="1:37" ht="35.1" customHeight="1">
      <c r="A4" s="299"/>
      <c r="B4" s="300"/>
      <c r="C4" s="301"/>
      <c r="D4" s="302"/>
      <c r="E4" s="303"/>
      <c r="F4" s="304"/>
      <c r="G4" s="305">
        <v>2011</v>
      </c>
      <c r="H4" s="306">
        <v>2012</v>
      </c>
      <c r="I4" s="306">
        <v>2013</v>
      </c>
      <c r="J4" s="306">
        <v>2014</v>
      </c>
      <c r="K4" s="306">
        <v>2015</v>
      </c>
      <c r="L4" s="307">
        <v>2016</v>
      </c>
      <c r="M4" s="305">
        <v>2011</v>
      </c>
      <c r="N4" s="306">
        <v>2012</v>
      </c>
      <c r="O4" s="306">
        <v>2013</v>
      </c>
      <c r="P4" s="306">
        <v>2014</v>
      </c>
      <c r="Q4" s="306">
        <v>2015</v>
      </c>
      <c r="R4" s="307">
        <v>2016</v>
      </c>
      <c r="S4" s="305">
        <v>2011</v>
      </c>
      <c r="T4" s="306">
        <v>2012</v>
      </c>
      <c r="U4" s="306">
        <v>2013</v>
      </c>
      <c r="V4" s="306">
        <v>2014</v>
      </c>
      <c r="W4" s="306">
        <v>2015</v>
      </c>
      <c r="X4" s="307">
        <v>2016</v>
      </c>
      <c r="Y4" s="305">
        <v>2011</v>
      </c>
      <c r="Z4" s="306">
        <v>2012</v>
      </c>
      <c r="AA4" s="306">
        <v>2013</v>
      </c>
      <c r="AB4" s="306">
        <v>2014</v>
      </c>
      <c r="AC4" s="306">
        <v>2015</v>
      </c>
      <c r="AD4" s="307">
        <v>2016</v>
      </c>
      <c r="AE4" s="305">
        <v>2011</v>
      </c>
      <c r="AF4" s="306">
        <v>2012</v>
      </c>
      <c r="AG4" s="306">
        <v>2013</v>
      </c>
      <c r="AH4" s="306">
        <v>2014</v>
      </c>
      <c r="AI4" s="306">
        <v>2015</v>
      </c>
      <c r="AJ4" s="307">
        <v>2016</v>
      </c>
      <c r="AK4" s="308"/>
    </row>
    <row r="5" spans="1:37" s="314" customFormat="1" ht="13.35" customHeight="1">
      <c r="A5" s="309" t="s">
        <v>369</v>
      </c>
      <c r="B5" s="310" t="s">
        <v>659</v>
      </c>
      <c r="C5" s="311" t="s">
        <v>19</v>
      </c>
      <c r="D5" s="309" t="s">
        <v>8</v>
      </c>
      <c r="E5" s="309" t="s">
        <v>712</v>
      </c>
      <c r="F5" s="312" t="s">
        <v>661</v>
      </c>
      <c r="G5" s="312" t="s">
        <v>5</v>
      </c>
      <c r="H5" s="312" t="s">
        <v>5</v>
      </c>
      <c r="I5" s="312" t="s">
        <v>5</v>
      </c>
      <c r="J5" s="312" t="s">
        <v>5</v>
      </c>
      <c r="K5" s="312" t="s">
        <v>5</v>
      </c>
      <c r="L5" s="312" t="s">
        <v>5</v>
      </c>
      <c r="M5" s="312" t="s">
        <v>5</v>
      </c>
      <c r="N5" s="309" t="s">
        <v>5</v>
      </c>
      <c r="O5" s="309" t="s">
        <v>5</v>
      </c>
      <c r="P5" s="309" t="s">
        <v>5</v>
      </c>
      <c r="Q5" s="309" t="s">
        <v>5</v>
      </c>
      <c r="R5" s="309" t="s">
        <v>5</v>
      </c>
      <c r="S5" s="312" t="s">
        <v>5</v>
      </c>
      <c r="T5" s="309" t="s">
        <v>5</v>
      </c>
      <c r="U5" s="309" t="s">
        <v>5</v>
      </c>
      <c r="V5" s="309" t="s">
        <v>5</v>
      </c>
      <c r="W5" s="309" t="s">
        <v>5</v>
      </c>
      <c r="X5" s="309" t="s">
        <v>5</v>
      </c>
      <c r="Y5" s="312" t="s">
        <v>5</v>
      </c>
      <c r="Z5" s="309" t="s">
        <v>5</v>
      </c>
      <c r="AA5" s="309" t="s">
        <v>5</v>
      </c>
      <c r="AB5" s="309" t="s">
        <v>5</v>
      </c>
      <c r="AC5" s="309" t="s">
        <v>5</v>
      </c>
      <c r="AD5" s="309" t="s">
        <v>5</v>
      </c>
      <c r="AE5" s="1002" t="s">
        <v>989</v>
      </c>
      <c r="AF5" s="1002"/>
      <c r="AG5" s="1002"/>
      <c r="AH5" s="1002"/>
      <c r="AI5" s="1002"/>
      <c r="AJ5" s="1002"/>
      <c r="AK5" s="313"/>
    </row>
    <row r="6" spans="1:37" s="314" customFormat="1" ht="13.35" customHeight="1">
      <c r="A6" s="309" t="s">
        <v>369</v>
      </c>
      <c r="B6" s="310" t="s">
        <v>659</v>
      </c>
      <c r="C6" s="311" t="s">
        <v>21</v>
      </c>
      <c r="D6" s="309" t="s">
        <v>8</v>
      </c>
      <c r="E6" s="309" t="s">
        <v>65</v>
      </c>
      <c r="F6" s="312" t="s">
        <v>661</v>
      </c>
      <c r="G6" s="312" t="s">
        <v>5</v>
      </c>
      <c r="H6" s="312" t="s">
        <v>5</v>
      </c>
      <c r="I6" s="312" t="s">
        <v>5</v>
      </c>
      <c r="J6" s="312" t="s">
        <v>5</v>
      </c>
      <c r="K6" s="312" t="s">
        <v>5</v>
      </c>
      <c r="L6" s="312" t="s">
        <v>5</v>
      </c>
      <c r="M6" s="312" t="s">
        <v>5</v>
      </c>
      <c r="N6" s="309" t="s">
        <v>5</v>
      </c>
      <c r="O6" s="309" t="s">
        <v>5</v>
      </c>
      <c r="P6" s="309" t="s">
        <v>5</v>
      </c>
      <c r="Q6" s="309" t="s">
        <v>5</v>
      </c>
      <c r="R6" s="309" t="s">
        <v>5</v>
      </c>
      <c r="S6" s="312" t="s">
        <v>5</v>
      </c>
      <c r="T6" s="309" t="s">
        <v>5</v>
      </c>
      <c r="U6" s="309" t="s">
        <v>5</v>
      </c>
      <c r="V6" s="309" t="s">
        <v>5</v>
      </c>
      <c r="W6" s="309" t="s">
        <v>5</v>
      </c>
      <c r="X6" s="309" t="s">
        <v>5</v>
      </c>
      <c r="Y6" s="312" t="s">
        <v>5</v>
      </c>
      <c r="Z6" s="309" t="s">
        <v>5</v>
      </c>
      <c r="AA6" s="309" t="s">
        <v>5</v>
      </c>
      <c r="AB6" s="309" t="s">
        <v>5</v>
      </c>
      <c r="AC6" s="309" t="s">
        <v>5</v>
      </c>
      <c r="AD6" s="309" t="s">
        <v>5</v>
      </c>
      <c r="AE6" s="1002" t="s">
        <v>989</v>
      </c>
      <c r="AF6" s="1002"/>
      <c r="AG6" s="1002"/>
      <c r="AH6" s="1002"/>
      <c r="AI6" s="1002"/>
      <c r="AJ6" s="1002"/>
      <c r="AK6" s="313"/>
    </row>
    <row r="7" spans="1:37" ht="13.35" customHeight="1">
      <c r="A7" s="309" t="s">
        <v>369</v>
      </c>
      <c r="B7" s="310" t="s">
        <v>666</v>
      </c>
      <c r="C7" s="311" t="s">
        <v>21</v>
      </c>
      <c r="D7" s="309" t="s">
        <v>8</v>
      </c>
      <c r="E7" s="309" t="s">
        <v>990</v>
      </c>
      <c r="F7" s="309" t="s">
        <v>661</v>
      </c>
      <c r="G7" s="309" t="s">
        <v>5</v>
      </c>
      <c r="H7" s="309" t="s">
        <v>5</v>
      </c>
      <c r="I7" s="309" t="s">
        <v>5</v>
      </c>
      <c r="J7" s="309" t="s">
        <v>5</v>
      </c>
      <c r="K7" s="309" t="s">
        <v>5</v>
      </c>
      <c r="L7" s="309" t="s">
        <v>5</v>
      </c>
      <c r="M7" s="309" t="s">
        <v>5</v>
      </c>
      <c r="N7" s="309" t="s">
        <v>5</v>
      </c>
      <c r="O7" s="309" t="s">
        <v>5</v>
      </c>
      <c r="P7" s="309" t="s">
        <v>5</v>
      </c>
      <c r="Q7" s="309" t="s">
        <v>5</v>
      </c>
      <c r="R7" s="309" t="s">
        <v>5</v>
      </c>
      <c r="S7" s="309" t="s">
        <v>5</v>
      </c>
      <c r="T7" s="309" t="s">
        <v>5</v>
      </c>
      <c r="U7" s="309" t="s">
        <v>5</v>
      </c>
      <c r="V7" s="309" t="s">
        <v>5</v>
      </c>
      <c r="W7" s="309" t="s">
        <v>5</v>
      </c>
      <c r="X7" s="309" t="s">
        <v>5</v>
      </c>
      <c r="Y7" s="309" t="s">
        <v>5</v>
      </c>
      <c r="Z7" s="309" t="s">
        <v>5</v>
      </c>
      <c r="AA7" s="309" t="s">
        <v>5</v>
      </c>
      <c r="AB7" s="309" t="s">
        <v>5</v>
      </c>
      <c r="AC7" s="309" t="s">
        <v>5</v>
      </c>
      <c r="AD7" s="309" t="s">
        <v>5</v>
      </c>
      <c r="AE7" s="1002" t="s">
        <v>989</v>
      </c>
      <c r="AF7" s="1002"/>
      <c r="AG7" s="1002"/>
      <c r="AH7" s="1002"/>
      <c r="AI7" s="1002"/>
      <c r="AJ7" s="1002"/>
      <c r="AK7" s="315"/>
    </row>
    <row r="8" spans="1:37" ht="13.35" customHeight="1">
      <c r="A8" s="316" t="s">
        <v>369</v>
      </c>
      <c r="B8" s="317" t="s">
        <v>666</v>
      </c>
      <c r="C8" s="316" t="s">
        <v>19</v>
      </c>
      <c r="D8" s="316" t="s">
        <v>8</v>
      </c>
      <c r="E8" s="316" t="s">
        <v>991</v>
      </c>
      <c r="F8" s="316" t="s">
        <v>661</v>
      </c>
      <c r="G8" s="316" t="s">
        <v>5</v>
      </c>
      <c r="H8" s="316" t="s">
        <v>5</v>
      </c>
      <c r="I8" s="316" t="s">
        <v>5</v>
      </c>
      <c r="J8" s="316" t="s">
        <v>5</v>
      </c>
      <c r="K8" s="316" t="s">
        <v>5</v>
      </c>
      <c r="L8" s="316" t="s">
        <v>5</v>
      </c>
      <c r="M8" s="316" t="s">
        <v>5</v>
      </c>
      <c r="N8" s="316" t="s">
        <v>5</v>
      </c>
      <c r="O8" s="316" t="s">
        <v>5</v>
      </c>
      <c r="P8" s="316" t="s">
        <v>5</v>
      </c>
      <c r="Q8" s="316" t="s">
        <v>5</v>
      </c>
      <c r="R8" s="316" t="s">
        <v>5</v>
      </c>
      <c r="S8" s="316" t="s">
        <v>5</v>
      </c>
      <c r="T8" s="316" t="s">
        <v>5</v>
      </c>
      <c r="U8" s="316" t="s">
        <v>5</v>
      </c>
      <c r="V8" s="316" t="s">
        <v>5</v>
      </c>
      <c r="W8" s="316" t="s">
        <v>5</v>
      </c>
      <c r="X8" s="316" t="s">
        <v>5</v>
      </c>
      <c r="Y8" s="316" t="s">
        <v>5</v>
      </c>
      <c r="Z8" s="316" t="s">
        <v>5</v>
      </c>
      <c r="AA8" s="316" t="s">
        <v>5</v>
      </c>
      <c r="AB8" s="316" t="s">
        <v>5</v>
      </c>
      <c r="AC8" s="316" t="s">
        <v>5</v>
      </c>
      <c r="AD8" s="316" t="s">
        <v>5</v>
      </c>
      <c r="AE8" s="1003" t="s">
        <v>989</v>
      </c>
      <c r="AF8" s="1003"/>
      <c r="AG8" s="1003"/>
      <c r="AH8" s="1003"/>
      <c r="AI8" s="1003"/>
      <c r="AJ8" s="1003"/>
      <c r="AK8" s="315"/>
    </row>
    <row r="9" spans="1:37" ht="13.35" customHeight="1">
      <c r="A9" s="316" t="s">
        <v>369</v>
      </c>
      <c r="B9" s="317" t="s">
        <v>666</v>
      </c>
      <c r="C9" s="316" t="s">
        <v>21</v>
      </c>
      <c r="D9" s="316" t="s">
        <v>8</v>
      </c>
      <c r="E9" s="316" t="s">
        <v>692</v>
      </c>
      <c r="F9" s="316" t="s">
        <v>661</v>
      </c>
      <c r="G9" s="316" t="s">
        <v>5</v>
      </c>
      <c r="H9" s="316" t="s">
        <v>5</v>
      </c>
      <c r="I9" s="316" t="s">
        <v>5</v>
      </c>
      <c r="J9" s="316" t="s">
        <v>5</v>
      </c>
      <c r="K9" s="316" t="s">
        <v>5</v>
      </c>
      <c r="L9" s="316" t="s">
        <v>5</v>
      </c>
      <c r="M9" s="316" t="s">
        <v>5</v>
      </c>
      <c r="N9" s="316" t="s">
        <v>5</v>
      </c>
      <c r="O9" s="316" t="s">
        <v>5</v>
      </c>
      <c r="P9" s="316" t="s">
        <v>5</v>
      </c>
      <c r="Q9" s="316" t="s">
        <v>5</v>
      </c>
      <c r="R9" s="316" t="s">
        <v>5</v>
      </c>
      <c r="S9" s="316" t="s">
        <v>5</v>
      </c>
      <c r="T9" s="316" t="s">
        <v>5</v>
      </c>
      <c r="U9" s="316" t="s">
        <v>5</v>
      </c>
      <c r="V9" s="316" t="s">
        <v>5</v>
      </c>
      <c r="W9" s="316" t="s">
        <v>5</v>
      </c>
      <c r="X9" s="316" t="s">
        <v>5</v>
      </c>
      <c r="Y9" s="316" t="s">
        <v>5</v>
      </c>
      <c r="Z9" s="316" t="s">
        <v>5</v>
      </c>
      <c r="AA9" s="316" t="s">
        <v>5</v>
      </c>
      <c r="AB9" s="316" t="s">
        <v>5</v>
      </c>
      <c r="AC9" s="316" t="s">
        <v>5</v>
      </c>
      <c r="AD9" s="316" t="s">
        <v>5</v>
      </c>
      <c r="AE9" s="1003" t="s">
        <v>989</v>
      </c>
      <c r="AF9" s="1003"/>
      <c r="AG9" s="1003"/>
      <c r="AH9" s="1003"/>
      <c r="AI9" s="1003"/>
      <c r="AJ9" s="1003"/>
      <c r="AK9" s="315"/>
    </row>
    <row r="10" spans="1:37" ht="13.35" customHeight="1">
      <c r="A10" s="316" t="s">
        <v>369</v>
      </c>
      <c r="B10" s="317" t="s">
        <v>733</v>
      </c>
      <c r="C10" s="316" t="s">
        <v>21</v>
      </c>
      <c r="D10" s="316" t="s">
        <v>8</v>
      </c>
      <c r="E10" s="316" t="s">
        <v>65</v>
      </c>
      <c r="F10" s="316" t="s">
        <v>664</v>
      </c>
      <c r="G10" s="316"/>
      <c r="H10" s="316"/>
      <c r="I10" s="316"/>
      <c r="J10" s="316"/>
      <c r="K10" s="316"/>
      <c r="L10" s="316"/>
      <c r="M10" s="316" t="s">
        <v>5</v>
      </c>
      <c r="N10" s="316" t="s">
        <v>5</v>
      </c>
      <c r="O10" s="316" t="s">
        <v>5</v>
      </c>
      <c r="P10" s="316" t="s">
        <v>5</v>
      </c>
      <c r="Q10" s="316" t="s">
        <v>5</v>
      </c>
      <c r="R10" s="316" t="s">
        <v>5</v>
      </c>
      <c r="S10" s="316" t="s">
        <v>5</v>
      </c>
      <c r="T10" s="316" t="s">
        <v>5</v>
      </c>
      <c r="U10" s="316" t="s">
        <v>5</v>
      </c>
      <c r="V10" s="316" t="s">
        <v>5</v>
      </c>
      <c r="W10" s="316" t="s">
        <v>5</v>
      </c>
      <c r="X10" s="316" t="s">
        <v>5</v>
      </c>
      <c r="Y10" s="316"/>
      <c r="Z10" s="316"/>
      <c r="AA10" s="316"/>
      <c r="AB10" s="316"/>
      <c r="AC10" s="316"/>
      <c r="AD10" s="316"/>
      <c r="AE10" s="1003" t="s">
        <v>989</v>
      </c>
      <c r="AF10" s="1003"/>
      <c r="AG10" s="1003"/>
      <c r="AH10" s="1003"/>
      <c r="AI10" s="1003"/>
      <c r="AJ10" s="1003"/>
      <c r="AK10" s="315"/>
    </row>
    <row r="11" spans="1:37" ht="13.35" customHeight="1">
      <c r="A11" s="316" t="s">
        <v>369</v>
      </c>
      <c r="B11" s="317" t="s">
        <v>97</v>
      </c>
      <c r="C11" s="316" t="s">
        <v>21</v>
      </c>
      <c r="D11" s="316" t="s">
        <v>8</v>
      </c>
      <c r="E11" s="316" t="s">
        <v>660</v>
      </c>
      <c r="F11" s="316" t="s">
        <v>661</v>
      </c>
      <c r="G11" s="316" t="s">
        <v>5</v>
      </c>
      <c r="H11" s="316" t="s">
        <v>5</v>
      </c>
      <c r="I11" s="316" t="s">
        <v>5</v>
      </c>
      <c r="J11" s="316" t="s">
        <v>5</v>
      </c>
      <c r="K11" s="316" t="s">
        <v>5</v>
      </c>
      <c r="L11" s="316" t="s">
        <v>5</v>
      </c>
      <c r="M11" s="316" t="s">
        <v>5</v>
      </c>
      <c r="N11" s="316" t="s">
        <v>5</v>
      </c>
      <c r="O11" s="316" t="s">
        <v>5</v>
      </c>
      <c r="P11" s="316" t="s">
        <v>5</v>
      </c>
      <c r="Q11" s="316" t="s">
        <v>5</v>
      </c>
      <c r="R11" s="316" t="s">
        <v>5</v>
      </c>
      <c r="S11" s="316"/>
      <c r="T11" s="316"/>
      <c r="U11" s="316"/>
      <c r="V11" s="316"/>
      <c r="W11" s="316"/>
      <c r="X11" s="316"/>
      <c r="Y11" s="316"/>
      <c r="Z11" s="316"/>
      <c r="AA11" s="316"/>
      <c r="AB11" s="316"/>
      <c r="AC11" s="316"/>
      <c r="AD11" s="316"/>
      <c r="AE11" s="1003" t="s">
        <v>989</v>
      </c>
      <c r="AF11" s="1003"/>
      <c r="AG11" s="1003"/>
      <c r="AH11" s="1003"/>
      <c r="AI11" s="1003"/>
      <c r="AJ11" s="1003"/>
      <c r="AK11" s="315"/>
    </row>
    <row r="12" spans="1:37" ht="13.35" customHeight="1">
      <c r="A12" s="316" t="s">
        <v>369</v>
      </c>
      <c r="B12" s="317" t="s">
        <v>97</v>
      </c>
      <c r="C12" s="316" t="s">
        <v>19</v>
      </c>
      <c r="D12" s="316" t="s">
        <v>8</v>
      </c>
      <c r="E12" s="318" t="s">
        <v>718</v>
      </c>
      <c r="F12" s="316" t="s">
        <v>661</v>
      </c>
      <c r="G12" s="316" t="s">
        <v>5</v>
      </c>
      <c r="H12" s="316" t="s">
        <v>5</v>
      </c>
      <c r="I12" s="316" t="s">
        <v>5</v>
      </c>
      <c r="J12" s="316" t="s">
        <v>5</v>
      </c>
      <c r="K12" s="316" t="s">
        <v>5</v>
      </c>
      <c r="L12" s="316" t="s">
        <v>5</v>
      </c>
      <c r="M12" s="316" t="s">
        <v>5</v>
      </c>
      <c r="N12" s="316" t="s">
        <v>5</v>
      </c>
      <c r="O12" s="316" t="s">
        <v>5</v>
      </c>
      <c r="P12" s="316" t="s">
        <v>5</v>
      </c>
      <c r="Q12" s="316" t="s">
        <v>5</v>
      </c>
      <c r="R12" s="316" t="s">
        <v>5</v>
      </c>
      <c r="S12" s="316" t="s">
        <v>5</v>
      </c>
      <c r="T12" s="316" t="s">
        <v>5</v>
      </c>
      <c r="U12" s="316" t="s">
        <v>5</v>
      </c>
      <c r="V12" s="316" t="s">
        <v>5</v>
      </c>
      <c r="W12" s="316" t="s">
        <v>5</v>
      </c>
      <c r="X12" s="316" t="s">
        <v>5</v>
      </c>
      <c r="Y12" s="316" t="s">
        <v>5</v>
      </c>
      <c r="Z12" s="316" t="s">
        <v>5</v>
      </c>
      <c r="AA12" s="316" t="s">
        <v>5</v>
      </c>
      <c r="AB12" s="316" t="s">
        <v>5</v>
      </c>
      <c r="AC12" s="316" t="s">
        <v>5</v>
      </c>
      <c r="AD12" s="316" t="s">
        <v>5</v>
      </c>
      <c r="AE12" s="1003" t="s">
        <v>989</v>
      </c>
      <c r="AF12" s="1003"/>
      <c r="AG12" s="1003"/>
      <c r="AH12" s="1003"/>
      <c r="AI12" s="1003"/>
      <c r="AJ12" s="1003"/>
      <c r="AK12" s="315"/>
    </row>
    <row r="13" spans="1:37" ht="13.35" customHeight="1">
      <c r="A13" s="316" t="s">
        <v>369</v>
      </c>
      <c r="B13" s="317" t="s">
        <v>97</v>
      </c>
      <c r="C13" s="316" t="s">
        <v>21</v>
      </c>
      <c r="D13" s="316" t="s">
        <v>8</v>
      </c>
      <c r="E13" s="316" t="s">
        <v>692</v>
      </c>
      <c r="F13" s="316" t="s">
        <v>661</v>
      </c>
      <c r="G13" s="316" t="s">
        <v>5</v>
      </c>
      <c r="H13" s="316" t="s">
        <v>5</v>
      </c>
      <c r="I13" s="316" t="s">
        <v>5</v>
      </c>
      <c r="J13" s="316" t="s">
        <v>5</v>
      </c>
      <c r="K13" s="316" t="s">
        <v>5</v>
      </c>
      <c r="L13" s="316" t="s">
        <v>5</v>
      </c>
      <c r="M13" s="316" t="s">
        <v>5</v>
      </c>
      <c r="N13" s="316" t="s">
        <v>5</v>
      </c>
      <c r="O13" s="316" t="s">
        <v>5</v>
      </c>
      <c r="P13" s="316" t="s">
        <v>5</v>
      </c>
      <c r="Q13" s="316" t="s">
        <v>5</v>
      </c>
      <c r="R13" s="316" t="s">
        <v>5</v>
      </c>
      <c r="S13" s="316" t="s">
        <v>5</v>
      </c>
      <c r="T13" s="316" t="s">
        <v>5</v>
      </c>
      <c r="U13" s="316" t="s">
        <v>5</v>
      </c>
      <c r="V13" s="316" t="s">
        <v>5</v>
      </c>
      <c r="W13" s="316" t="s">
        <v>5</v>
      </c>
      <c r="X13" s="316" t="s">
        <v>5</v>
      </c>
      <c r="Y13" s="316" t="s">
        <v>5</v>
      </c>
      <c r="Z13" s="316" t="s">
        <v>5</v>
      </c>
      <c r="AA13" s="316" t="s">
        <v>5</v>
      </c>
      <c r="AB13" s="316" t="s">
        <v>5</v>
      </c>
      <c r="AC13" s="316" t="s">
        <v>5</v>
      </c>
      <c r="AD13" s="316" t="s">
        <v>5</v>
      </c>
      <c r="AE13" s="1003" t="s">
        <v>989</v>
      </c>
      <c r="AF13" s="1003"/>
      <c r="AG13" s="1003"/>
      <c r="AH13" s="1003"/>
      <c r="AI13" s="1003"/>
      <c r="AJ13" s="1003"/>
      <c r="AK13" s="315"/>
    </row>
    <row r="14" spans="1:37" ht="13.35" customHeight="1">
      <c r="A14" s="316" t="s">
        <v>369</v>
      </c>
      <c r="B14" s="317" t="s">
        <v>97</v>
      </c>
      <c r="C14" s="318" t="s">
        <v>992</v>
      </c>
      <c r="D14" s="316" t="s">
        <v>241</v>
      </c>
      <c r="E14" s="316" t="s">
        <v>923</v>
      </c>
      <c r="F14" s="316" t="s">
        <v>661</v>
      </c>
      <c r="G14" s="316" t="s">
        <v>5</v>
      </c>
      <c r="H14" s="316" t="s">
        <v>5</v>
      </c>
      <c r="I14" s="316" t="s">
        <v>5</v>
      </c>
      <c r="J14" s="316" t="s">
        <v>5</v>
      </c>
      <c r="K14" s="316" t="s">
        <v>5</v>
      </c>
      <c r="L14" s="316" t="s">
        <v>5</v>
      </c>
      <c r="M14" s="316" t="s">
        <v>5</v>
      </c>
      <c r="N14" s="316" t="s">
        <v>5</v>
      </c>
      <c r="O14" s="316" t="s">
        <v>5</v>
      </c>
      <c r="P14" s="316" t="s">
        <v>5</v>
      </c>
      <c r="Q14" s="316" t="s">
        <v>5</v>
      </c>
      <c r="R14" s="316" t="s">
        <v>5</v>
      </c>
      <c r="S14" s="316" t="s">
        <v>5</v>
      </c>
      <c r="T14" s="316" t="s">
        <v>5</v>
      </c>
      <c r="U14" s="316" t="s">
        <v>5</v>
      </c>
      <c r="V14" s="316" t="s">
        <v>5</v>
      </c>
      <c r="W14" s="316" t="s">
        <v>5</v>
      </c>
      <c r="X14" s="316" t="s">
        <v>5</v>
      </c>
      <c r="Y14" s="316" t="s">
        <v>5</v>
      </c>
      <c r="Z14" s="316" t="s">
        <v>5</v>
      </c>
      <c r="AA14" s="316" t="s">
        <v>5</v>
      </c>
      <c r="AB14" s="316" t="s">
        <v>5</v>
      </c>
      <c r="AC14" s="316" t="s">
        <v>5</v>
      </c>
      <c r="AD14" s="316" t="s">
        <v>5</v>
      </c>
      <c r="AE14" s="1003" t="s">
        <v>989</v>
      </c>
      <c r="AF14" s="1003"/>
      <c r="AG14" s="1003"/>
      <c r="AH14" s="1003"/>
      <c r="AI14" s="1003"/>
      <c r="AJ14" s="1003"/>
      <c r="AK14" s="315"/>
    </row>
    <row r="15" spans="1:37" ht="13.35" customHeight="1">
      <c r="A15" s="316" t="s">
        <v>369</v>
      </c>
      <c r="B15" s="317" t="s">
        <v>698</v>
      </c>
      <c r="C15" s="316" t="s">
        <v>19</v>
      </c>
      <c r="D15" s="316" t="s">
        <v>8</v>
      </c>
      <c r="E15" s="318" t="s">
        <v>718</v>
      </c>
      <c r="F15" s="316" t="s">
        <v>664</v>
      </c>
      <c r="G15" s="316" t="s">
        <v>5</v>
      </c>
      <c r="H15" s="316" t="s">
        <v>5</v>
      </c>
      <c r="I15" s="316" t="s">
        <v>5</v>
      </c>
      <c r="J15" s="316" t="s">
        <v>5</v>
      </c>
      <c r="K15" s="316" t="s">
        <v>5</v>
      </c>
      <c r="L15" s="316" t="s">
        <v>5</v>
      </c>
      <c r="M15" s="316" t="s">
        <v>5</v>
      </c>
      <c r="N15" s="316" t="s">
        <v>5</v>
      </c>
      <c r="O15" s="316" t="s">
        <v>5</v>
      </c>
      <c r="P15" s="316" t="s">
        <v>5</v>
      </c>
      <c r="Q15" s="316" t="s">
        <v>5</v>
      </c>
      <c r="R15" s="316" t="s">
        <v>5</v>
      </c>
      <c r="S15" s="316" t="s">
        <v>5</v>
      </c>
      <c r="T15" s="316" t="s">
        <v>5</v>
      </c>
      <c r="U15" s="316" t="s">
        <v>5</v>
      </c>
      <c r="V15" s="316" t="s">
        <v>5</v>
      </c>
      <c r="W15" s="316" t="s">
        <v>5</v>
      </c>
      <c r="X15" s="316" t="s">
        <v>5</v>
      </c>
      <c r="Y15" s="316" t="s">
        <v>5</v>
      </c>
      <c r="Z15" s="316" t="s">
        <v>5</v>
      </c>
      <c r="AA15" s="316" t="s">
        <v>5</v>
      </c>
      <c r="AB15" s="316" t="s">
        <v>5</v>
      </c>
      <c r="AC15" s="316" t="s">
        <v>5</v>
      </c>
      <c r="AD15" s="316" t="s">
        <v>5</v>
      </c>
      <c r="AE15" s="1003" t="s">
        <v>989</v>
      </c>
      <c r="AF15" s="1003"/>
      <c r="AG15" s="1003"/>
      <c r="AH15" s="1003"/>
      <c r="AI15" s="1003"/>
      <c r="AJ15" s="1003"/>
      <c r="AK15" s="315"/>
    </row>
    <row r="16" spans="1:37" ht="13.35" customHeight="1">
      <c r="A16" s="316" t="s">
        <v>369</v>
      </c>
      <c r="B16" s="317" t="s">
        <v>698</v>
      </c>
      <c r="C16" s="316" t="s">
        <v>21</v>
      </c>
      <c r="D16" s="316" t="s">
        <v>8</v>
      </c>
      <c r="E16" s="316" t="s">
        <v>65</v>
      </c>
      <c r="F16" s="316" t="s">
        <v>664</v>
      </c>
      <c r="G16" s="316" t="s">
        <v>5</v>
      </c>
      <c r="H16" s="316" t="s">
        <v>5</v>
      </c>
      <c r="I16" s="316" t="s">
        <v>5</v>
      </c>
      <c r="J16" s="316" t="s">
        <v>5</v>
      </c>
      <c r="K16" s="316" t="s">
        <v>5</v>
      </c>
      <c r="L16" s="316" t="s">
        <v>5</v>
      </c>
      <c r="M16" s="316" t="s">
        <v>5</v>
      </c>
      <c r="N16" s="316" t="s">
        <v>5</v>
      </c>
      <c r="O16" s="316" t="s">
        <v>5</v>
      </c>
      <c r="P16" s="316" t="s">
        <v>5</v>
      </c>
      <c r="Q16" s="316" t="s">
        <v>5</v>
      </c>
      <c r="R16" s="316" t="s">
        <v>5</v>
      </c>
      <c r="S16" s="316" t="s">
        <v>5</v>
      </c>
      <c r="T16" s="316" t="s">
        <v>5</v>
      </c>
      <c r="U16" s="316" t="s">
        <v>5</v>
      </c>
      <c r="V16" s="316" t="s">
        <v>5</v>
      </c>
      <c r="W16" s="316" t="s">
        <v>5</v>
      </c>
      <c r="X16" s="316" t="s">
        <v>5</v>
      </c>
      <c r="Y16" s="316" t="s">
        <v>5</v>
      </c>
      <c r="Z16" s="316" t="s">
        <v>5</v>
      </c>
      <c r="AA16" s="316" t="s">
        <v>5</v>
      </c>
      <c r="AB16" s="316" t="s">
        <v>5</v>
      </c>
      <c r="AC16" s="316" t="s">
        <v>5</v>
      </c>
      <c r="AD16" s="316" t="s">
        <v>5</v>
      </c>
      <c r="AE16" s="1003" t="s">
        <v>989</v>
      </c>
      <c r="AF16" s="1003"/>
      <c r="AG16" s="1003"/>
      <c r="AH16" s="1003"/>
      <c r="AI16" s="1003"/>
      <c r="AJ16" s="1003"/>
      <c r="AK16" s="315"/>
    </row>
    <row r="17" spans="1:37" ht="20.100000000000001" customHeight="1">
      <c r="A17" s="316" t="s">
        <v>369</v>
      </c>
      <c r="B17" s="317" t="s">
        <v>673</v>
      </c>
      <c r="C17" s="316" t="s">
        <v>21</v>
      </c>
      <c r="D17" s="316" t="s">
        <v>8</v>
      </c>
      <c r="E17" s="316" t="s">
        <v>660</v>
      </c>
      <c r="F17" s="316" t="s">
        <v>661</v>
      </c>
      <c r="G17" s="316" t="s">
        <v>5</v>
      </c>
      <c r="H17" s="316" t="s">
        <v>5</v>
      </c>
      <c r="I17" s="316" t="s">
        <v>5</v>
      </c>
      <c r="J17" s="316" t="s">
        <v>5</v>
      </c>
      <c r="K17" s="316" t="s">
        <v>5</v>
      </c>
      <c r="L17" s="316" t="s">
        <v>5</v>
      </c>
      <c r="M17" s="316" t="s">
        <v>5</v>
      </c>
      <c r="N17" s="316" t="s">
        <v>5</v>
      </c>
      <c r="O17" s="316" t="s">
        <v>5</v>
      </c>
      <c r="P17" s="316" t="s">
        <v>5</v>
      </c>
      <c r="Q17" s="316" t="s">
        <v>5</v>
      </c>
      <c r="R17" s="316" t="s">
        <v>5</v>
      </c>
      <c r="S17" s="316"/>
      <c r="T17" s="316"/>
      <c r="U17" s="316"/>
      <c r="V17" s="316"/>
      <c r="W17" s="316"/>
      <c r="X17" s="316"/>
      <c r="Y17" s="316"/>
      <c r="Z17" s="316"/>
      <c r="AA17" s="316"/>
      <c r="AB17" s="316"/>
      <c r="AC17" s="316"/>
      <c r="AD17" s="316"/>
      <c r="AE17" s="1003" t="s">
        <v>989</v>
      </c>
      <c r="AF17" s="1003"/>
      <c r="AG17" s="1003"/>
      <c r="AH17" s="1003"/>
      <c r="AI17" s="1003"/>
      <c r="AJ17" s="1003"/>
      <c r="AK17" s="315"/>
    </row>
    <row r="18" spans="1:37" ht="20.100000000000001" customHeight="1">
      <c r="A18" s="309" t="s">
        <v>369</v>
      </c>
      <c r="B18" s="310" t="s">
        <v>673</v>
      </c>
      <c r="C18" s="309" t="s">
        <v>21</v>
      </c>
      <c r="D18" s="309" t="s">
        <v>8</v>
      </c>
      <c r="E18" s="309" t="s">
        <v>699</v>
      </c>
      <c r="F18" s="309" t="s">
        <v>661</v>
      </c>
      <c r="G18" s="309" t="s">
        <v>5</v>
      </c>
      <c r="H18" s="309" t="s">
        <v>5</v>
      </c>
      <c r="I18" s="309" t="s">
        <v>5</v>
      </c>
      <c r="J18" s="309" t="s">
        <v>5</v>
      </c>
      <c r="K18" s="309" t="s">
        <v>5</v>
      </c>
      <c r="L18" s="309" t="s">
        <v>5</v>
      </c>
      <c r="M18" s="309" t="s">
        <v>5</v>
      </c>
      <c r="N18" s="309" t="s">
        <v>5</v>
      </c>
      <c r="O18" s="309" t="s">
        <v>5</v>
      </c>
      <c r="P18" s="309" t="s">
        <v>5</v>
      </c>
      <c r="Q18" s="309" t="s">
        <v>5</v>
      </c>
      <c r="R18" s="309" t="s">
        <v>5</v>
      </c>
      <c r="S18" s="309" t="s">
        <v>5</v>
      </c>
      <c r="T18" s="309" t="s">
        <v>5</v>
      </c>
      <c r="U18" s="309" t="s">
        <v>5</v>
      </c>
      <c r="V18" s="309" t="s">
        <v>5</v>
      </c>
      <c r="W18" s="309" t="s">
        <v>5</v>
      </c>
      <c r="X18" s="309" t="s">
        <v>5</v>
      </c>
      <c r="Y18" s="309" t="s">
        <v>5</v>
      </c>
      <c r="Z18" s="309" t="s">
        <v>5</v>
      </c>
      <c r="AA18" s="309" t="s">
        <v>5</v>
      </c>
      <c r="AB18" s="309" t="s">
        <v>5</v>
      </c>
      <c r="AC18" s="309" t="s">
        <v>5</v>
      </c>
      <c r="AD18" s="309" t="s">
        <v>5</v>
      </c>
      <c r="AE18" s="1002" t="s">
        <v>989</v>
      </c>
      <c r="AF18" s="1002"/>
      <c r="AG18" s="1002"/>
      <c r="AH18" s="1002"/>
      <c r="AI18" s="1002"/>
      <c r="AJ18" s="1002"/>
      <c r="AK18" s="315"/>
    </row>
    <row r="19" spans="1:37" ht="20.100000000000001" customHeight="1">
      <c r="A19" s="316" t="s">
        <v>369</v>
      </c>
      <c r="B19" s="317" t="s">
        <v>674</v>
      </c>
      <c r="C19" s="318" t="s">
        <v>23</v>
      </c>
      <c r="D19" s="316" t="s">
        <v>8</v>
      </c>
      <c r="E19" s="316" t="s">
        <v>675</v>
      </c>
      <c r="F19" s="316" t="s">
        <v>661</v>
      </c>
      <c r="G19" s="316" t="s">
        <v>5</v>
      </c>
      <c r="H19" s="316" t="s">
        <v>5</v>
      </c>
      <c r="I19" s="316" t="s">
        <v>5</v>
      </c>
      <c r="J19" s="316" t="s">
        <v>5</v>
      </c>
      <c r="K19" s="316" t="s">
        <v>5</v>
      </c>
      <c r="L19" s="316" t="s">
        <v>5</v>
      </c>
      <c r="M19" s="316" t="s">
        <v>5</v>
      </c>
      <c r="N19" s="316" t="s">
        <v>5</v>
      </c>
      <c r="O19" s="316" t="s">
        <v>5</v>
      </c>
      <c r="P19" s="316" t="s">
        <v>5</v>
      </c>
      <c r="Q19" s="316" t="s">
        <v>5</v>
      </c>
      <c r="R19" s="316" t="s">
        <v>5</v>
      </c>
      <c r="S19" s="316" t="s">
        <v>5</v>
      </c>
      <c r="T19" s="316" t="s">
        <v>5</v>
      </c>
      <c r="U19" s="316" t="s">
        <v>5</v>
      </c>
      <c r="V19" s="316" t="s">
        <v>5</v>
      </c>
      <c r="W19" s="316" t="s">
        <v>5</v>
      </c>
      <c r="X19" s="316" t="s">
        <v>5</v>
      </c>
      <c r="Y19" s="316" t="s">
        <v>5</v>
      </c>
      <c r="Z19" s="316" t="s">
        <v>5</v>
      </c>
      <c r="AA19" s="316" t="s">
        <v>5</v>
      </c>
      <c r="AB19" s="316" t="s">
        <v>5</v>
      </c>
      <c r="AC19" s="316" t="s">
        <v>5</v>
      </c>
      <c r="AD19" s="316" t="s">
        <v>5</v>
      </c>
      <c r="AE19" s="1003" t="s">
        <v>989</v>
      </c>
      <c r="AF19" s="1003"/>
      <c r="AG19" s="1003"/>
      <c r="AH19" s="1003"/>
      <c r="AI19" s="1003"/>
      <c r="AJ19" s="1003"/>
      <c r="AK19" s="315"/>
    </row>
    <row r="20" spans="1:37" ht="20.100000000000001" customHeight="1">
      <c r="A20" s="316" t="s">
        <v>369</v>
      </c>
      <c r="B20" s="317" t="s">
        <v>720</v>
      </c>
      <c r="C20" s="316" t="s">
        <v>19</v>
      </c>
      <c r="D20" s="316" t="s">
        <v>8</v>
      </c>
      <c r="E20" s="318" t="s">
        <v>718</v>
      </c>
      <c r="F20" s="316" t="s">
        <v>664</v>
      </c>
      <c r="G20" s="316" t="s">
        <v>5</v>
      </c>
      <c r="H20" s="316" t="s">
        <v>5</v>
      </c>
      <c r="I20" s="316" t="s">
        <v>5</v>
      </c>
      <c r="J20" s="316" t="s">
        <v>5</v>
      </c>
      <c r="K20" s="316" t="s">
        <v>5</v>
      </c>
      <c r="L20" s="316" t="s">
        <v>5</v>
      </c>
      <c r="M20" s="316" t="s">
        <v>5</v>
      </c>
      <c r="N20" s="316" t="s">
        <v>5</v>
      </c>
      <c r="O20" s="316" t="s">
        <v>5</v>
      </c>
      <c r="P20" s="316" t="s">
        <v>5</v>
      </c>
      <c r="Q20" s="316" t="s">
        <v>5</v>
      </c>
      <c r="R20" s="316" t="s">
        <v>5</v>
      </c>
      <c r="S20" s="316" t="s">
        <v>5</v>
      </c>
      <c r="T20" s="316" t="s">
        <v>5</v>
      </c>
      <c r="U20" s="316" t="s">
        <v>5</v>
      </c>
      <c r="V20" s="316" t="s">
        <v>5</v>
      </c>
      <c r="W20" s="316" t="s">
        <v>5</v>
      </c>
      <c r="X20" s="316" t="s">
        <v>5</v>
      </c>
      <c r="Y20" s="316" t="s">
        <v>5</v>
      </c>
      <c r="Z20" s="316" t="s">
        <v>5</v>
      </c>
      <c r="AA20" s="316" t="s">
        <v>5</v>
      </c>
      <c r="AB20" s="316" t="s">
        <v>5</v>
      </c>
      <c r="AC20" s="316" t="s">
        <v>5</v>
      </c>
      <c r="AD20" s="316" t="s">
        <v>5</v>
      </c>
      <c r="AE20" s="1003" t="s">
        <v>989</v>
      </c>
      <c r="AF20" s="1003"/>
      <c r="AG20" s="1003"/>
      <c r="AH20" s="1003"/>
      <c r="AI20" s="1003"/>
      <c r="AJ20" s="1003"/>
      <c r="AK20" s="315"/>
    </row>
    <row r="21" spans="1:37" ht="20.100000000000001" customHeight="1">
      <c r="A21" s="309" t="s">
        <v>369</v>
      </c>
      <c r="B21" s="310" t="s">
        <v>89</v>
      </c>
      <c r="C21" s="309" t="s">
        <v>21</v>
      </c>
      <c r="D21" s="309" t="s">
        <v>8</v>
      </c>
      <c r="E21" s="309" t="s">
        <v>108</v>
      </c>
      <c r="F21" s="309" t="s">
        <v>661</v>
      </c>
      <c r="G21" s="309" t="s">
        <v>5</v>
      </c>
      <c r="H21" s="309" t="s">
        <v>5</v>
      </c>
      <c r="I21" s="309" t="s">
        <v>5</v>
      </c>
      <c r="J21" s="309" t="s">
        <v>5</v>
      </c>
      <c r="K21" s="309" t="s">
        <v>5</v>
      </c>
      <c r="L21" s="309" t="s">
        <v>5</v>
      </c>
      <c r="M21" s="309" t="s">
        <v>5</v>
      </c>
      <c r="N21" s="309" t="s">
        <v>5</v>
      </c>
      <c r="O21" s="309" t="s">
        <v>5</v>
      </c>
      <c r="P21" s="309" t="s">
        <v>5</v>
      </c>
      <c r="Q21" s="309" t="s">
        <v>5</v>
      </c>
      <c r="R21" s="309" t="s">
        <v>5</v>
      </c>
      <c r="S21" s="309" t="s">
        <v>5</v>
      </c>
      <c r="T21" s="309" t="s">
        <v>5</v>
      </c>
      <c r="U21" s="309" t="s">
        <v>5</v>
      </c>
      <c r="V21" s="309" t="s">
        <v>5</v>
      </c>
      <c r="W21" s="309" t="s">
        <v>5</v>
      </c>
      <c r="X21" s="309" t="s">
        <v>5</v>
      </c>
      <c r="Y21" s="309" t="s">
        <v>5</v>
      </c>
      <c r="Z21" s="309" t="s">
        <v>5</v>
      </c>
      <c r="AA21" s="309" t="s">
        <v>5</v>
      </c>
      <c r="AB21" s="309" t="s">
        <v>5</v>
      </c>
      <c r="AC21" s="309" t="s">
        <v>5</v>
      </c>
      <c r="AD21" s="309" t="s">
        <v>5</v>
      </c>
      <c r="AE21" s="1002" t="s">
        <v>989</v>
      </c>
      <c r="AF21" s="1002"/>
      <c r="AG21" s="1002"/>
      <c r="AH21" s="1002"/>
      <c r="AI21" s="1002"/>
      <c r="AJ21" s="1002"/>
      <c r="AK21" s="315"/>
    </row>
    <row r="22" spans="1:37" ht="20.100000000000001" customHeight="1">
      <c r="A22" s="242" t="s">
        <v>369</v>
      </c>
      <c r="B22" s="733" t="s">
        <v>89</v>
      </c>
      <c r="C22" s="242" t="s">
        <v>19</v>
      </c>
      <c r="D22" s="242" t="s">
        <v>8</v>
      </c>
      <c r="E22" s="734" t="s">
        <v>718</v>
      </c>
      <c r="F22" s="242" t="s">
        <v>661</v>
      </c>
      <c r="G22" s="242" t="s">
        <v>5</v>
      </c>
      <c r="H22" s="242" t="s">
        <v>5</v>
      </c>
      <c r="I22" s="242" t="s">
        <v>5</v>
      </c>
      <c r="J22" s="242" t="s">
        <v>5</v>
      </c>
      <c r="K22" s="242" t="s">
        <v>5</v>
      </c>
      <c r="L22" s="242" t="s">
        <v>5</v>
      </c>
      <c r="M22" s="242" t="s">
        <v>5</v>
      </c>
      <c r="N22" s="242" t="s">
        <v>5</v>
      </c>
      <c r="O22" s="242" t="s">
        <v>5</v>
      </c>
      <c r="P22" s="242" t="s">
        <v>5</v>
      </c>
      <c r="Q22" s="242" t="s">
        <v>5</v>
      </c>
      <c r="R22" s="242" t="s">
        <v>5</v>
      </c>
      <c r="S22" s="242" t="s">
        <v>5</v>
      </c>
      <c r="T22" s="242" t="s">
        <v>5</v>
      </c>
      <c r="U22" s="242" t="s">
        <v>5</v>
      </c>
      <c r="V22" s="242" t="s">
        <v>5</v>
      </c>
      <c r="W22" s="242" t="s">
        <v>5</v>
      </c>
      <c r="X22" s="242" t="s">
        <v>5</v>
      </c>
      <c r="Y22" s="242" t="s">
        <v>5</v>
      </c>
      <c r="Z22" s="242" t="s">
        <v>5</v>
      </c>
      <c r="AA22" s="242" t="s">
        <v>5</v>
      </c>
      <c r="AB22" s="242" t="s">
        <v>5</v>
      </c>
      <c r="AC22" s="242" t="s">
        <v>5</v>
      </c>
      <c r="AD22" s="242" t="s">
        <v>5</v>
      </c>
      <c r="AE22" s="1004" t="s">
        <v>989</v>
      </c>
      <c r="AF22" s="1004"/>
      <c r="AG22" s="1004"/>
      <c r="AH22" s="1004"/>
      <c r="AI22" s="1004"/>
      <c r="AJ22" s="1004"/>
      <c r="AK22" s="700"/>
    </row>
    <row r="23" spans="1:37" ht="20.100000000000001" customHeight="1">
      <c r="A23" s="316" t="s">
        <v>369</v>
      </c>
      <c r="B23" s="317" t="s">
        <v>677</v>
      </c>
      <c r="C23" s="316" t="s">
        <v>21</v>
      </c>
      <c r="D23" s="316" t="s">
        <v>8</v>
      </c>
      <c r="E23" s="316" t="s">
        <v>660</v>
      </c>
      <c r="F23" s="316" t="s">
        <v>661</v>
      </c>
      <c r="G23" s="316" t="s">
        <v>5</v>
      </c>
      <c r="H23" s="316" t="s">
        <v>5</v>
      </c>
      <c r="I23" s="316" t="s">
        <v>5</v>
      </c>
      <c r="J23" s="316" t="s">
        <v>5</v>
      </c>
      <c r="K23" s="316" t="s">
        <v>5</v>
      </c>
      <c r="L23" s="316" t="s">
        <v>5</v>
      </c>
      <c r="M23" s="316" t="s">
        <v>5</v>
      </c>
      <c r="N23" s="316" t="s">
        <v>5</v>
      </c>
      <c r="O23" s="316" t="s">
        <v>5</v>
      </c>
      <c r="P23" s="316" t="s">
        <v>5</v>
      </c>
      <c r="Q23" s="316" t="s">
        <v>5</v>
      </c>
      <c r="R23" s="316" t="s">
        <v>5</v>
      </c>
      <c r="S23" s="316"/>
      <c r="T23" s="316"/>
      <c r="U23" s="316"/>
      <c r="V23" s="316"/>
      <c r="W23" s="316"/>
      <c r="X23" s="316"/>
      <c r="Y23" s="316"/>
      <c r="Z23" s="316"/>
      <c r="AA23" s="316"/>
      <c r="AB23" s="316"/>
      <c r="AC23" s="316"/>
      <c r="AD23" s="316"/>
      <c r="AE23" s="1003" t="s">
        <v>989</v>
      </c>
      <c r="AF23" s="1003"/>
      <c r="AG23" s="1003"/>
      <c r="AH23" s="1003"/>
      <c r="AI23" s="1003"/>
      <c r="AJ23" s="1003"/>
      <c r="AK23" s="315"/>
    </row>
    <row r="24" spans="1:37" ht="20.100000000000001" customHeight="1">
      <c r="A24" s="316" t="s">
        <v>369</v>
      </c>
      <c r="B24" s="317" t="s">
        <v>677</v>
      </c>
      <c r="C24" s="318" t="s">
        <v>21</v>
      </c>
      <c r="D24" s="316" t="s">
        <v>8</v>
      </c>
      <c r="E24" s="316" t="s">
        <v>703</v>
      </c>
      <c r="F24" s="316" t="s">
        <v>661</v>
      </c>
      <c r="G24" s="316" t="s">
        <v>5</v>
      </c>
      <c r="H24" s="316" t="s">
        <v>5</v>
      </c>
      <c r="I24" s="316" t="s">
        <v>5</v>
      </c>
      <c r="J24" s="316" t="s">
        <v>5</v>
      </c>
      <c r="K24" s="316" t="s">
        <v>5</v>
      </c>
      <c r="L24" s="316" t="s">
        <v>5</v>
      </c>
      <c r="M24" s="316" t="s">
        <v>5</v>
      </c>
      <c r="N24" s="316" t="s">
        <v>5</v>
      </c>
      <c r="O24" s="316" t="s">
        <v>5</v>
      </c>
      <c r="P24" s="316" t="s">
        <v>5</v>
      </c>
      <c r="Q24" s="316" t="s">
        <v>5</v>
      </c>
      <c r="R24" s="316" t="s">
        <v>5</v>
      </c>
      <c r="S24" s="316"/>
      <c r="T24" s="316"/>
      <c r="U24" s="316"/>
      <c r="V24" s="316"/>
      <c r="W24" s="316"/>
      <c r="X24" s="316"/>
      <c r="Y24" s="316"/>
      <c r="Z24" s="316"/>
      <c r="AA24" s="316"/>
      <c r="AB24" s="316"/>
      <c r="AC24" s="316"/>
      <c r="AD24" s="316"/>
      <c r="AE24" s="1003" t="s">
        <v>989</v>
      </c>
      <c r="AF24" s="1003"/>
      <c r="AG24" s="1003"/>
      <c r="AH24" s="1003"/>
      <c r="AI24" s="1003"/>
      <c r="AJ24" s="1003"/>
      <c r="AK24" s="315"/>
    </row>
    <row r="25" spans="1:37" ht="20.100000000000001" customHeight="1">
      <c r="A25" s="316" t="s">
        <v>369</v>
      </c>
      <c r="B25" s="317" t="s">
        <v>677</v>
      </c>
      <c r="C25" s="316" t="s">
        <v>21</v>
      </c>
      <c r="D25" s="316" t="s">
        <v>8</v>
      </c>
      <c r="E25" s="316" t="s">
        <v>703</v>
      </c>
      <c r="F25" s="316" t="s">
        <v>661</v>
      </c>
      <c r="G25" s="316" t="s">
        <v>5</v>
      </c>
      <c r="H25" s="316" t="s">
        <v>5</v>
      </c>
      <c r="I25" s="316" t="s">
        <v>5</v>
      </c>
      <c r="J25" s="316" t="s">
        <v>5</v>
      </c>
      <c r="K25" s="316" t="s">
        <v>5</v>
      </c>
      <c r="L25" s="316" t="s">
        <v>5</v>
      </c>
      <c r="M25" s="316" t="s">
        <v>5</v>
      </c>
      <c r="N25" s="316" t="s">
        <v>5</v>
      </c>
      <c r="O25" s="316" t="s">
        <v>5</v>
      </c>
      <c r="P25" s="316" t="s">
        <v>5</v>
      </c>
      <c r="Q25" s="316" t="s">
        <v>5</v>
      </c>
      <c r="R25" s="316" t="s">
        <v>5</v>
      </c>
      <c r="S25" s="316" t="s">
        <v>5</v>
      </c>
      <c r="T25" s="316" t="s">
        <v>5</v>
      </c>
      <c r="U25" s="316" t="s">
        <v>5</v>
      </c>
      <c r="V25" s="316" t="s">
        <v>5</v>
      </c>
      <c r="W25" s="316" t="s">
        <v>5</v>
      </c>
      <c r="X25" s="316" t="s">
        <v>5</v>
      </c>
      <c r="Y25" s="316" t="s">
        <v>5</v>
      </c>
      <c r="Z25" s="316" t="s">
        <v>5</v>
      </c>
      <c r="AA25" s="316" t="s">
        <v>5</v>
      </c>
      <c r="AB25" s="316" t="s">
        <v>5</v>
      </c>
      <c r="AC25" s="316" t="s">
        <v>5</v>
      </c>
      <c r="AD25" s="316" t="s">
        <v>5</v>
      </c>
      <c r="AE25" s="1003" t="s">
        <v>989</v>
      </c>
      <c r="AF25" s="1003"/>
      <c r="AG25" s="1003"/>
      <c r="AH25" s="1003"/>
      <c r="AI25" s="1003"/>
      <c r="AJ25" s="1003"/>
      <c r="AK25" s="315"/>
    </row>
    <row r="26" spans="1:37" ht="20.100000000000001" customHeight="1">
      <c r="A26" s="316" t="s">
        <v>369</v>
      </c>
      <c r="B26" s="317" t="s">
        <v>682</v>
      </c>
      <c r="C26" s="316" t="s">
        <v>23</v>
      </c>
      <c r="D26" s="316" t="s">
        <v>8</v>
      </c>
      <c r="E26" s="316" t="s">
        <v>993</v>
      </c>
      <c r="F26" s="316" t="s">
        <v>661</v>
      </c>
      <c r="G26" s="316" t="s">
        <v>5</v>
      </c>
      <c r="H26" s="316" t="s">
        <v>5</v>
      </c>
      <c r="I26" s="316" t="s">
        <v>5</v>
      </c>
      <c r="J26" s="316" t="s">
        <v>5</v>
      </c>
      <c r="K26" s="316" t="s">
        <v>5</v>
      </c>
      <c r="L26" s="316" t="s">
        <v>5</v>
      </c>
      <c r="M26" s="316" t="s">
        <v>5</v>
      </c>
      <c r="N26" s="316" t="s">
        <v>5</v>
      </c>
      <c r="O26" s="316" t="s">
        <v>5</v>
      </c>
      <c r="P26" s="316" t="s">
        <v>5</v>
      </c>
      <c r="Q26" s="316" t="s">
        <v>5</v>
      </c>
      <c r="R26" s="316" t="s">
        <v>5</v>
      </c>
      <c r="S26" s="316"/>
      <c r="T26" s="316"/>
      <c r="U26" s="316"/>
      <c r="V26" s="316"/>
      <c r="W26" s="316"/>
      <c r="X26" s="316"/>
      <c r="Y26" s="316"/>
      <c r="Z26" s="316"/>
      <c r="AA26" s="316"/>
      <c r="AB26" s="316"/>
      <c r="AC26" s="316"/>
      <c r="AD26" s="316"/>
      <c r="AE26" s="1003" t="s">
        <v>989</v>
      </c>
      <c r="AF26" s="1003"/>
      <c r="AG26" s="1003"/>
      <c r="AH26" s="1003"/>
      <c r="AI26" s="1003"/>
      <c r="AJ26" s="1003"/>
      <c r="AK26" s="315"/>
    </row>
    <row r="27" spans="1:37" ht="20.100000000000001" customHeight="1">
      <c r="A27" s="316" t="s">
        <v>369</v>
      </c>
      <c r="B27" s="317" t="s">
        <v>682</v>
      </c>
      <c r="C27" s="316" t="s">
        <v>992</v>
      </c>
      <c r="D27" s="316" t="s">
        <v>241</v>
      </c>
      <c r="E27" s="316" t="s">
        <v>923</v>
      </c>
      <c r="F27" s="316" t="s">
        <v>661</v>
      </c>
      <c r="G27" s="316" t="s">
        <v>5</v>
      </c>
      <c r="H27" s="316" t="s">
        <v>5</v>
      </c>
      <c r="I27" s="316" t="s">
        <v>5</v>
      </c>
      <c r="J27" s="316" t="s">
        <v>5</v>
      </c>
      <c r="K27" s="316" t="s">
        <v>5</v>
      </c>
      <c r="L27" s="316" t="s">
        <v>5</v>
      </c>
      <c r="M27" s="316" t="s">
        <v>5</v>
      </c>
      <c r="N27" s="316" t="s">
        <v>5</v>
      </c>
      <c r="O27" s="316" t="s">
        <v>5</v>
      </c>
      <c r="P27" s="316" t="s">
        <v>5</v>
      </c>
      <c r="Q27" s="316" t="s">
        <v>5</v>
      </c>
      <c r="R27" s="316" t="s">
        <v>5</v>
      </c>
      <c r="S27" s="316"/>
      <c r="T27" s="316"/>
      <c r="U27" s="316"/>
      <c r="V27" s="316"/>
      <c r="W27" s="316"/>
      <c r="X27" s="316"/>
      <c r="Y27" s="316"/>
      <c r="Z27" s="316"/>
      <c r="AA27" s="316"/>
      <c r="AB27" s="316"/>
      <c r="AC27" s="316"/>
      <c r="AD27" s="316"/>
      <c r="AE27" s="1003" t="s">
        <v>989</v>
      </c>
      <c r="AF27" s="1003"/>
      <c r="AG27" s="1003"/>
      <c r="AH27" s="1003"/>
      <c r="AI27" s="1003"/>
      <c r="AJ27" s="1003"/>
      <c r="AK27" s="315"/>
    </row>
    <row r="28" spans="1:37" ht="20.100000000000001" customHeight="1">
      <c r="A28" s="316" t="s">
        <v>369</v>
      </c>
      <c r="B28" s="317" t="s">
        <v>723</v>
      </c>
      <c r="C28" s="316" t="s">
        <v>19</v>
      </c>
      <c r="D28" s="316" t="s">
        <v>8</v>
      </c>
      <c r="E28" s="316" t="s">
        <v>715</v>
      </c>
      <c r="F28" s="316" t="s">
        <v>664</v>
      </c>
      <c r="G28" s="316"/>
      <c r="H28" s="316"/>
      <c r="I28" s="316"/>
      <c r="J28" s="318" t="s">
        <v>994</v>
      </c>
      <c r="K28" s="318" t="s">
        <v>994</v>
      </c>
      <c r="L28" s="318" t="s">
        <v>994</v>
      </c>
      <c r="M28" s="316"/>
      <c r="N28" s="316"/>
      <c r="O28" s="316"/>
      <c r="P28" s="318" t="s">
        <v>994</v>
      </c>
      <c r="Q28" s="318" t="s">
        <v>994</v>
      </c>
      <c r="R28" s="318" t="s">
        <v>994</v>
      </c>
      <c r="S28" s="316"/>
      <c r="T28" s="316"/>
      <c r="U28" s="316"/>
      <c r="V28" s="318" t="s">
        <v>994</v>
      </c>
      <c r="W28" s="318" t="s">
        <v>994</v>
      </c>
      <c r="X28" s="318" t="s">
        <v>994</v>
      </c>
      <c r="Y28" s="316"/>
      <c r="Z28" s="316"/>
      <c r="AA28" s="316"/>
      <c r="AB28" s="318" t="s">
        <v>994</v>
      </c>
      <c r="AC28" s="318" t="s">
        <v>994</v>
      </c>
      <c r="AD28" s="318" t="s">
        <v>994</v>
      </c>
      <c r="AE28" s="1003" t="s">
        <v>989</v>
      </c>
      <c r="AF28" s="1003"/>
      <c r="AG28" s="1003"/>
      <c r="AH28" s="1003"/>
      <c r="AI28" s="1003"/>
      <c r="AJ28" s="1003"/>
      <c r="AK28" s="315"/>
    </row>
    <row r="29" spans="1:37" ht="20.100000000000001" customHeight="1">
      <c r="A29" s="316" t="s">
        <v>369</v>
      </c>
      <c r="B29" s="317" t="s">
        <v>951</v>
      </c>
      <c r="C29" s="318" t="s">
        <v>995</v>
      </c>
      <c r="D29" s="316" t="s">
        <v>944</v>
      </c>
      <c r="E29" s="316" t="s">
        <v>996</v>
      </c>
      <c r="F29" s="316" t="s">
        <v>661</v>
      </c>
      <c r="G29" s="316"/>
      <c r="H29" s="316"/>
      <c r="I29" s="316"/>
      <c r="J29" s="318" t="s">
        <v>998</v>
      </c>
      <c r="K29" s="318" t="s">
        <v>998</v>
      </c>
      <c r="L29" s="318" t="s">
        <v>998</v>
      </c>
      <c r="M29" s="316"/>
      <c r="N29" s="316"/>
      <c r="O29" s="316"/>
      <c r="P29" s="318" t="s">
        <v>998</v>
      </c>
      <c r="Q29" s="318" t="s">
        <v>998</v>
      </c>
      <c r="R29" s="318" t="s">
        <v>998</v>
      </c>
      <c r="S29" s="316"/>
      <c r="T29" s="316"/>
      <c r="U29" s="316"/>
      <c r="V29" s="318" t="s">
        <v>998</v>
      </c>
      <c r="W29" s="318" t="s">
        <v>998</v>
      </c>
      <c r="X29" s="318" t="s">
        <v>998</v>
      </c>
      <c r="Y29" s="316"/>
      <c r="Z29" s="316"/>
      <c r="AA29" s="316"/>
      <c r="AB29" s="318" t="s">
        <v>998</v>
      </c>
      <c r="AC29" s="318" t="s">
        <v>998</v>
      </c>
      <c r="AD29" s="318" t="s">
        <v>998</v>
      </c>
      <c r="AE29" s="1003" t="s">
        <v>989</v>
      </c>
      <c r="AF29" s="1003"/>
      <c r="AG29" s="1003"/>
      <c r="AH29" s="1003"/>
      <c r="AI29" s="1003"/>
      <c r="AJ29" s="1003"/>
      <c r="AK29" s="315"/>
    </row>
    <row r="30" spans="1:37" ht="20.100000000000001" customHeight="1">
      <c r="A30" s="309" t="s">
        <v>369</v>
      </c>
      <c r="B30" s="310" t="s">
        <v>684</v>
      </c>
      <c r="C30" s="309" t="s">
        <v>23</v>
      </c>
      <c r="D30" s="309" t="s">
        <v>8</v>
      </c>
      <c r="E30" s="309" t="s">
        <v>685</v>
      </c>
      <c r="F30" s="309" t="s">
        <v>661</v>
      </c>
      <c r="G30" s="309" t="s">
        <v>5</v>
      </c>
      <c r="H30" s="309" t="s">
        <v>5</v>
      </c>
      <c r="I30" s="309" t="s">
        <v>5</v>
      </c>
      <c r="J30" s="309" t="s">
        <v>5</v>
      </c>
      <c r="K30" s="309" t="s">
        <v>5</v>
      </c>
      <c r="L30" s="309" t="s">
        <v>5</v>
      </c>
      <c r="M30" s="309" t="s">
        <v>5</v>
      </c>
      <c r="N30" s="309" t="s">
        <v>5</v>
      </c>
      <c r="O30" s="309" t="s">
        <v>5</v>
      </c>
      <c r="P30" s="309" t="s">
        <v>5</v>
      </c>
      <c r="Q30" s="309" t="s">
        <v>5</v>
      </c>
      <c r="R30" s="309" t="s">
        <v>5</v>
      </c>
      <c r="S30" s="309" t="s">
        <v>5</v>
      </c>
      <c r="T30" s="309" t="s">
        <v>5</v>
      </c>
      <c r="U30" s="309" t="s">
        <v>5</v>
      </c>
      <c r="V30" s="309" t="s">
        <v>5</v>
      </c>
      <c r="W30" s="309" t="s">
        <v>5</v>
      </c>
      <c r="X30" s="309" t="s">
        <v>5</v>
      </c>
      <c r="Y30" s="309" t="s">
        <v>5</v>
      </c>
      <c r="Z30" s="309" t="s">
        <v>5</v>
      </c>
      <c r="AA30" s="309" t="s">
        <v>5</v>
      </c>
      <c r="AB30" s="309" t="s">
        <v>5</v>
      </c>
      <c r="AC30" s="309" t="s">
        <v>5</v>
      </c>
      <c r="AD30" s="309" t="s">
        <v>5</v>
      </c>
      <c r="AE30" s="319"/>
      <c r="AF30" s="319"/>
      <c r="AG30" s="319" t="s">
        <v>5</v>
      </c>
      <c r="AH30" s="319"/>
      <c r="AI30" s="319"/>
      <c r="AJ30" s="319" t="s">
        <v>5</v>
      </c>
      <c r="AK30" s="315"/>
    </row>
    <row r="31" spans="1:37" ht="20.100000000000001" customHeight="1">
      <c r="A31" s="316" t="s">
        <v>369</v>
      </c>
      <c r="B31" s="317" t="s">
        <v>997</v>
      </c>
      <c r="C31" s="316" t="s">
        <v>21</v>
      </c>
      <c r="D31" s="316" t="s">
        <v>8</v>
      </c>
      <c r="E31" s="316" t="s">
        <v>660</v>
      </c>
      <c r="F31" s="316" t="s">
        <v>661</v>
      </c>
      <c r="G31" s="316"/>
      <c r="H31" s="316"/>
      <c r="I31" s="316"/>
      <c r="J31" s="316" t="s">
        <v>5</v>
      </c>
      <c r="K31" s="316" t="s">
        <v>5</v>
      </c>
      <c r="L31" s="316" t="s">
        <v>5</v>
      </c>
      <c r="M31" s="316"/>
      <c r="N31" s="316"/>
      <c r="O31" s="316"/>
      <c r="P31" s="316" t="s">
        <v>5</v>
      </c>
      <c r="Q31" s="316" t="s">
        <v>5</v>
      </c>
      <c r="R31" s="316" t="s">
        <v>5</v>
      </c>
      <c r="S31" s="316"/>
      <c r="T31" s="316"/>
      <c r="U31" s="316"/>
      <c r="V31" s="316" t="s">
        <v>5</v>
      </c>
      <c r="W31" s="316" t="s">
        <v>5</v>
      </c>
      <c r="X31" s="316" t="s">
        <v>5</v>
      </c>
      <c r="Y31" s="316"/>
      <c r="Z31" s="316"/>
      <c r="AA31" s="316"/>
      <c r="AB31" s="316" t="s">
        <v>5</v>
      </c>
      <c r="AC31" s="316" t="s">
        <v>5</v>
      </c>
      <c r="AD31" s="316" t="s">
        <v>5</v>
      </c>
      <c r="AE31" s="1001" t="s">
        <v>989</v>
      </c>
      <c r="AF31" s="1001"/>
      <c r="AG31" s="1001"/>
      <c r="AH31" s="1001"/>
      <c r="AI31" s="1001"/>
      <c r="AJ31" s="1001"/>
      <c r="AK31" s="315"/>
    </row>
    <row r="32" spans="1:37" ht="25.5">
      <c r="A32" s="316" t="s">
        <v>369</v>
      </c>
      <c r="B32" s="317" t="s">
        <v>997</v>
      </c>
      <c r="C32" s="316" t="s">
        <v>23</v>
      </c>
      <c r="D32" s="316" t="s">
        <v>8</v>
      </c>
      <c r="E32" s="320" t="s">
        <v>999</v>
      </c>
      <c r="F32" s="316" t="s">
        <v>661</v>
      </c>
      <c r="G32" s="316"/>
      <c r="H32" s="316"/>
      <c r="I32" s="316"/>
      <c r="J32" s="316" t="s">
        <v>5</v>
      </c>
      <c r="K32" s="316" t="s">
        <v>5</v>
      </c>
      <c r="L32" s="316" t="s">
        <v>5</v>
      </c>
      <c r="M32" s="316"/>
      <c r="N32" s="316"/>
      <c r="O32" s="316"/>
      <c r="P32" s="316" t="s">
        <v>5</v>
      </c>
      <c r="Q32" s="316" t="s">
        <v>5</v>
      </c>
      <c r="R32" s="316" t="s">
        <v>5</v>
      </c>
      <c r="S32" s="316"/>
      <c r="T32" s="316"/>
      <c r="U32" s="316"/>
      <c r="V32" s="316" t="s">
        <v>5</v>
      </c>
      <c r="W32" s="316" t="s">
        <v>5</v>
      </c>
      <c r="X32" s="316" t="s">
        <v>5</v>
      </c>
      <c r="Y32" s="316"/>
      <c r="Z32" s="316"/>
      <c r="AA32" s="316"/>
      <c r="AB32" s="316" t="s">
        <v>5</v>
      </c>
      <c r="AC32" s="316" t="s">
        <v>5</v>
      </c>
      <c r="AD32" s="316" t="s">
        <v>5</v>
      </c>
      <c r="AE32" s="1001" t="s">
        <v>989</v>
      </c>
      <c r="AF32" s="1001"/>
      <c r="AG32" s="1001"/>
      <c r="AH32" s="1001"/>
      <c r="AI32" s="1001"/>
      <c r="AJ32" s="1001"/>
      <c r="AK32" s="315"/>
    </row>
    <row r="33" spans="1:37" ht="20.100000000000001" customHeight="1">
      <c r="A33" s="309" t="s">
        <v>369</v>
      </c>
      <c r="B33" s="310" t="s">
        <v>86</v>
      </c>
      <c r="C33" s="309" t="s">
        <v>21</v>
      </c>
      <c r="D33" s="309" t="s">
        <v>8</v>
      </c>
      <c r="E33" s="309" t="s">
        <v>108</v>
      </c>
      <c r="F33" s="309" t="s">
        <v>661</v>
      </c>
      <c r="G33" s="309" t="s">
        <v>5</v>
      </c>
      <c r="H33" s="309" t="s">
        <v>5</v>
      </c>
      <c r="I33" s="309" t="s">
        <v>5</v>
      </c>
      <c r="J33" s="309" t="s">
        <v>5</v>
      </c>
      <c r="K33" s="309" t="s">
        <v>5</v>
      </c>
      <c r="L33" s="309" t="s">
        <v>5</v>
      </c>
      <c r="M33" s="309" t="s">
        <v>5</v>
      </c>
      <c r="N33" s="309" t="s">
        <v>5</v>
      </c>
      <c r="O33" s="309" t="s">
        <v>5</v>
      </c>
      <c r="P33" s="309" t="s">
        <v>5</v>
      </c>
      <c r="Q33" s="309" t="s">
        <v>5</v>
      </c>
      <c r="R33" s="309" t="s">
        <v>5</v>
      </c>
      <c r="S33" s="309" t="s">
        <v>5</v>
      </c>
      <c r="T33" s="309" t="s">
        <v>5</v>
      </c>
      <c r="U33" s="309" t="s">
        <v>5</v>
      </c>
      <c r="V33" s="309" t="s">
        <v>5</v>
      </c>
      <c r="W33" s="309" t="s">
        <v>5</v>
      </c>
      <c r="X33" s="309" t="s">
        <v>5</v>
      </c>
      <c r="Y33" s="309" t="s">
        <v>5</v>
      </c>
      <c r="Z33" s="309" t="s">
        <v>5</v>
      </c>
      <c r="AA33" s="309" t="s">
        <v>5</v>
      </c>
      <c r="AB33" s="309" t="s">
        <v>5</v>
      </c>
      <c r="AC33" s="309" t="s">
        <v>5</v>
      </c>
      <c r="AD33" s="309" t="s">
        <v>5</v>
      </c>
      <c r="AE33" s="1002" t="s">
        <v>989</v>
      </c>
      <c r="AF33" s="1002"/>
      <c r="AG33" s="1002"/>
      <c r="AH33" s="1002"/>
      <c r="AI33" s="1002"/>
      <c r="AJ33" s="1002"/>
      <c r="AK33" s="315"/>
    </row>
    <row r="34" spans="1:37" ht="20.100000000000001" customHeight="1">
      <c r="A34" s="309" t="s">
        <v>369</v>
      </c>
      <c r="B34" s="310" t="s">
        <v>710</v>
      </c>
      <c r="C34" s="311" t="s">
        <v>19</v>
      </c>
      <c r="D34" s="309" t="s">
        <v>8</v>
      </c>
      <c r="E34" s="321" t="s">
        <v>718</v>
      </c>
      <c r="F34" s="309" t="s">
        <v>661</v>
      </c>
      <c r="G34" s="309" t="s">
        <v>5</v>
      </c>
      <c r="H34" s="309" t="s">
        <v>5</v>
      </c>
      <c r="I34" s="309" t="s">
        <v>5</v>
      </c>
      <c r="J34" s="309" t="s">
        <v>5</v>
      </c>
      <c r="K34" s="309" t="s">
        <v>5</v>
      </c>
      <c r="L34" s="309" t="s">
        <v>5</v>
      </c>
      <c r="M34" s="309" t="s">
        <v>5</v>
      </c>
      <c r="N34" s="309" t="s">
        <v>5</v>
      </c>
      <c r="O34" s="309" t="s">
        <v>5</v>
      </c>
      <c r="P34" s="309" t="s">
        <v>5</v>
      </c>
      <c r="Q34" s="309" t="s">
        <v>5</v>
      </c>
      <c r="R34" s="309" t="s">
        <v>5</v>
      </c>
      <c r="S34" s="309" t="s">
        <v>5</v>
      </c>
      <c r="T34" s="309" t="s">
        <v>5</v>
      </c>
      <c r="U34" s="309" t="s">
        <v>5</v>
      </c>
      <c r="V34" s="309" t="s">
        <v>5</v>
      </c>
      <c r="W34" s="309" t="s">
        <v>5</v>
      </c>
      <c r="X34" s="309" t="s">
        <v>5</v>
      </c>
      <c r="Y34" s="309" t="s">
        <v>5</v>
      </c>
      <c r="Z34" s="309" t="s">
        <v>5</v>
      </c>
      <c r="AA34" s="309" t="s">
        <v>5</v>
      </c>
      <c r="AB34" s="309" t="s">
        <v>5</v>
      </c>
      <c r="AC34" s="309" t="s">
        <v>5</v>
      </c>
      <c r="AD34" s="309" t="s">
        <v>5</v>
      </c>
      <c r="AE34" s="1002" t="s">
        <v>989</v>
      </c>
      <c r="AF34" s="1002"/>
      <c r="AG34" s="1002"/>
      <c r="AH34" s="1002"/>
      <c r="AI34" s="1002"/>
      <c r="AJ34" s="1002"/>
      <c r="AK34" s="315"/>
    </row>
    <row r="35" spans="1:37" ht="20.100000000000001" customHeight="1">
      <c r="A35" s="309" t="s">
        <v>369</v>
      </c>
      <c r="B35" s="310" t="s">
        <v>688</v>
      </c>
      <c r="C35" s="309" t="s">
        <v>23</v>
      </c>
      <c r="D35" s="309" t="s">
        <v>8</v>
      </c>
      <c r="E35" s="309" t="s">
        <v>1000</v>
      </c>
      <c r="F35" s="309" t="s">
        <v>664</v>
      </c>
      <c r="G35" s="309" t="s">
        <v>5</v>
      </c>
      <c r="H35" s="309" t="s">
        <v>5</v>
      </c>
      <c r="I35" s="309" t="s">
        <v>5</v>
      </c>
      <c r="J35" s="309" t="s">
        <v>5</v>
      </c>
      <c r="K35" s="309" t="s">
        <v>5</v>
      </c>
      <c r="L35" s="309" t="s">
        <v>5</v>
      </c>
      <c r="M35" s="309" t="s">
        <v>5</v>
      </c>
      <c r="N35" s="309" t="s">
        <v>5</v>
      </c>
      <c r="O35" s="309" t="s">
        <v>5</v>
      </c>
      <c r="P35" s="309" t="s">
        <v>5</v>
      </c>
      <c r="Q35" s="309" t="s">
        <v>5</v>
      </c>
      <c r="R35" s="309" t="s">
        <v>5</v>
      </c>
      <c r="S35" s="309" t="s">
        <v>5</v>
      </c>
      <c r="T35" s="309" t="s">
        <v>5</v>
      </c>
      <c r="U35" s="309" t="s">
        <v>5</v>
      </c>
      <c r="V35" s="309" t="s">
        <v>5</v>
      </c>
      <c r="W35" s="309" t="s">
        <v>5</v>
      </c>
      <c r="X35" s="309" t="s">
        <v>5</v>
      </c>
      <c r="Y35" s="309" t="s">
        <v>5</v>
      </c>
      <c r="Z35" s="309" t="s">
        <v>5</v>
      </c>
      <c r="AA35" s="309" t="s">
        <v>5</v>
      </c>
      <c r="AB35" s="309" t="s">
        <v>5</v>
      </c>
      <c r="AC35" s="309" t="s">
        <v>5</v>
      </c>
      <c r="AD35" s="309" t="s">
        <v>5</v>
      </c>
      <c r="AE35" s="319"/>
      <c r="AF35" s="319"/>
      <c r="AG35" s="319" t="s">
        <v>5</v>
      </c>
      <c r="AH35" s="319"/>
      <c r="AI35" s="319"/>
      <c r="AJ35" s="319" t="s">
        <v>5</v>
      </c>
      <c r="AK35" s="315"/>
    </row>
    <row r="37" spans="1:37" ht="20.100000000000001" customHeight="1">
      <c r="A37" s="270"/>
      <c r="B37" s="262" t="s">
        <v>1001</v>
      </c>
      <c r="C37" s="258"/>
      <c r="D37" s="258"/>
      <c r="E37" s="258"/>
      <c r="F37" s="258"/>
      <c r="G37" s="258"/>
      <c r="H37" s="258"/>
      <c r="I37" s="258"/>
      <c r="J37" s="258"/>
      <c r="K37" s="258"/>
      <c r="L37" s="258"/>
      <c r="M37" s="258"/>
      <c r="N37" s="258"/>
      <c r="O37" s="258"/>
      <c r="P37" s="258"/>
      <c r="Q37" s="258"/>
      <c r="R37" s="258"/>
      <c r="S37" s="258"/>
      <c r="T37" s="258"/>
      <c r="U37" s="258"/>
      <c r="V37" s="258"/>
      <c r="W37" s="258"/>
      <c r="X37" s="258"/>
      <c r="Y37" s="258"/>
      <c r="Z37" s="258"/>
      <c r="AA37" s="258"/>
      <c r="AB37" s="258"/>
      <c r="AC37" s="258"/>
      <c r="AD37" s="258"/>
      <c r="AE37" s="258"/>
      <c r="AF37" s="258"/>
      <c r="AG37" s="258"/>
      <c r="AH37" s="258"/>
      <c r="AI37" s="258"/>
      <c r="AJ37" s="258"/>
    </row>
    <row r="38" spans="1:37" ht="20.100000000000001" customHeight="1">
      <c r="A38" s="849" t="s">
        <v>1002</v>
      </c>
      <c r="B38" s="258"/>
      <c r="C38" s="258"/>
      <c r="D38" s="258"/>
      <c r="E38" s="258"/>
      <c r="F38" s="258"/>
      <c r="G38" s="258"/>
      <c r="H38" s="258"/>
      <c r="I38" s="258"/>
      <c r="J38" s="258"/>
      <c r="K38" s="258"/>
      <c r="L38" s="258"/>
      <c r="M38" s="258"/>
      <c r="N38" s="258"/>
      <c r="O38" s="258"/>
      <c r="P38" s="258"/>
      <c r="Q38" s="258"/>
      <c r="R38" s="258"/>
      <c r="S38" s="258"/>
      <c r="T38" s="258"/>
      <c r="U38" s="258"/>
      <c r="V38" s="258"/>
      <c r="W38" s="258"/>
      <c r="X38" s="258"/>
      <c r="Y38" s="258"/>
      <c r="Z38" s="258"/>
      <c r="AA38" s="258"/>
      <c r="AB38" s="258"/>
      <c r="AC38" s="258"/>
      <c r="AD38" s="258"/>
      <c r="AE38" s="258"/>
      <c r="AF38" s="258"/>
      <c r="AG38" s="258"/>
      <c r="AH38" s="258"/>
      <c r="AI38" s="258"/>
      <c r="AJ38" s="258"/>
    </row>
    <row r="39" spans="1:37" ht="20.100000000000001" customHeight="1">
      <c r="A39" s="850" t="s">
        <v>2002</v>
      </c>
      <c r="B39" s="258"/>
      <c r="C39" s="258"/>
      <c r="D39" s="258"/>
      <c r="E39" s="258"/>
      <c r="F39" s="258"/>
      <c r="G39" s="258"/>
      <c r="H39" s="258"/>
      <c r="I39" s="258"/>
      <c r="J39" s="258"/>
      <c r="K39" s="258"/>
      <c r="L39" s="258"/>
      <c r="M39" s="258"/>
      <c r="N39" s="258"/>
      <c r="O39" s="258"/>
      <c r="P39" s="258"/>
      <c r="Q39" s="258"/>
      <c r="R39" s="258"/>
      <c r="S39" s="258"/>
      <c r="T39" s="258"/>
      <c r="U39" s="258"/>
      <c r="V39" s="258"/>
      <c r="W39" s="258"/>
      <c r="X39" s="258"/>
      <c r="Y39" s="258"/>
      <c r="Z39" s="258"/>
      <c r="AA39" s="258"/>
      <c r="AB39" s="258"/>
      <c r="AC39" s="258"/>
      <c r="AD39" s="258"/>
      <c r="AE39" s="258"/>
      <c r="AF39" s="258"/>
      <c r="AG39" s="258"/>
      <c r="AH39" s="258"/>
      <c r="AI39" s="258"/>
      <c r="AJ39" s="258"/>
    </row>
  </sheetData>
  <mergeCells count="38">
    <mergeCell ref="G3:L3"/>
    <mergeCell ref="M3:R3"/>
    <mergeCell ref="S3:X3"/>
    <mergeCell ref="Y3:AD3"/>
    <mergeCell ref="AE3:AJ3"/>
    <mergeCell ref="AE10:AJ10"/>
    <mergeCell ref="Y1:AD1"/>
    <mergeCell ref="AE1:AJ1"/>
    <mergeCell ref="Y2:AD2"/>
    <mergeCell ref="AE2:AJ2"/>
    <mergeCell ref="AE5:AJ5"/>
    <mergeCell ref="AE6:AJ6"/>
    <mergeCell ref="AE7:AJ7"/>
    <mergeCell ref="AE8:AJ8"/>
    <mergeCell ref="AE9:AJ9"/>
    <mergeCell ref="AE23:AJ23"/>
    <mergeCell ref="AE11:AJ11"/>
    <mergeCell ref="AE12:AJ12"/>
    <mergeCell ref="AE13:AJ13"/>
    <mergeCell ref="AE14:AJ14"/>
    <mergeCell ref="AE15:AJ15"/>
    <mergeCell ref="AE16:AJ16"/>
    <mergeCell ref="AE17:AJ17"/>
    <mergeCell ref="AE18:AJ18"/>
    <mergeCell ref="AE19:AJ19"/>
    <mergeCell ref="AE20:AJ20"/>
    <mergeCell ref="AE21:AJ21"/>
    <mergeCell ref="AE22:AJ22"/>
    <mergeCell ref="AE31:AJ31"/>
    <mergeCell ref="AE32:AJ32"/>
    <mergeCell ref="AE33:AJ33"/>
    <mergeCell ref="AE34:AJ34"/>
    <mergeCell ref="AE24:AJ24"/>
    <mergeCell ref="AE25:AJ25"/>
    <mergeCell ref="AE26:AJ26"/>
    <mergeCell ref="AE27:AJ27"/>
    <mergeCell ref="AE28:AJ28"/>
    <mergeCell ref="AE29:AJ29"/>
  </mergeCells>
  <phoneticPr fontId="42" type="noConversion"/>
  <dataValidations count="1">
    <dataValidation type="textLength" showInputMessage="1" showErrorMessage="1" sqref="AK4">
      <formula1>0</formula1>
      <formula2>150</formula2>
    </dataValidation>
  </dataValidations>
  <pageMargins left="0.78749999999999998" right="0.78749999999999998" top="1.0631944444444446" bottom="1.0631944444444446" header="0.51180555555555551" footer="0.51180555555555551"/>
  <pageSetup paperSize="9" scale="57"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enableFormatConditionsCalculation="0">
    <pageSetUpPr fitToPage="1"/>
  </sheetPr>
  <dimension ref="A1:P180"/>
  <sheetViews>
    <sheetView zoomScaleSheetLayoutView="90" workbookViewId="0">
      <selection activeCell="F9" sqref="F9"/>
    </sheetView>
  </sheetViews>
  <sheetFormatPr defaultColWidth="8.85546875" defaultRowHeight="12.75"/>
  <cols>
    <col min="1" max="1" width="12" style="1" customWidth="1"/>
    <col min="2" max="2" width="12.85546875" style="1" customWidth="1"/>
    <col min="3" max="3" width="12.140625" style="1" customWidth="1"/>
    <col min="4" max="4" width="26.140625" style="1" bestFit="1" customWidth="1"/>
    <col min="5" max="5" width="8.7109375" style="26" customWidth="1"/>
    <col min="6" max="6" width="25.42578125" style="26" customWidth="1"/>
    <col min="7" max="7" width="12.140625" style="1" customWidth="1"/>
    <col min="8" max="9" width="16.42578125" style="1" customWidth="1"/>
    <col min="10" max="10" width="35.42578125" style="1" bestFit="1" customWidth="1"/>
    <col min="11" max="11" width="16.42578125" style="1" customWidth="1"/>
    <col min="12" max="12" width="20.28515625" customWidth="1"/>
    <col min="13" max="13" width="23.42578125" style="31" customWidth="1"/>
    <col min="14" max="15" width="24.140625" customWidth="1"/>
    <col min="16" max="243" width="8.85546875" customWidth="1"/>
  </cols>
  <sheetData>
    <row r="1" spans="1:16" ht="20.100000000000001" customHeight="1" thickBot="1">
      <c r="A1" s="19" t="s">
        <v>109</v>
      </c>
      <c r="B1" s="19"/>
      <c r="C1" s="19"/>
      <c r="D1" s="19"/>
      <c r="E1" s="19"/>
      <c r="F1" s="19"/>
      <c r="G1" s="19"/>
      <c r="H1" s="211" t="s">
        <v>451</v>
      </c>
      <c r="I1" s="19"/>
      <c r="J1" s="19"/>
      <c r="K1" s="19"/>
      <c r="L1" s="19"/>
      <c r="M1" s="87"/>
      <c r="N1" s="149" t="s">
        <v>106</v>
      </c>
      <c r="O1" s="150" t="s">
        <v>453</v>
      </c>
    </row>
    <row r="2" spans="1:16" ht="20.100000000000001" customHeight="1" thickBot="1">
      <c r="A2" s="19"/>
      <c r="B2" s="19"/>
      <c r="C2" s="19"/>
      <c r="D2" s="19"/>
      <c r="E2" s="19"/>
      <c r="F2" s="19"/>
      <c r="G2" s="19"/>
      <c r="H2" s="211" t="s">
        <v>450</v>
      </c>
      <c r="I2" s="19"/>
      <c r="J2" s="19"/>
      <c r="K2" s="19"/>
      <c r="M2" s="87"/>
      <c r="N2" s="393" t="s">
        <v>290</v>
      </c>
      <c r="O2" s="373">
        <v>2014</v>
      </c>
    </row>
    <row r="3" spans="1:16" s="23" customFormat="1" ht="56.1" customHeight="1" thickBot="1">
      <c r="A3" s="40" t="s">
        <v>1</v>
      </c>
      <c r="B3" s="15" t="s">
        <v>80</v>
      </c>
      <c r="C3" s="15" t="s">
        <v>68</v>
      </c>
      <c r="D3" s="14" t="s">
        <v>81</v>
      </c>
      <c r="E3" s="15" t="s">
        <v>82</v>
      </c>
      <c r="F3" s="14" t="s">
        <v>10</v>
      </c>
      <c r="G3" s="40" t="s">
        <v>2</v>
      </c>
      <c r="H3" s="84" t="s">
        <v>93</v>
      </c>
      <c r="I3" s="14" t="s">
        <v>110</v>
      </c>
      <c r="J3" s="14" t="s">
        <v>54</v>
      </c>
      <c r="K3" s="15" t="s">
        <v>111</v>
      </c>
      <c r="L3" s="586" t="s">
        <v>1860</v>
      </c>
      <c r="M3" s="586" t="s">
        <v>335</v>
      </c>
      <c r="N3" s="587" t="s">
        <v>1861</v>
      </c>
      <c r="O3" s="122" t="s">
        <v>347</v>
      </c>
      <c r="P3" s="151"/>
    </row>
    <row r="4" spans="1:16" s="80" customFormat="1" ht="25.5" customHeight="1">
      <c r="A4" s="689" t="s">
        <v>369</v>
      </c>
      <c r="B4" s="854" t="s">
        <v>2099</v>
      </c>
      <c r="C4" s="855">
        <v>2014</v>
      </c>
      <c r="D4" s="702" t="s">
        <v>659</v>
      </c>
      <c r="E4" s="701" t="s">
        <v>661</v>
      </c>
      <c r="F4" s="936" t="s">
        <v>19</v>
      </c>
      <c r="G4" s="701" t="s">
        <v>8</v>
      </c>
      <c r="H4" s="703" t="s">
        <v>712</v>
      </c>
      <c r="I4" s="703" t="s">
        <v>1167</v>
      </c>
      <c r="J4" s="703" t="s">
        <v>1168</v>
      </c>
      <c r="K4" s="703"/>
      <c r="L4" s="735">
        <v>600</v>
      </c>
      <c r="M4" s="736">
        <v>166</v>
      </c>
      <c r="N4" s="372">
        <f>M4/L4</f>
        <v>0.27666666666666667</v>
      </c>
      <c r="O4" s="128"/>
    </row>
    <row r="5" spans="1:16" s="80" customFormat="1" ht="25.5" customHeight="1">
      <c r="A5" s="688" t="s">
        <v>369</v>
      </c>
      <c r="B5" s="858" t="s">
        <v>2099</v>
      </c>
      <c r="C5" s="859">
        <v>2014</v>
      </c>
      <c r="D5" s="851" t="s">
        <v>659</v>
      </c>
      <c r="E5" s="704" t="s">
        <v>661</v>
      </c>
      <c r="F5" s="937" t="s">
        <v>19</v>
      </c>
      <c r="G5" s="704" t="s">
        <v>8</v>
      </c>
      <c r="H5" s="705" t="s">
        <v>712</v>
      </c>
      <c r="I5" s="705" t="s">
        <v>117</v>
      </c>
      <c r="J5" s="705" t="s">
        <v>1169</v>
      </c>
      <c r="K5" s="705"/>
      <c r="L5" s="737">
        <v>600</v>
      </c>
      <c r="M5" s="736">
        <v>172</v>
      </c>
      <c r="N5" s="372">
        <f t="shared" ref="N5:N68" si="0">M5/L5</f>
        <v>0.28666666666666668</v>
      </c>
      <c r="O5" s="128"/>
    </row>
    <row r="6" spans="1:16" s="82" customFormat="1" ht="25.5" customHeight="1">
      <c r="A6" s="688" t="s">
        <v>369</v>
      </c>
      <c r="B6" s="858" t="s">
        <v>2099</v>
      </c>
      <c r="C6" s="859">
        <v>2014</v>
      </c>
      <c r="D6" s="851" t="s">
        <v>659</v>
      </c>
      <c r="E6" s="704" t="s">
        <v>661</v>
      </c>
      <c r="F6" s="937" t="s">
        <v>19</v>
      </c>
      <c r="G6" s="704" t="s">
        <v>8</v>
      </c>
      <c r="H6" s="705" t="s">
        <v>712</v>
      </c>
      <c r="I6" s="705" t="s">
        <v>113</v>
      </c>
      <c r="J6" s="705" t="s">
        <v>1168</v>
      </c>
      <c r="K6" s="705"/>
      <c r="L6" s="737">
        <v>600</v>
      </c>
      <c r="M6" s="736">
        <v>166</v>
      </c>
      <c r="N6" s="372">
        <f t="shared" si="0"/>
        <v>0.27666666666666667</v>
      </c>
      <c r="O6" s="128"/>
      <c r="P6" s="80"/>
    </row>
    <row r="7" spans="1:16" s="82" customFormat="1" ht="12.75" customHeight="1">
      <c r="A7" s="688" t="s">
        <v>369</v>
      </c>
      <c r="B7" s="858" t="s">
        <v>2099</v>
      </c>
      <c r="C7" s="859">
        <v>2014</v>
      </c>
      <c r="D7" s="851" t="s">
        <v>659</v>
      </c>
      <c r="E7" s="704" t="s">
        <v>661</v>
      </c>
      <c r="F7" s="937" t="s">
        <v>19</v>
      </c>
      <c r="G7" s="704" t="s">
        <v>8</v>
      </c>
      <c r="H7" s="705" t="s">
        <v>712</v>
      </c>
      <c r="I7" s="705" t="s">
        <v>118</v>
      </c>
      <c r="J7" s="705" t="s">
        <v>1168</v>
      </c>
      <c r="K7" s="705"/>
      <c r="L7" s="737">
        <v>600</v>
      </c>
      <c r="M7" s="736">
        <v>172</v>
      </c>
      <c r="N7" s="372">
        <f t="shared" si="0"/>
        <v>0.28666666666666668</v>
      </c>
      <c r="O7" s="128"/>
      <c r="P7" s="80"/>
    </row>
    <row r="8" spans="1:16" s="82" customFormat="1" ht="25.5" customHeight="1">
      <c r="A8" s="688" t="s">
        <v>369</v>
      </c>
      <c r="B8" s="858" t="s">
        <v>2099</v>
      </c>
      <c r="C8" s="859">
        <v>2014</v>
      </c>
      <c r="D8" s="851" t="s">
        <v>659</v>
      </c>
      <c r="E8" s="704" t="s">
        <v>661</v>
      </c>
      <c r="F8" s="937" t="s">
        <v>19</v>
      </c>
      <c r="G8" s="704" t="s">
        <v>8</v>
      </c>
      <c r="H8" s="705" t="s">
        <v>712</v>
      </c>
      <c r="I8" s="705" t="s">
        <v>115</v>
      </c>
      <c r="J8" s="705" t="s">
        <v>1168</v>
      </c>
      <c r="K8" s="705"/>
      <c r="L8" s="737">
        <v>600</v>
      </c>
      <c r="M8" s="736">
        <v>166</v>
      </c>
      <c r="N8" s="372">
        <f t="shared" si="0"/>
        <v>0.27666666666666667</v>
      </c>
      <c r="O8" s="128"/>
      <c r="P8" s="80"/>
    </row>
    <row r="9" spans="1:16" s="82" customFormat="1" ht="25.5" customHeight="1">
      <c r="A9" s="688" t="s">
        <v>369</v>
      </c>
      <c r="B9" s="858" t="s">
        <v>2099</v>
      </c>
      <c r="C9" s="859">
        <v>2014</v>
      </c>
      <c r="D9" s="852" t="s">
        <v>659</v>
      </c>
      <c r="E9" s="706" t="s">
        <v>661</v>
      </c>
      <c r="F9" s="938" t="s">
        <v>19</v>
      </c>
      <c r="G9" s="706" t="s">
        <v>8</v>
      </c>
      <c r="H9" s="707" t="s">
        <v>712</v>
      </c>
      <c r="I9" s="707" t="s">
        <v>119</v>
      </c>
      <c r="J9" s="707" t="s">
        <v>1168</v>
      </c>
      <c r="K9" s="707"/>
      <c r="L9" s="737">
        <v>600</v>
      </c>
      <c r="M9" s="736">
        <v>172</v>
      </c>
      <c r="N9" s="372">
        <f t="shared" si="0"/>
        <v>0.28666666666666668</v>
      </c>
      <c r="O9" s="128"/>
      <c r="P9" s="80"/>
    </row>
    <row r="10" spans="1:16" s="82" customFormat="1" ht="25.5" customHeight="1">
      <c r="A10" s="688" t="s">
        <v>369</v>
      </c>
      <c r="B10" s="858" t="s">
        <v>2099</v>
      </c>
      <c r="C10" s="859">
        <v>2014</v>
      </c>
      <c r="D10" s="853" t="s">
        <v>659</v>
      </c>
      <c r="E10" s="708" t="s">
        <v>661</v>
      </c>
      <c r="F10" s="939" t="s">
        <v>19</v>
      </c>
      <c r="G10" s="708" t="s">
        <v>8</v>
      </c>
      <c r="H10" s="709" t="s">
        <v>712</v>
      </c>
      <c r="I10" s="709" t="s">
        <v>114</v>
      </c>
      <c r="J10" s="709" t="s">
        <v>1168</v>
      </c>
      <c r="K10" s="709"/>
      <c r="L10" s="738">
        <v>600</v>
      </c>
      <c r="M10" s="736">
        <v>166</v>
      </c>
      <c r="N10" s="372">
        <f t="shared" si="0"/>
        <v>0.27666666666666667</v>
      </c>
      <c r="O10" s="128"/>
      <c r="P10" s="80"/>
    </row>
    <row r="11" spans="1:16" s="82" customFormat="1" ht="25.5" customHeight="1">
      <c r="A11" s="689" t="s">
        <v>369</v>
      </c>
      <c r="B11" s="856" t="s">
        <v>2088</v>
      </c>
      <c r="C11" s="857">
        <v>2014</v>
      </c>
      <c r="D11" s="712" t="s">
        <v>666</v>
      </c>
      <c r="E11" s="711" t="s">
        <v>661</v>
      </c>
      <c r="F11" s="940" t="s">
        <v>19</v>
      </c>
      <c r="G11" s="711" t="s">
        <v>8</v>
      </c>
      <c r="H11" s="714" t="s">
        <v>991</v>
      </c>
      <c r="I11" s="715" t="s">
        <v>1167</v>
      </c>
      <c r="J11" s="715" t="s">
        <v>1169</v>
      </c>
      <c r="K11" s="716">
        <v>2.5000000000000001E-2</v>
      </c>
      <c r="L11" s="695">
        <v>5200</v>
      </c>
      <c r="M11" s="736">
        <v>5392</v>
      </c>
      <c r="N11" s="372">
        <f t="shared" si="0"/>
        <v>1.0369230769230768</v>
      </c>
      <c r="O11" s="128"/>
      <c r="P11" s="80"/>
    </row>
    <row r="12" spans="1:16" s="82" customFormat="1" ht="19.5" customHeight="1">
      <c r="A12" s="689" t="s">
        <v>369</v>
      </c>
      <c r="B12" s="710" t="s">
        <v>2088</v>
      </c>
      <c r="C12" s="711">
        <v>2014</v>
      </c>
      <c r="D12" s="712" t="s">
        <v>666</v>
      </c>
      <c r="E12" s="711" t="s">
        <v>661</v>
      </c>
      <c r="F12" s="940" t="s">
        <v>19</v>
      </c>
      <c r="G12" s="711" t="s">
        <v>8</v>
      </c>
      <c r="H12" s="714" t="s">
        <v>991</v>
      </c>
      <c r="I12" s="715" t="s">
        <v>117</v>
      </c>
      <c r="J12" s="715" t="s">
        <v>1169</v>
      </c>
      <c r="K12" s="716">
        <v>2.5000000000000001E-2</v>
      </c>
      <c r="L12" s="695">
        <v>34400</v>
      </c>
      <c r="M12" s="739">
        <v>27786</v>
      </c>
      <c r="N12" s="372">
        <f t="shared" si="0"/>
        <v>0.80773255813953493</v>
      </c>
      <c r="O12" s="128"/>
      <c r="P12" s="80"/>
    </row>
    <row r="13" spans="1:16" s="82" customFormat="1" ht="19.5" customHeight="1">
      <c r="A13" s="689" t="s">
        <v>369</v>
      </c>
      <c r="B13" s="710" t="s">
        <v>2088</v>
      </c>
      <c r="C13" s="711">
        <v>2014</v>
      </c>
      <c r="D13" s="712" t="s">
        <v>666</v>
      </c>
      <c r="E13" s="711" t="s">
        <v>661</v>
      </c>
      <c r="F13" s="940" t="s">
        <v>19</v>
      </c>
      <c r="G13" s="711" t="s">
        <v>8</v>
      </c>
      <c r="H13" s="714" t="s">
        <v>991</v>
      </c>
      <c r="I13" s="715" t="s">
        <v>113</v>
      </c>
      <c r="J13" s="715" t="s">
        <v>1169</v>
      </c>
      <c r="K13" s="716">
        <v>2.5000000000000001E-2</v>
      </c>
      <c r="L13" s="695">
        <v>5200</v>
      </c>
      <c r="M13" s="736">
        <v>5392</v>
      </c>
      <c r="N13" s="372">
        <f t="shared" si="0"/>
        <v>1.0369230769230768</v>
      </c>
      <c r="O13" s="128"/>
      <c r="P13" s="80"/>
    </row>
    <row r="14" spans="1:16" s="82" customFormat="1" ht="19.5" customHeight="1">
      <c r="A14" s="689" t="s">
        <v>369</v>
      </c>
      <c r="B14" s="710" t="s">
        <v>2088</v>
      </c>
      <c r="C14" s="711">
        <v>2014</v>
      </c>
      <c r="D14" s="712" t="s">
        <v>666</v>
      </c>
      <c r="E14" s="711" t="s">
        <v>661</v>
      </c>
      <c r="F14" s="940" t="s">
        <v>19</v>
      </c>
      <c r="G14" s="711" t="s">
        <v>8</v>
      </c>
      <c r="H14" s="714" t="s">
        <v>991</v>
      </c>
      <c r="I14" s="715" t="s">
        <v>118</v>
      </c>
      <c r="J14" s="715" t="s">
        <v>1169</v>
      </c>
      <c r="K14" s="716">
        <v>2.5000000000000001E-2</v>
      </c>
      <c r="L14" s="695">
        <v>5200</v>
      </c>
      <c r="M14" s="736">
        <v>5392</v>
      </c>
      <c r="N14" s="372">
        <f t="shared" si="0"/>
        <v>1.0369230769230768</v>
      </c>
      <c r="O14" s="128"/>
      <c r="P14" s="80"/>
    </row>
    <row r="15" spans="1:16" s="82" customFormat="1" ht="19.5" customHeight="1">
      <c r="A15" s="689" t="s">
        <v>369</v>
      </c>
      <c r="B15" s="710" t="s">
        <v>2088</v>
      </c>
      <c r="C15" s="711">
        <v>2014</v>
      </c>
      <c r="D15" s="712" t="s">
        <v>666</v>
      </c>
      <c r="E15" s="711" t="s">
        <v>661</v>
      </c>
      <c r="F15" s="940" t="s">
        <v>19</v>
      </c>
      <c r="G15" s="711" t="s">
        <v>8</v>
      </c>
      <c r="H15" s="714" t="s">
        <v>991</v>
      </c>
      <c r="I15" s="715" t="s">
        <v>115</v>
      </c>
      <c r="J15" s="715" t="s">
        <v>1169</v>
      </c>
      <c r="K15" s="716">
        <v>2.5000000000000001E-2</v>
      </c>
      <c r="L15" s="695">
        <v>5200</v>
      </c>
      <c r="M15" s="736">
        <v>5392</v>
      </c>
      <c r="N15" s="372">
        <f t="shared" si="0"/>
        <v>1.0369230769230768</v>
      </c>
      <c r="O15" s="128"/>
      <c r="P15" s="80"/>
    </row>
    <row r="16" spans="1:16" ht="15">
      <c r="A16" s="689" t="s">
        <v>369</v>
      </c>
      <c r="B16" s="710" t="s">
        <v>2088</v>
      </c>
      <c r="C16" s="711">
        <v>2014</v>
      </c>
      <c r="D16" s="712" t="s">
        <v>666</v>
      </c>
      <c r="E16" s="711" t="s">
        <v>661</v>
      </c>
      <c r="F16" s="940" t="s">
        <v>19</v>
      </c>
      <c r="G16" s="711" t="s">
        <v>8</v>
      </c>
      <c r="H16" s="714" t="s">
        <v>991</v>
      </c>
      <c r="I16" s="715" t="s">
        <v>119</v>
      </c>
      <c r="J16" s="715" t="s">
        <v>1169</v>
      </c>
      <c r="K16" s="716">
        <v>2.5000000000000001E-2</v>
      </c>
      <c r="L16" s="695">
        <v>5200</v>
      </c>
      <c r="M16" s="736">
        <v>5392</v>
      </c>
      <c r="N16" s="372">
        <f t="shared" si="0"/>
        <v>1.0369230769230768</v>
      </c>
      <c r="O16" s="128"/>
      <c r="P16" s="87"/>
    </row>
    <row r="17" spans="1:15" ht="15">
      <c r="A17" s="689" t="s">
        <v>369</v>
      </c>
      <c r="B17" s="710" t="s">
        <v>2088</v>
      </c>
      <c r="C17" s="711">
        <v>2014</v>
      </c>
      <c r="D17" s="712" t="s">
        <v>666</v>
      </c>
      <c r="E17" s="711" t="s">
        <v>661</v>
      </c>
      <c r="F17" s="940" t="s">
        <v>19</v>
      </c>
      <c r="G17" s="711" t="s">
        <v>8</v>
      </c>
      <c r="H17" s="714" t="s">
        <v>991</v>
      </c>
      <c r="I17" s="715" t="s">
        <v>114</v>
      </c>
      <c r="J17" s="715" t="s">
        <v>1169</v>
      </c>
      <c r="K17" s="716">
        <v>2.5000000000000001E-2</v>
      </c>
      <c r="L17" s="695">
        <v>5200</v>
      </c>
      <c r="M17" s="736">
        <v>5392</v>
      </c>
      <c r="N17" s="372">
        <f t="shared" si="0"/>
        <v>1.0369230769230768</v>
      </c>
      <c r="O17" s="128"/>
    </row>
    <row r="18" spans="1:15" ht="15">
      <c r="A18" s="689" t="s">
        <v>369</v>
      </c>
      <c r="B18" s="711"/>
      <c r="C18" s="711">
        <v>2014</v>
      </c>
      <c r="D18" s="712" t="s">
        <v>97</v>
      </c>
      <c r="E18" s="711" t="s">
        <v>661</v>
      </c>
      <c r="F18" s="940" t="s">
        <v>19</v>
      </c>
      <c r="G18" s="711" t="s">
        <v>8</v>
      </c>
      <c r="H18" s="714" t="s">
        <v>1170</v>
      </c>
      <c r="I18" s="715" t="s">
        <v>1167</v>
      </c>
      <c r="J18" s="715" t="s">
        <v>1171</v>
      </c>
      <c r="K18" s="716">
        <v>2.5000000000000001E-2</v>
      </c>
      <c r="L18" s="695">
        <v>8000</v>
      </c>
      <c r="M18" s="740">
        <v>8671</v>
      </c>
      <c r="N18" s="372">
        <f t="shared" si="0"/>
        <v>1.0838749999999999</v>
      </c>
      <c r="O18" s="128"/>
    </row>
    <row r="19" spans="1:15" ht="15">
      <c r="A19" s="689" t="s">
        <v>369</v>
      </c>
      <c r="B19" s="711"/>
      <c r="C19" s="711">
        <v>2014</v>
      </c>
      <c r="D19" s="712" t="s">
        <v>97</v>
      </c>
      <c r="E19" s="711" t="s">
        <v>661</v>
      </c>
      <c r="F19" s="940" t="s">
        <v>19</v>
      </c>
      <c r="G19" s="711" t="s">
        <v>8</v>
      </c>
      <c r="H19" s="714" t="s">
        <v>1170</v>
      </c>
      <c r="I19" s="715" t="s">
        <v>117</v>
      </c>
      <c r="J19" s="715" t="s">
        <v>1171</v>
      </c>
      <c r="K19" s="716">
        <v>2.5000000000000001E-2</v>
      </c>
      <c r="L19" s="695">
        <v>8000</v>
      </c>
      <c r="M19" s="740">
        <v>8671</v>
      </c>
      <c r="N19" s="372">
        <f t="shared" si="0"/>
        <v>1.0838749999999999</v>
      </c>
      <c r="O19" s="128"/>
    </row>
    <row r="20" spans="1:15" ht="15">
      <c r="A20" s="689" t="s">
        <v>369</v>
      </c>
      <c r="B20" s="711"/>
      <c r="C20" s="711">
        <v>2014</v>
      </c>
      <c r="D20" s="712" t="s">
        <v>97</v>
      </c>
      <c r="E20" s="711" t="s">
        <v>661</v>
      </c>
      <c r="F20" s="940" t="s">
        <v>19</v>
      </c>
      <c r="G20" s="711" t="s">
        <v>8</v>
      </c>
      <c r="H20" s="714" t="s">
        <v>1170</v>
      </c>
      <c r="I20" s="715" t="s">
        <v>113</v>
      </c>
      <c r="J20" s="715" t="s">
        <v>1171</v>
      </c>
      <c r="K20" s="716">
        <v>2.5000000000000001E-2</v>
      </c>
      <c r="L20" s="695">
        <v>8000</v>
      </c>
      <c r="M20" s="740">
        <v>8671</v>
      </c>
      <c r="N20" s="372">
        <f t="shared" si="0"/>
        <v>1.0838749999999999</v>
      </c>
      <c r="O20" s="128"/>
    </row>
    <row r="21" spans="1:15" ht="15">
      <c r="A21" s="689" t="s">
        <v>369</v>
      </c>
      <c r="B21" s="711"/>
      <c r="C21" s="711">
        <v>2014</v>
      </c>
      <c r="D21" s="712" t="s">
        <v>97</v>
      </c>
      <c r="E21" s="711" t="s">
        <v>661</v>
      </c>
      <c r="F21" s="940" t="s">
        <v>19</v>
      </c>
      <c r="G21" s="711" t="s">
        <v>8</v>
      </c>
      <c r="H21" s="714" t="s">
        <v>1170</v>
      </c>
      <c r="I21" s="715" t="s">
        <v>118</v>
      </c>
      <c r="J21" s="715" t="s">
        <v>1171</v>
      </c>
      <c r="K21" s="716">
        <v>2.5000000000000001E-2</v>
      </c>
      <c r="L21" s="695">
        <v>8000</v>
      </c>
      <c r="M21" s="740">
        <v>8671</v>
      </c>
      <c r="N21" s="372">
        <f t="shared" si="0"/>
        <v>1.0838749999999999</v>
      </c>
      <c r="O21" s="128"/>
    </row>
    <row r="22" spans="1:15" ht="15">
      <c r="A22" s="689" t="s">
        <v>369</v>
      </c>
      <c r="B22" s="711"/>
      <c r="C22" s="711">
        <v>2014</v>
      </c>
      <c r="D22" s="712" t="s">
        <v>97</v>
      </c>
      <c r="E22" s="711" t="s">
        <v>661</v>
      </c>
      <c r="F22" s="940" t="s">
        <v>19</v>
      </c>
      <c r="G22" s="711" t="s">
        <v>8</v>
      </c>
      <c r="H22" s="714" t="s">
        <v>1170</v>
      </c>
      <c r="I22" s="715" t="s">
        <v>115</v>
      </c>
      <c r="J22" s="715" t="s">
        <v>1171</v>
      </c>
      <c r="K22" s="716">
        <v>2.5000000000000001E-2</v>
      </c>
      <c r="L22" s="695">
        <v>8000</v>
      </c>
      <c r="M22" s="740">
        <v>8671</v>
      </c>
      <c r="N22" s="372">
        <f t="shared" si="0"/>
        <v>1.0838749999999999</v>
      </c>
      <c r="O22" s="128"/>
    </row>
    <row r="23" spans="1:15" ht="15">
      <c r="A23" s="689" t="s">
        <v>369</v>
      </c>
      <c r="B23" s="711"/>
      <c r="C23" s="711">
        <v>2014</v>
      </c>
      <c r="D23" s="712" t="s">
        <v>97</v>
      </c>
      <c r="E23" s="711" t="s">
        <v>661</v>
      </c>
      <c r="F23" s="940" t="s">
        <v>19</v>
      </c>
      <c r="G23" s="711" t="s">
        <v>8</v>
      </c>
      <c r="H23" s="714" t="s">
        <v>1170</v>
      </c>
      <c r="I23" s="715" t="s">
        <v>119</v>
      </c>
      <c r="J23" s="715" t="s">
        <v>1171</v>
      </c>
      <c r="K23" s="716">
        <v>2.5000000000000001E-2</v>
      </c>
      <c r="L23" s="695">
        <v>8000</v>
      </c>
      <c r="M23" s="740">
        <v>8671</v>
      </c>
      <c r="N23" s="372">
        <f t="shared" si="0"/>
        <v>1.0838749999999999</v>
      </c>
      <c r="O23" s="128"/>
    </row>
    <row r="24" spans="1:15" ht="15">
      <c r="A24" s="689" t="s">
        <v>369</v>
      </c>
      <c r="B24" s="711"/>
      <c r="C24" s="711">
        <v>2014</v>
      </c>
      <c r="D24" s="712" t="s">
        <v>97</v>
      </c>
      <c r="E24" s="711" t="s">
        <v>661</v>
      </c>
      <c r="F24" s="940" t="s">
        <v>19</v>
      </c>
      <c r="G24" s="711" t="s">
        <v>8</v>
      </c>
      <c r="H24" s="714" t="s">
        <v>1170</v>
      </c>
      <c r="I24" s="715" t="s">
        <v>114</v>
      </c>
      <c r="J24" s="717" t="s">
        <v>1171</v>
      </c>
      <c r="K24" s="716">
        <v>2.5000000000000001E-2</v>
      </c>
      <c r="L24" s="695">
        <v>8000</v>
      </c>
      <c r="M24" s="740">
        <v>8671</v>
      </c>
      <c r="N24" s="372">
        <f t="shared" si="0"/>
        <v>1.0838749999999999</v>
      </c>
      <c r="O24" s="128"/>
    </row>
    <row r="25" spans="1:15" ht="15">
      <c r="A25" s="689" t="s">
        <v>369</v>
      </c>
      <c r="B25" s="711"/>
      <c r="C25" s="711">
        <v>2014</v>
      </c>
      <c r="D25" s="712" t="s">
        <v>698</v>
      </c>
      <c r="E25" s="711" t="s">
        <v>664</v>
      </c>
      <c r="F25" s="940" t="s">
        <v>19</v>
      </c>
      <c r="G25" s="711" t="s">
        <v>8</v>
      </c>
      <c r="H25" s="718" t="s">
        <v>718</v>
      </c>
      <c r="I25" s="715" t="s">
        <v>1167</v>
      </c>
      <c r="J25" s="715" t="s">
        <v>1171</v>
      </c>
      <c r="K25" s="716">
        <v>2.5000000000000001E-2</v>
      </c>
      <c r="L25" s="695">
        <v>200</v>
      </c>
      <c r="M25" s="740">
        <v>3064</v>
      </c>
      <c r="N25" s="372">
        <f t="shared" si="0"/>
        <v>15.32</v>
      </c>
      <c r="O25" s="128"/>
    </row>
    <row r="26" spans="1:15" ht="15">
      <c r="A26" s="689" t="s">
        <v>369</v>
      </c>
      <c r="B26" s="711"/>
      <c r="C26" s="711">
        <v>2014</v>
      </c>
      <c r="D26" s="712" t="s">
        <v>698</v>
      </c>
      <c r="E26" s="711" t="s">
        <v>664</v>
      </c>
      <c r="F26" s="940" t="s">
        <v>19</v>
      </c>
      <c r="G26" s="711" t="s">
        <v>8</v>
      </c>
      <c r="H26" s="718" t="s">
        <v>718</v>
      </c>
      <c r="I26" s="715" t="s">
        <v>117</v>
      </c>
      <c r="J26" s="715" t="s">
        <v>1171</v>
      </c>
      <c r="K26" s="716">
        <v>2.5000000000000001E-2</v>
      </c>
      <c r="L26" s="695">
        <v>200</v>
      </c>
      <c r="M26" s="740">
        <v>3064</v>
      </c>
      <c r="N26" s="372">
        <f t="shared" si="0"/>
        <v>15.32</v>
      </c>
      <c r="O26" s="128"/>
    </row>
    <row r="27" spans="1:15" ht="15">
      <c r="A27" s="689" t="s">
        <v>369</v>
      </c>
      <c r="B27" s="711"/>
      <c r="C27" s="711">
        <v>2014</v>
      </c>
      <c r="D27" s="712" t="s">
        <v>698</v>
      </c>
      <c r="E27" s="711" t="s">
        <v>664</v>
      </c>
      <c r="F27" s="940" t="s">
        <v>19</v>
      </c>
      <c r="G27" s="711" t="s">
        <v>8</v>
      </c>
      <c r="H27" s="718" t="s">
        <v>718</v>
      </c>
      <c r="I27" s="715" t="s">
        <v>113</v>
      </c>
      <c r="J27" s="715" t="s">
        <v>1171</v>
      </c>
      <c r="K27" s="716">
        <v>2.5000000000000001E-2</v>
      </c>
      <c r="L27" s="695">
        <v>200</v>
      </c>
      <c r="M27" s="740">
        <v>3064</v>
      </c>
      <c r="N27" s="372">
        <f t="shared" si="0"/>
        <v>15.32</v>
      </c>
      <c r="O27" s="128"/>
    </row>
    <row r="28" spans="1:15" ht="15">
      <c r="A28" s="689" t="s">
        <v>369</v>
      </c>
      <c r="B28" s="711"/>
      <c r="C28" s="711">
        <v>2014</v>
      </c>
      <c r="D28" s="712" t="s">
        <v>698</v>
      </c>
      <c r="E28" s="711" t="s">
        <v>664</v>
      </c>
      <c r="F28" s="940" t="s">
        <v>19</v>
      </c>
      <c r="G28" s="711" t="s">
        <v>8</v>
      </c>
      <c r="H28" s="718" t="s">
        <v>718</v>
      </c>
      <c r="I28" s="715" t="s">
        <v>118</v>
      </c>
      <c r="J28" s="715" t="s">
        <v>1171</v>
      </c>
      <c r="K28" s="716">
        <v>2.5000000000000001E-2</v>
      </c>
      <c r="L28" s="695">
        <v>200</v>
      </c>
      <c r="M28" s="740">
        <v>3064</v>
      </c>
      <c r="N28" s="372">
        <f t="shared" si="0"/>
        <v>15.32</v>
      </c>
      <c r="O28" s="128"/>
    </row>
    <row r="29" spans="1:15" ht="15">
      <c r="A29" s="689" t="s">
        <v>369</v>
      </c>
      <c r="B29" s="711"/>
      <c r="C29" s="711">
        <v>2014</v>
      </c>
      <c r="D29" s="712" t="s">
        <v>698</v>
      </c>
      <c r="E29" s="711" t="s">
        <v>664</v>
      </c>
      <c r="F29" s="940" t="s">
        <v>19</v>
      </c>
      <c r="G29" s="711" t="s">
        <v>8</v>
      </c>
      <c r="H29" s="718" t="s">
        <v>718</v>
      </c>
      <c r="I29" s="715" t="s">
        <v>115</v>
      </c>
      <c r="J29" s="715" t="s">
        <v>1171</v>
      </c>
      <c r="K29" s="716">
        <v>2.5000000000000001E-2</v>
      </c>
      <c r="L29" s="695">
        <v>200</v>
      </c>
      <c r="M29" s="740">
        <v>3064</v>
      </c>
      <c r="N29" s="372">
        <f t="shared" si="0"/>
        <v>15.32</v>
      </c>
      <c r="O29" s="128"/>
    </row>
    <row r="30" spans="1:15" ht="15">
      <c r="A30" s="689" t="s">
        <v>369</v>
      </c>
      <c r="B30" s="711"/>
      <c r="C30" s="711">
        <v>2014</v>
      </c>
      <c r="D30" s="712" t="s">
        <v>698</v>
      </c>
      <c r="E30" s="711" t="s">
        <v>664</v>
      </c>
      <c r="F30" s="940" t="s">
        <v>19</v>
      </c>
      <c r="G30" s="711" t="s">
        <v>8</v>
      </c>
      <c r="H30" s="718" t="s">
        <v>718</v>
      </c>
      <c r="I30" s="715" t="s">
        <v>119</v>
      </c>
      <c r="J30" s="715" t="s">
        <v>1171</v>
      </c>
      <c r="K30" s="716">
        <v>2.5000000000000001E-2</v>
      </c>
      <c r="L30" s="695">
        <v>200</v>
      </c>
      <c r="M30" s="740">
        <v>3064</v>
      </c>
      <c r="N30" s="372">
        <f t="shared" si="0"/>
        <v>15.32</v>
      </c>
      <c r="O30" s="128"/>
    </row>
    <row r="31" spans="1:15" ht="15">
      <c r="A31" s="689" t="s">
        <v>369</v>
      </c>
      <c r="B31" s="711"/>
      <c r="C31" s="711">
        <v>2014</v>
      </c>
      <c r="D31" s="712" t="s">
        <v>698</v>
      </c>
      <c r="E31" s="711" t="s">
        <v>664</v>
      </c>
      <c r="F31" s="940" t="s">
        <v>19</v>
      </c>
      <c r="G31" s="711" t="s">
        <v>8</v>
      </c>
      <c r="H31" s="718" t="s">
        <v>718</v>
      </c>
      <c r="I31" s="715" t="s">
        <v>114</v>
      </c>
      <c r="J31" s="715" t="s">
        <v>1171</v>
      </c>
      <c r="K31" s="716">
        <v>2.5000000000000001E-2</v>
      </c>
      <c r="L31" s="695">
        <v>200</v>
      </c>
      <c r="M31" s="740">
        <v>3064</v>
      </c>
      <c r="N31" s="372">
        <f t="shared" si="0"/>
        <v>15.32</v>
      </c>
      <c r="O31" s="128"/>
    </row>
    <row r="32" spans="1:15" ht="15">
      <c r="A32" s="689" t="s">
        <v>369</v>
      </c>
      <c r="B32" s="711"/>
      <c r="C32" s="711">
        <v>2014</v>
      </c>
      <c r="D32" s="712" t="s">
        <v>720</v>
      </c>
      <c r="E32" s="711" t="s">
        <v>664</v>
      </c>
      <c r="F32" s="940" t="s">
        <v>19</v>
      </c>
      <c r="G32" s="711" t="s">
        <v>8</v>
      </c>
      <c r="H32" s="718" t="s">
        <v>718</v>
      </c>
      <c r="I32" s="715" t="s">
        <v>1167</v>
      </c>
      <c r="J32" s="715" t="s">
        <v>1171</v>
      </c>
      <c r="K32" s="716">
        <v>2.5000000000000001E-2</v>
      </c>
      <c r="L32" s="695">
        <v>2300</v>
      </c>
      <c r="M32" s="740">
        <v>4591</v>
      </c>
      <c r="N32" s="372">
        <f t="shared" si="0"/>
        <v>1.9960869565217392</v>
      </c>
      <c r="O32" s="128"/>
    </row>
    <row r="33" spans="1:15" ht="15">
      <c r="A33" s="689" t="s">
        <v>369</v>
      </c>
      <c r="B33" s="711"/>
      <c r="C33" s="711">
        <v>2014</v>
      </c>
      <c r="D33" s="712" t="s">
        <v>720</v>
      </c>
      <c r="E33" s="711" t="s">
        <v>664</v>
      </c>
      <c r="F33" s="940" t="s">
        <v>19</v>
      </c>
      <c r="G33" s="711" t="s">
        <v>8</v>
      </c>
      <c r="H33" s="718" t="s">
        <v>718</v>
      </c>
      <c r="I33" s="715" t="s">
        <v>117</v>
      </c>
      <c r="J33" s="715" t="s">
        <v>1171</v>
      </c>
      <c r="K33" s="716">
        <v>2.5000000000000001E-2</v>
      </c>
      <c r="L33" s="695">
        <v>2300</v>
      </c>
      <c r="M33" s="740">
        <v>4591</v>
      </c>
      <c r="N33" s="372">
        <f t="shared" si="0"/>
        <v>1.9960869565217392</v>
      </c>
      <c r="O33" s="128"/>
    </row>
    <row r="34" spans="1:15" ht="15">
      <c r="A34" s="689" t="s">
        <v>369</v>
      </c>
      <c r="B34" s="711"/>
      <c r="C34" s="711">
        <v>2014</v>
      </c>
      <c r="D34" s="712" t="s">
        <v>720</v>
      </c>
      <c r="E34" s="711" t="s">
        <v>664</v>
      </c>
      <c r="F34" s="940" t="s">
        <v>19</v>
      </c>
      <c r="G34" s="711" t="s">
        <v>8</v>
      </c>
      <c r="H34" s="718" t="s">
        <v>718</v>
      </c>
      <c r="I34" s="715" t="s">
        <v>113</v>
      </c>
      <c r="J34" s="715" t="s">
        <v>1171</v>
      </c>
      <c r="K34" s="716">
        <v>2.5000000000000001E-2</v>
      </c>
      <c r="L34" s="695">
        <v>2300</v>
      </c>
      <c r="M34" s="740">
        <v>4591</v>
      </c>
      <c r="N34" s="372">
        <f t="shared" si="0"/>
        <v>1.9960869565217392</v>
      </c>
      <c r="O34" s="128"/>
    </row>
    <row r="35" spans="1:15" ht="15">
      <c r="A35" s="689" t="s">
        <v>369</v>
      </c>
      <c r="B35" s="711"/>
      <c r="C35" s="711">
        <v>2014</v>
      </c>
      <c r="D35" s="712" t="s">
        <v>720</v>
      </c>
      <c r="E35" s="711" t="s">
        <v>664</v>
      </c>
      <c r="F35" s="940" t="s">
        <v>19</v>
      </c>
      <c r="G35" s="711" t="s">
        <v>8</v>
      </c>
      <c r="H35" s="718" t="s">
        <v>718</v>
      </c>
      <c r="I35" s="715" t="s">
        <v>118</v>
      </c>
      <c r="J35" s="715" t="s">
        <v>1171</v>
      </c>
      <c r="K35" s="716">
        <v>2.5000000000000001E-2</v>
      </c>
      <c r="L35" s="695">
        <v>2300</v>
      </c>
      <c r="M35" s="740">
        <v>4591</v>
      </c>
      <c r="N35" s="372">
        <f t="shared" si="0"/>
        <v>1.9960869565217392</v>
      </c>
      <c r="O35" s="128"/>
    </row>
    <row r="36" spans="1:15" ht="15">
      <c r="A36" s="689" t="s">
        <v>369</v>
      </c>
      <c r="B36" s="711"/>
      <c r="C36" s="711">
        <v>2014</v>
      </c>
      <c r="D36" s="712" t="s">
        <v>720</v>
      </c>
      <c r="E36" s="711" t="s">
        <v>664</v>
      </c>
      <c r="F36" s="940" t="s">
        <v>19</v>
      </c>
      <c r="G36" s="711" t="s">
        <v>8</v>
      </c>
      <c r="H36" s="718" t="s">
        <v>718</v>
      </c>
      <c r="I36" s="715" t="s">
        <v>115</v>
      </c>
      <c r="J36" s="715" t="s">
        <v>1171</v>
      </c>
      <c r="K36" s="716">
        <v>2.5000000000000001E-2</v>
      </c>
      <c r="L36" s="695">
        <v>2300</v>
      </c>
      <c r="M36" s="740">
        <v>4591</v>
      </c>
      <c r="N36" s="372">
        <f t="shared" si="0"/>
        <v>1.9960869565217392</v>
      </c>
      <c r="O36" s="128"/>
    </row>
    <row r="37" spans="1:15" ht="15">
      <c r="A37" s="689" t="s">
        <v>369</v>
      </c>
      <c r="B37" s="711"/>
      <c r="C37" s="711">
        <v>2014</v>
      </c>
      <c r="D37" s="712" t="s">
        <v>720</v>
      </c>
      <c r="E37" s="711" t="s">
        <v>664</v>
      </c>
      <c r="F37" s="940" t="s">
        <v>19</v>
      </c>
      <c r="G37" s="711" t="s">
        <v>8</v>
      </c>
      <c r="H37" s="718" t="s">
        <v>718</v>
      </c>
      <c r="I37" s="715" t="s">
        <v>119</v>
      </c>
      <c r="J37" s="715" t="s">
        <v>1171</v>
      </c>
      <c r="K37" s="716">
        <v>2.5000000000000001E-2</v>
      </c>
      <c r="L37" s="695">
        <v>2300</v>
      </c>
      <c r="M37" s="740">
        <v>4591</v>
      </c>
      <c r="N37" s="372">
        <f t="shared" si="0"/>
        <v>1.9960869565217392</v>
      </c>
      <c r="O37" s="128"/>
    </row>
    <row r="38" spans="1:15" ht="15">
      <c r="A38" s="689" t="s">
        <v>369</v>
      </c>
      <c r="B38" s="711"/>
      <c r="C38" s="711">
        <v>2014</v>
      </c>
      <c r="D38" s="712" t="s">
        <v>720</v>
      </c>
      <c r="E38" s="711" t="s">
        <v>664</v>
      </c>
      <c r="F38" s="940" t="s">
        <v>19</v>
      </c>
      <c r="G38" s="711" t="s">
        <v>8</v>
      </c>
      <c r="H38" s="718" t="s">
        <v>718</v>
      </c>
      <c r="I38" s="715" t="s">
        <v>114</v>
      </c>
      <c r="J38" s="715" t="s">
        <v>1171</v>
      </c>
      <c r="K38" s="716">
        <v>2.5000000000000001E-2</v>
      </c>
      <c r="L38" s="695">
        <v>2300</v>
      </c>
      <c r="M38" s="740">
        <v>4591</v>
      </c>
      <c r="N38" s="372">
        <f t="shared" si="0"/>
        <v>1.9960869565217392</v>
      </c>
      <c r="O38" s="128"/>
    </row>
    <row r="39" spans="1:15" ht="15">
      <c r="A39" s="689" t="s">
        <v>369</v>
      </c>
      <c r="B39" s="719"/>
      <c r="C39" s="720">
        <v>2014</v>
      </c>
      <c r="D39" s="721" t="s">
        <v>89</v>
      </c>
      <c r="E39" s="742" t="s">
        <v>661</v>
      </c>
      <c r="F39" s="719" t="s">
        <v>19</v>
      </c>
      <c r="G39" s="719" t="s">
        <v>8</v>
      </c>
      <c r="H39" s="722" t="s">
        <v>718</v>
      </c>
      <c r="I39" s="722" t="s">
        <v>1167</v>
      </c>
      <c r="J39" s="722" t="s">
        <v>1171</v>
      </c>
      <c r="K39" s="723">
        <v>2.5000000000000001E-2</v>
      </c>
      <c r="L39" s="695">
        <v>200</v>
      </c>
      <c r="M39" s="741">
        <v>2986</v>
      </c>
      <c r="N39" s="372">
        <f t="shared" si="0"/>
        <v>14.93</v>
      </c>
      <c r="O39" s="128"/>
    </row>
    <row r="40" spans="1:15" ht="15">
      <c r="A40" s="689" t="s">
        <v>369</v>
      </c>
      <c r="B40" s="719"/>
      <c r="C40" s="720">
        <v>2014</v>
      </c>
      <c r="D40" s="721" t="s">
        <v>89</v>
      </c>
      <c r="E40" s="742" t="s">
        <v>661</v>
      </c>
      <c r="F40" s="719" t="s">
        <v>19</v>
      </c>
      <c r="G40" s="719" t="s">
        <v>8</v>
      </c>
      <c r="H40" s="722" t="s">
        <v>718</v>
      </c>
      <c r="I40" s="722" t="s">
        <v>117</v>
      </c>
      <c r="J40" s="722" t="s">
        <v>1171</v>
      </c>
      <c r="K40" s="723">
        <v>2.5000000000000001E-2</v>
      </c>
      <c r="L40" s="695">
        <v>200</v>
      </c>
      <c r="M40" s="741">
        <v>2986</v>
      </c>
      <c r="N40" s="372">
        <f t="shared" si="0"/>
        <v>14.93</v>
      </c>
      <c r="O40" s="128"/>
    </row>
    <row r="41" spans="1:15" ht="15">
      <c r="A41" s="689" t="s">
        <v>369</v>
      </c>
      <c r="B41" s="719"/>
      <c r="C41" s="720">
        <v>2014</v>
      </c>
      <c r="D41" s="721" t="s">
        <v>89</v>
      </c>
      <c r="E41" s="742" t="s">
        <v>661</v>
      </c>
      <c r="F41" s="719" t="s">
        <v>19</v>
      </c>
      <c r="G41" s="719" t="s">
        <v>8</v>
      </c>
      <c r="H41" s="722" t="s">
        <v>718</v>
      </c>
      <c r="I41" s="722" t="s">
        <v>113</v>
      </c>
      <c r="J41" s="722" t="s">
        <v>1171</v>
      </c>
      <c r="K41" s="723">
        <v>2.5000000000000001E-2</v>
      </c>
      <c r="L41" s="695">
        <v>200</v>
      </c>
      <c r="M41" s="741">
        <v>2986</v>
      </c>
      <c r="N41" s="372">
        <f t="shared" si="0"/>
        <v>14.93</v>
      </c>
      <c r="O41" s="128"/>
    </row>
    <row r="42" spans="1:15" ht="15">
      <c r="A42" s="689" t="s">
        <v>369</v>
      </c>
      <c r="B42" s="719"/>
      <c r="C42" s="720">
        <v>2014</v>
      </c>
      <c r="D42" s="721" t="s">
        <v>89</v>
      </c>
      <c r="E42" s="742" t="s">
        <v>661</v>
      </c>
      <c r="F42" s="719" t="s">
        <v>19</v>
      </c>
      <c r="G42" s="719" t="s">
        <v>8</v>
      </c>
      <c r="H42" s="722" t="s">
        <v>718</v>
      </c>
      <c r="I42" s="722" t="s">
        <v>118</v>
      </c>
      <c r="J42" s="722" t="s">
        <v>1171</v>
      </c>
      <c r="K42" s="723">
        <v>2.5000000000000001E-2</v>
      </c>
      <c r="L42" s="695">
        <v>200</v>
      </c>
      <c r="M42" s="741">
        <v>2986</v>
      </c>
      <c r="N42" s="372">
        <f t="shared" si="0"/>
        <v>14.93</v>
      </c>
      <c r="O42" s="128"/>
    </row>
    <row r="43" spans="1:15" ht="15">
      <c r="A43" s="689" t="s">
        <v>369</v>
      </c>
      <c r="B43" s="719"/>
      <c r="C43" s="720">
        <v>2014</v>
      </c>
      <c r="D43" s="721" t="s">
        <v>89</v>
      </c>
      <c r="E43" s="742" t="s">
        <v>661</v>
      </c>
      <c r="F43" s="719" t="s">
        <v>19</v>
      </c>
      <c r="G43" s="719" t="s">
        <v>8</v>
      </c>
      <c r="H43" s="722" t="s">
        <v>718</v>
      </c>
      <c r="I43" s="722" t="s">
        <v>115</v>
      </c>
      <c r="J43" s="722" t="s">
        <v>1171</v>
      </c>
      <c r="K43" s="723">
        <v>2.5000000000000001E-2</v>
      </c>
      <c r="L43" s="695">
        <v>200</v>
      </c>
      <c r="M43" s="741">
        <v>2986</v>
      </c>
      <c r="N43" s="372">
        <f t="shared" si="0"/>
        <v>14.93</v>
      </c>
      <c r="O43" s="128"/>
    </row>
    <row r="44" spans="1:15" ht="15">
      <c r="A44" s="689" t="s">
        <v>369</v>
      </c>
      <c r="B44" s="719"/>
      <c r="C44" s="720">
        <v>2014</v>
      </c>
      <c r="D44" s="721" t="s">
        <v>89</v>
      </c>
      <c r="E44" s="742" t="s">
        <v>661</v>
      </c>
      <c r="F44" s="719" t="s">
        <v>19</v>
      </c>
      <c r="G44" s="719" t="s">
        <v>8</v>
      </c>
      <c r="H44" s="722" t="s">
        <v>718</v>
      </c>
      <c r="I44" s="722" t="s">
        <v>119</v>
      </c>
      <c r="J44" s="722" t="s">
        <v>1171</v>
      </c>
      <c r="K44" s="723">
        <v>2.5000000000000001E-2</v>
      </c>
      <c r="L44" s="695">
        <v>200</v>
      </c>
      <c r="M44" s="741">
        <v>2986</v>
      </c>
      <c r="N44" s="372">
        <f t="shared" si="0"/>
        <v>14.93</v>
      </c>
      <c r="O44" s="128"/>
    </row>
    <row r="45" spans="1:15" ht="15">
      <c r="A45" s="689" t="s">
        <v>369</v>
      </c>
      <c r="B45" s="719"/>
      <c r="C45" s="720">
        <v>2014</v>
      </c>
      <c r="D45" s="721" t="s">
        <v>89</v>
      </c>
      <c r="E45" s="742" t="s">
        <v>661</v>
      </c>
      <c r="F45" s="719" t="s">
        <v>19</v>
      </c>
      <c r="G45" s="719" t="s">
        <v>8</v>
      </c>
      <c r="H45" s="722" t="s">
        <v>718</v>
      </c>
      <c r="I45" s="722" t="s">
        <v>114</v>
      </c>
      <c r="J45" s="722" t="s">
        <v>1171</v>
      </c>
      <c r="K45" s="723">
        <v>2.5000000000000001E-2</v>
      </c>
      <c r="L45" s="695">
        <v>200</v>
      </c>
      <c r="M45" s="741">
        <v>2986</v>
      </c>
      <c r="N45" s="372">
        <f t="shared" si="0"/>
        <v>14.93</v>
      </c>
      <c r="O45" s="128"/>
    </row>
    <row r="46" spans="1:15" ht="15">
      <c r="A46" s="689" t="s">
        <v>369</v>
      </c>
      <c r="B46" s="713" t="s">
        <v>2088</v>
      </c>
      <c r="C46" s="711">
        <v>2014</v>
      </c>
      <c r="D46" s="712" t="s">
        <v>710</v>
      </c>
      <c r="E46" s="711" t="s">
        <v>661</v>
      </c>
      <c r="F46" s="940" t="s">
        <v>19</v>
      </c>
      <c r="G46" s="711" t="s">
        <v>8</v>
      </c>
      <c r="H46" s="714" t="s">
        <v>718</v>
      </c>
      <c r="I46" s="715" t="s">
        <v>1167</v>
      </c>
      <c r="J46" s="715" t="s">
        <v>1172</v>
      </c>
      <c r="K46" s="716">
        <v>2.5000000000000001E-2</v>
      </c>
      <c r="L46" s="695">
        <v>1550</v>
      </c>
      <c r="M46" s="740">
        <v>4044</v>
      </c>
      <c r="N46" s="372">
        <f t="shared" si="0"/>
        <v>2.609032258064516</v>
      </c>
      <c r="O46" s="128"/>
    </row>
    <row r="47" spans="1:15" ht="15">
      <c r="A47" s="689" t="s">
        <v>369</v>
      </c>
      <c r="B47" s="713" t="s">
        <v>2088</v>
      </c>
      <c r="C47" s="711">
        <v>2014</v>
      </c>
      <c r="D47" s="712" t="s">
        <v>710</v>
      </c>
      <c r="E47" s="711" t="s">
        <v>661</v>
      </c>
      <c r="F47" s="940" t="s">
        <v>19</v>
      </c>
      <c r="G47" s="711" t="s">
        <v>8</v>
      </c>
      <c r="H47" s="714" t="s">
        <v>718</v>
      </c>
      <c r="I47" s="715" t="s">
        <v>117</v>
      </c>
      <c r="J47" s="715" t="s">
        <v>1172</v>
      </c>
      <c r="K47" s="716">
        <v>2.5000000000000001E-2</v>
      </c>
      <c r="L47" s="695">
        <v>15000</v>
      </c>
      <c r="M47" s="739">
        <f>4044+20885</f>
        <v>24929</v>
      </c>
      <c r="N47" s="372">
        <f t="shared" si="0"/>
        <v>1.6619333333333333</v>
      </c>
      <c r="O47" s="128"/>
    </row>
    <row r="48" spans="1:15" ht="15">
      <c r="A48" s="689" t="s">
        <v>369</v>
      </c>
      <c r="B48" s="713" t="s">
        <v>2088</v>
      </c>
      <c r="C48" s="711">
        <v>2014</v>
      </c>
      <c r="D48" s="712" t="s">
        <v>710</v>
      </c>
      <c r="E48" s="711" t="s">
        <v>661</v>
      </c>
      <c r="F48" s="940" t="s">
        <v>19</v>
      </c>
      <c r="G48" s="711" t="s">
        <v>8</v>
      </c>
      <c r="H48" s="714" t="s">
        <v>718</v>
      </c>
      <c r="I48" s="715" t="s">
        <v>113</v>
      </c>
      <c r="J48" s="715" t="s">
        <v>1172</v>
      </c>
      <c r="K48" s="716">
        <v>2.5000000000000001E-2</v>
      </c>
      <c r="L48" s="695">
        <v>1550</v>
      </c>
      <c r="M48" s="740">
        <v>4044</v>
      </c>
      <c r="N48" s="372">
        <f t="shared" si="0"/>
        <v>2.609032258064516</v>
      </c>
      <c r="O48" s="128"/>
    </row>
    <row r="49" spans="1:15" ht="15">
      <c r="A49" s="689" t="s">
        <v>369</v>
      </c>
      <c r="B49" s="713" t="s">
        <v>2088</v>
      </c>
      <c r="C49" s="711">
        <v>2014</v>
      </c>
      <c r="D49" s="712" t="s">
        <v>710</v>
      </c>
      <c r="E49" s="711" t="s">
        <v>661</v>
      </c>
      <c r="F49" s="940" t="s">
        <v>19</v>
      </c>
      <c r="G49" s="711" t="s">
        <v>8</v>
      </c>
      <c r="H49" s="714" t="s">
        <v>718</v>
      </c>
      <c r="I49" s="715" t="s">
        <v>118</v>
      </c>
      <c r="J49" s="715" t="s">
        <v>1172</v>
      </c>
      <c r="K49" s="716">
        <v>2.5000000000000001E-2</v>
      </c>
      <c r="L49" s="695">
        <v>1550</v>
      </c>
      <c r="M49" s="740">
        <v>4044</v>
      </c>
      <c r="N49" s="372">
        <f t="shared" si="0"/>
        <v>2.609032258064516</v>
      </c>
      <c r="O49" s="128"/>
    </row>
    <row r="50" spans="1:15" ht="15">
      <c r="A50" s="689" t="s">
        <v>369</v>
      </c>
      <c r="B50" s="713" t="s">
        <v>2088</v>
      </c>
      <c r="C50" s="711">
        <v>2014</v>
      </c>
      <c r="D50" s="712" t="s">
        <v>710</v>
      </c>
      <c r="E50" s="711" t="s">
        <v>661</v>
      </c>
      <c r="F50" s="940" t="s">
        <v>19</v>
      </c>
      <c r="G50" s="711" t="s">
        <v>8</v>
      </c>
      <c r="H50" s="714" t="s">
        <v>718</v>
      </c>
      <c r="I50" s="715" t="s">
        <v>115</v>
      </c>
      <c r="J50" s="715" t="s">
        <v>1172</v>
      </c>
      <c r="K50" s="716">
        <v>2.5000000000000001E-2</v>
      </c>
      <c r="L50" s="695">
        <v>1550</v>
      </c>
      <c r="M50" s="740">
        <v>4044</v>
      </c>
      <c r="N50" s="372">
        <f t="shared" si="0"/>
        <v>2.609032258064516</v>
      </c>
      <c r="O50" s="128"/>
    </row>
    <row r="51" spans="1:15" ht="15">
      <c r="A51" s="689" t="s">
        <v>369</v>
      </c>
      <c r="B51" s="713" t="s">
        <v>2088</v>
      </c>
      <c r="C51" s="711">
        <v>2014</v>
      </c>
      <c r="D51" s="712" t="s">
        <v>710</v>
      </c>
      <c r="E51" s="711" t="s">
        <v>661</v>
      </c>
      <c r="F51" s="940" t="s">
        <v>19</v>
      </c>
      <c r="G51" s="711" t="s">
        <v>8</v>
      </c>
      <c r="H51" s="714" t="s">
        <v>718</v>
      </c>
      <c r="I51" s="715" t="s">
        <v>119</v>
      </c>
      <c r="J51" s="715" t="s">
        <v>1172</v>
      </c>
      <c r="K51" s="716">
        <v>2.5000000000000001E-2</v>
      </c>
      <c r="L51" s="695">
        <v>1550</v>
      </c>
      <c r="M51" s="740">
        <v>4044</v>
      </c>
      <c r="N51" s="372">
        <f t="shared" si="0"/>
        <v>2.609032258064516</v>
      </c>
      <c r="O51" s="128"/>
    </row>
    <row r="52" spans="1:15" ht="15">
      <c r="A52" s="689" t="s">
        <v>369</v>
      </c>
      <c r="B52" s="713" t="s">
        <v>2088</v>
      </c>
      <c r="C52" s="711">
        <v>2014</v>
      </c>
      <c r="D52" s="712" t="s">
        <v>710</v>
      </c>
      <c r="E52" s="711" t="s">
        <v>661</v>
      </c>
      <c r="F52" s="940" t="s">
        <v>19</v>
      </c>
      <c r="G52" s="711" t="s">
        <v>8</v>
      </c>
      <c r="H52" s="714" t="s">
        <v>718</v>
      </c>
      <c r="I52" s="715" t="s">
        <v>114</v>
      </c>
      <c r="J52" s="715" t="s">
        <v>1172</v>
      </c>
      <c r="K52" s="716">
        <v>2.5000000000000001E-2</v>
      </c>
      <c r="L52" s="695">
        <v>1550</v>
      </c>
      <c r="M52" s="740">
        <v>4044</v>
      </c>
      <c r="N52" s="372">
        <f t="shared" si="0"/>
        <v>2.609032258064516</v>
      </c>
      <c r="O52" s="128"/>
    </row>
    <row r="53" spans="1:15" ht="15">
      <c r="A53" s="25" t="s">
        <v>369</v>
      </c>
      <c r="B53" s="339" t="s">
        <v>367</v>
      </c>
      <c r="C53" s="338">
        <v>2014</v>
      </c>
      <c r="D53" s="341" t="s">
        <v>951</v>
      </c>
      <c r="E53" s="339" t="s">
        <v>661</v>
      </c>
      <c r="F53" s="941" t="s">
        <v>1161</v>
      </c>
      <c r="G53" s="339" t="s">
        <v>944</v>
      </c>
      <c r="H53" s="353" t="s">
        <v>996</v>
      </c>
      <c r="I53" s="353" t="s">
        <v>1167</v>
      </c>
      <c r="J53" s="353" t="s">
        <v>1173</v>
      </c>
      <c r="K53" s="354">
        <v>2.5000000000000001E-2</v>
      </c>
      <c r="L53" s="355"/>
      <c r="M53" s="370">
        <v>0</v>
      </c>
      <c r="N53" s="372"/>
      <c r="O53" s="66" t="s">
        <v>1648</v>
      </c>
    </row>
    <row r="54" spans="1:15" ht="15">
      <c r="A54" s="25" t="s">
        <v>369</v>
      </c>
      <c r="B54" s="339" t="s">
        <v>367</v>
      </c>
      <c r="C54" s="338">
        <v>2014</v>
      </c>
      <c r="D54" s="341" t="s">
        <v>951</v>
      </c>
      <c r="E54" s="339" t="s">
        <v>661</v>
      </c>
      <c r="F54" s="941" t="s">
        <v>1161</v>
      </c>
      <c r="G54" s="339" t="s">
        <v>944</v>
      </c>
      <c r="H54" s="353" t="s">
        <v>996</v>
      </c>
      <c r="I54" s="353" t="s">
        <v>117</v>
      </c>
      <c r="J54" s="353" t="s">
        <v>1173</v>
      </c>
      <c r="K54" s="354">
        <v>2.5000000000000001E-2</v>
      </c>
      <c r="L54" s="355"/>
      <c r="M54" s="370">
        <v>0</v>
      </c>
      <c r="N54" s="372"/>
      <c r="O54" s="66" t="s">
        <v>1648</v>
      </c>
    </row>
    <row r="55" spans="1:15" ht="15">
      <c r="A55" s="25" t="s">
        <v>369</v>
      </c>
      <c r="B55" s="339" t="s">
        <v>367</v>
      </c>
      <c r="C55" s="338">
        <v>2014</v>
      </c>
      <c r="D55" s="341" t="s">
        <v>951</v>
      </c>
      <c r="E55" s="339" t="s">
        <v>661</v>
      </c>
      <c r="F55" s="941" t="s">
        <v>1161</v>
      </c>
      <c r="G55" s="339" t="s">
        <v>944</v>
      </c>
      <c r="H55" s="353" t="s">
        <v>996</v>
      </c>
      <c r="I55" s="353" t="s">
        <v>113</v>
      </c>
      <c r="J55" s="353" t="s">
        <v>1173</v>
      </c>
      <c r="K55" s="354">
        <v>2.5000000000000001E-2</v>
      </c>
      <c r="L55" s="355"/>
      <c r="M55" s="370">
        <v>0</v>
      </c>
      <c r="N55" s="372"/>
      <c r="O55" s="66" t="s">
        <v>1648</v>
      </c>
    </row>
    <row r="56" spans="1:15" ht="15">
      <c r="A56" s="25" t="s">
        <v>369</v>
      </c>
      <c r="B56" s="339" t="s">
        <v>367</v>
      </c>
      <c r="C56" s="338">
        <v>2014</v>
      </c>
      <c r="D56" s="341" t="s">
        <v>951</v>
      </c>
      <c r="E56" s="339" t="s">
        <v>661</v>
      </c>
      <c r="F56" s="941" t="s">
        <v>1161</v>
      </c>
      <c r="G56" s="339" t="s">
        <v>944</v>
      </c>
      <c r="H56" s="353" t="s">
        <v>996</v>
      </c>
      <c r="I56" s="353" t="s">
        <v>118</v>
      </c>
      <c r="J56" s="353" t="s">
        <v>1173</v>
      </c>
      <c r="K56" s="354">
        <v>2.5000000000000001E-2</v>
      </c>
      <c r="L56" s="355"/>
      <c r="M56" s="370">
        <v>0</v>
      </c>
      <c r="N56" s="372"/>
      <c r="O56" s="66" t="s">
        <v>1648</v>
      </c>
    </row>
    <row r="57" spans="1:15" ht="15">
      <c r="A57" s="25" t="s">
        <v>369</v>
      </c>
      <c r="B57" s="339" t="s">
        <v>367</v>
      </c>
      <c r="C57" s="338">
        <v>2014</v>
      </c>
      <c r="D57" s="341" t="s">
        <v>951</v>
      </c>
      <c r="E57" s="339" t="s">
        <v>661</v>
      </c>
      <c r="F57" s="941" t="s">
        <v>1161</v>
      </c>
      <c r="G57" s="339" t="s">
        <v>944</v>
      </c>
      <c r="H57" s="353" t="s">
        <v>996</v>
      </c>
      <c r="I57" s="353" t="s">
        <v>115</v>
      </c>
      <c r="J57" s="353" t="s">
        <v>1173</v>
      </c>
      <c r="K57" s="354">
        <v>2.5000000000000001E-2</v>
      </c>
      <c r="L57" s="355"/>
      <c r="M57" s="370">
        <v>0</v>
      </c>
      <c r="N57" s="372"/>
      <c r="O57" s="66" t="s">
        <v>1648</v>
      </c>
    </row>
    <row r="58" spans="1:15" ht="15">
      <c r="A58" s="25" t="s">
        <v>369</v>
      </c>
      <c r="B58" s="339" t="s">
        <v>367</v>
      </c>
      <c r="C58" s="338">
        <v>2014</v>
      </c>
      <c r="D58" s="341" t="s">
        <v>951</v>
      </c>
      <c r="E58" s="339" t="s">
        <v>661</v>
      </c>
      <c r="F58" s="941" t="s">
        <v>1161</v>
      </c>
      <c r="G58" s="339" t="s">
        <v>944</v>
      </c>
      <c r="H58" s="353" t="s">
        <v>996</v>
      </c>
      <c r="I58" s="353" t="s">
        <v>119</v>
      </c>
      <c r="J58" s="353" t="s">
        <v>1173</v>
      </c>
      <c r="K58" s="354">
        <v>2.5000000000000001E-2</v>
      </c>
      <c r="L58" s="355"/>
      <c r="M58" s="370">
        <v>0</v>
      </c>
      <c r="N58" s="372"/>
      <c r="O58" s="66" t="s">
        <v>1648</v>
      </c>
    </row>
    <row r="59" spans="1:15" ht="15">
      <c r="A59" s="25" t="s">
        <v>369</v>
      </c>
      <c r="B59" s="339" t="s">
        <v>2100</v>
      </c>
      <c r="C59" s="338">
        <v>2014</v>
      </c>
      <c r="D59" s="341" t="s">
        <v>951</v>
      </c>
      <c r="E59" s="339" t="s">
        <v>661</v>
      </c>
      <c r="F59" s="941" t="s">
        <v>1161</v>
      </c>
      <c r="G59" s="339" t="s">
        <v>944</v>
      </c>
      <c r="H59" s="353" t="s">
        <v>996</v>
      </c>
      <c r="I59" s="353" t="s">
        <v>114</v>
      </c>
      <c r="J59" s="353" t="s">
        <v>1173</v>
      </c>
      <c r="K59" s="354">
        <v>2.5000000000000001E-2</v>
      </c>
      <c r="L59" s="355"/>
      <c r="M59" s="370">
        <v>0</v>
      </c>
      <c r="N59" s="372"/>
      <c r="O59" s="66" t="s">
        <v>1648</v>
      </c>
    </row>
    <row r="60" spans="1:15" ht="15">
      <c r="A60" s="25" t="s">
        <v>369</v>
      </c>
      <c r="B60" s="339"/>
      <c r="C60" s="338">
        <v>2014</v>
      </c>
      <c r="D60" s="341" t="s">
        <v>97</v>
      </c>
      <c r="E60" s="339" t="s">
        <v>661</v>
      </c>
      <c r="F60" s="941" t="s">
        <v>23</v>
      </c>
      <c r="G60" s="339" t="s">
        <v>241</v>
      </c>
      <c r="H60" s="353" t="s">
        <v>923</v>
      </c>
      <c r="I60" s="353" t="s">
        <v>1167</v>
      </c>
      <c r="J60" s="356" t="s">
        <v>1175</v>
      </c>
      <c r="K60" s="354">
        <v>2.5000000000000001E-2</v>
      </c>
      <c r="L60" s="353">
        <v>1200</v>
      </c>
      <c r="M60" s="370">
        <v>749</v>
      </c>
      <c r="N60" s="372">
        <f t="shared" si="0"/>
        <v>0.62416666666666665</v>
      </c>
      <c r="O60" s="128"/>
    </row>
    <row r="61" spans="1:15" ht="15">
      <c r="A61" s="25" t="s">
        <v>369</v>
      </c>
      <c r="B61" s="339"/>
      <c r="C61" s="338">
        <v>2014</v>
      </c>
      <c r="D61" s="341" t="s">
        <v>97</v>
      </c>
      <c r="E61" s="339" t="s">
        <v>661</v>
      </c>
      <c r="F61" s="941" t="s">
        <v>23</v>
      </c>
      <c r="G61" s="339" t="s">
        <v>241</v>
      </c>
      <c r="H61" s="353" t="s">
        <v>923</v>
      </c>
      <c r="I61" s="353" t="s">
        <v>117</v>
      </c>
      <c r="J61" s="356" t="s">
        <v>1175</v>
      </c>
      <c r="K61" s="354">
        <v>2.5000000000000001E-2</v>
      </c>
      <c r="L61" s="353">
        <v>1200</v>
      </c>
      <c r="M61" s="370">
        <v>748</v>
      </c>
      <c r="N61" s="372">
        <f t="shared" si="0"/>
        <v>0.62333333333333329</v>
      </c>
      <c r="O61" s="128"/>
    </row>
    <row r="62" spans="1:15" ht="15">
      <c r="A62" s="25" t="s">
        <v>369</v>
      </c>
      <c r="B62" s="339"/>
      <c r="C62" s="338">
        <v>2014</v>
      </c>
      <c r="D62" s="341" t="s">
        <v>97</v>
      </c>
      <c r="E62" s="339" t="s">
        <v>661</v>
      </c>
      <c r="F62" s="941" t="s">
        <v>23</v>
      </c>
      <c r="G62" s="339" t="s">
        <v>241</v>
      </c>
      <c r="H62" s="353" t="s">
        <v>923</v>
      </c>
      <c r="I62" s="353" t="s">
        <v>113</v>
      </c>
      <c r="J62" s="356" t="s">
        <v>1175</v>
      </c>
      <c r="K62" s="354">
        <v>2.5000000000000001E-2</v>
      </c>
      <c r="L62" s="353">
        <v>1200</v>
      </c>
      <c r="M62" s="370">
        <v>748</v>
      </c>
      <c r="N62" s="372">
        <f t="shared" si="0"/>
        <v>0.62333333333333329</v>
      </c>
      <c r="O62" s="128"/>
    </row>
    <row r="63" spans="1:15" ht="15">
      <c r="A63" s="25" t="s">
        <v>369</v>
      </c>
      <c r="B63" s="339"/>
      <c r="C63" s="338">
        <v>2014</v>
      </c>
      <c r="D63" s="341" t="s">
        <v>97</v>
      </c>
      <c r="E63" s="339" t="s">
        <v>661</v>
      </c>
      <c r="F63" s="941" t="s">
        <v>23</v>
      </c>
      <c r="G63" s="339" t="s">
        <v>241</v>
      </c>
      <c r="H63" s="353" t="s">
        <v>923</v>
      </c>
      <c r="I63" s="353" t="s">
        <v>118</v>
      </c>
      <c r="J63" s="356" t="s">
        <v>1175</v>
      </c>
      <c r="K63" s="354">
        <v>2.5000000000000001E-2</v>
      </c>
      <c r="L63" s="353">
        <v>1200</v>
      </c>
      <c r="M63" s="370">
        <v>749</v>
      </c>
      <c r="N63" s="372">
        <f t="shared" si="0"/>
        <v>0.62416666666666665</v>
      </c>
      <c r="O63" s="128"/>
    </row>
    <row r="64" spans="1:15" ht="15">
      <c r="A64" s="25" t="s">
        <v>369</v>
      </c>
      <c r="B64" s="339"/>
      <c r="C64" s="338">
        <v>2014</v>
      </c>
      <c r="D64" s="341" t="s">
        <v>97</v>
      </c>
      <c r="E64" s="339" t="s">
        <v>661</v>
      </c>
      <c r="F64" s="941" t="s">
        <v>23</v>
      </c>
      <c r="G64" s="339" t="s">
        <v>241</v>
      </c>
      <c r="H64" s="353" t="s">
        <v>923</v>
      </c>
      <c r="I64" s="353" t="s">
        <v>115</v>
      </c>
      <c r="J64" s="356" t="s">
        <v>1175</v>
      </c>
      <c r="K64" s="354">
        <v>2.5000000000000001E-2</v>
      </c>
      <c r="L64" s="353">
        <v>1200</v>
      </c>
      <c r="M64" s="370">
        <v>749</v>
      </c>
      <c r="N64" s="372">
        <f t="shared" si="0"/>
        <v>0.62416666666666665</v>
      </c>
      <c r="O64" s="128"/>
    </row>
    <row r="65" spans="1:15" ht="15">
      <c r="A65" s="25" t="s">
        <v>369</v>
      </c>
      <c r="B65" s="339"/>
      <c r="C65" s="338">
        <v>2014</v>
      </c>
      <c r="D65" s="341" t="s">
        <v>97</v>
      </c>
      <c r="E65" s="339" t="s">
        <v>661</v>
      </c>
      <c r="F65" s="941" t="s">
        <v>23</v>
      </c>
      <c r="G65" s="339" t="s">
        <v>241</v>
      </c>
      <c r="H65" s="353" t="s">
        <v>923</v>
      </c>
      <c r="I65" s="353" t="s">
        <v>119</v>
      </c>
      <c r="J65" s="356" t="s">
        <v>1175</v>
      </c>
      <c r="K65" s="354">
        <v>2.5000000000000001E-2</v>
      </c>
      <c r="L65" s="353">
        <v>1200</v>
      </c>
      <c r="M65" s="370">
        <v>749</v>
      </c>
      <c r="N65" s="372">
        <f t="shared" si="0"/>
        <v>0.62416666666666665</v>
      </c>
      <c r="O65" s="128"/>
    </row>
    <row r="66" spans="1:15" ht="15">
      <c r="A66" s="25" t="s">
        <v>369</v>
      </c>
      <c r="B66" s="339"/>
      <c r="C66" s="338">
        <v>2014</v>
      </c>
      <c r="D66" s="341" t="s">
        <v>97</v>
      </c>
      <c r="E66" s="339" t="s">
        <v>661</v>
      </c>
      <c r="F66" s="941" t="s">
        <v>23</v>
      </c>
      <c r="G66" s="339" t="s">
        <v>241</v>
      </c>
      <c r="H66" s="353" t="s">
        <v>923</v>
      </c>
      <c r="I66" s="353" t="s">
        <v>114</v>
      </c>
      <c r="J66" s="356" t="s">
        <v>1175</v>
      </c>
      <c r="K66" s="354">
        <v>2.5000000000000001E-2</v>
      </c>
      <c r="L66" s="353">
        <v>1200</v>
      </c>
      <c r="M66" s="370">
        <v>749</v>
      </c>
      <c r="N66" s="372">
        <f t="shared" si="0"/>
        <v>0.62416666666666665</v>
      </c>
      <c r="O66" s="128"/>
    </row>
    <row r="67" spans="1:15" ht="15">
      <c r="A67" s="25" t="s">
        <v>369</v>
      </c>
      <c r="B67" s="339"/>
      <c r="C67" s="338">
        <v>2014</v>
      </c>
      <c r="D67" s="341" t="s">
        <v>682</v>
      </c>
      <c r="E67" s="339" t="s">
        <v>661</v>
      </c>
      <c r="F67" s="941" t="s">
        <v>23</v>
      </c>
      <c r="G67" s="339" t="s">
        <v>241</v>
      </c>
      <c r="H67" s="353" t="s">
        <v>923</v>
      </c>
      <c r="I67" s="353" t="s">
        <v>1167</v>
      </c>
      <c r="J67" s="353" t="s">
        <v>1176</v>
      </c>
      <c r="K67" s="354">
        <v>2.5000000000000001E-2</v>
      </c>
      <c r="L67" s="353">
        <v>200</v>
      </c>
      <c r="M67" s="370">
        <v>155</v>
      </c>
      <c r="N67" s="372">
        <f t="shared" si="0"/>
        <v>0.77500000000000002</v>
      </c>
      <c r="O67" s="128"/>
    </row>
    <row r="68" spans="1:15" ht="15">
      <c r="A68" s="25" t="s">
        <v>369</v>
      </c>
      <c r="B68" s="339"/>
      <c r="C68" s="338">
        <v>2014</v>
      </c>
      <c r="D68" s="341" t="s">
        <v>682</v>
      </c>
      <c r="E68" s="339" t="s">
        <v>661</v>
      </c>
      <c r="F68" s="941" t="s">
        <v>23</v>
      </c>
      <c r="G68" s="339" t="s">
        <v>241</v>
      </c>
      <c r="H68" s="353" t="s">
        <v>923</v>
      </c>
      <c r="I68" s="353" t="s">
        <v>117</v>
      </c>
      <c r="J68" s="353" t="s">
        <v>1176</v>
      </c>
      <c r="K68" s="354">
        <v>2.5000000000000001E-2</v>
      </c>
      <c r="L68" s="353">
        <v>200</v>
      </c>
      <c r="M68" s="370">
        <v>8652</v>
      </c>
      <c r="N68" s="372">
        <f t="shared" si="0"/>
        <v>43.26</v>
      </c>
      <c r="O68" s="128"/>
    </row>
    <row r="69" spans="1:15" ht="15">
      <c r="A69" s="25" t="s">
        <v>369</v>
      </c>
      <c r="B69" s="339"/>
      <c r="C69" s="338">
        <v>2014</v>
      </c>
      <c r="D69" s="341" t="s">
        <v>682</v>
      </c>
      <c r="E69" s="339" t="s">
        <v>661</v>
      </c>
      <c r="F69" s="941" t="s">
        <v>23</v>
      </c>
      <c r="G69" s="339" t="s">
        <v>241</v>
      </c>
      <c r="H69" s="353" t="s">
        <v>923</v>
      </c>
      <c r="I69" s="353" t="s">
        <v>113</v>
      </c>
      <c r="J69" s="353" t="s">
        <v>1176</v>
      </c>
      <c r="K69" s="354">
        <v>2.5000000000000001E-2</v>
      </c>
      <c r="L69" s="353">
        <v>200</v>
      </c>
      <c r="M69" s="370">
        <v>155</v>
      </c>
      <c r="N69" s="372">
        <f t="shared" ref="N69:N132" si="1">M69/L69</f>
        <v>0.77500000000000002</v>
      </c>
      <c r="O69" s="128"/>
    </row>
    <row r="70" spans="1:15" ht="15">
      <c r="A70" s="25" t="s">
        <v>369</v>
      </c>
      <c r="B70" s="349" t="s">
        <v>367</v>
      </c>
      <c r="C70" s="337">
        <v>2014</v>
      </c>
      <c r="D70" s="350" t="s">
        <v>674</v>
      </c>
      <c r="E70" s="350" t="s">
        <v>661</v>
      </c>
      <c r="F70" s="942" t="s">
        <v>23</v>
      </c>
      <c r="G70" s="350" t="s">
        <v>8</v>
      </c>
      <c r="H70" s="357" t="s">
        <v>675</v>
      </c>
      <c r="I70" s="357" t="s">
        <v>1167</v>
      </c>
      <c r="J70" s="363" t="s">
        <v>1176</v>
      </c>
      <c r="K70" s="358">
        <v>2.5000000000000001E-2</v>
      </c>
      <c r="L70" s="357">
        <v>500</v>
      </c>
      <c r="M70" s="369">
        <v>26</v>
      </c>
      <c r="N70" s="372">
        <f t="shared" si="1"/>
        <v>5.1999999999999998E-2</v>
      </c>
      <c r="O70" s="128"/>
    </row>
    <row r="71" spans="1:15" ht="15">
      <c r="A71" s="25" t="s">
        <v>369</v>
      </c>
      <c r="B71" s="349" t="s">
        <v>367</v>
      </c>
      <c r="C71" s="337">
        <v>2014</v>
      </c>
      <c r="D71" s="350" t="s">
        <v>674</v>
      </c>
      <c r="E71" s="350" t="s">
        <v>661</v>
      </c>
      <c r="F71" s="942" t="s">
        <v>23</v>
      </c>
      <c r="G71" s="350" t="s">
        <v>8</v>
      </c>
      <c r="H71" s="357" t="s">
        <v>675</v>
      </c>
      <c r="I71" s="357" t="s">
        <v>117</v>
      </c>
      <c r="J71" s="363" t="s">
        <v>1176</v>
      </c>
      <c r="K71" s="358">
        <v>2.5000000000000001E-2</v>
      </c>
      <c r="L71" s="357">
        <v>500</v>
      </c>
      <c r="M71" s="369">
        <v>35</v>
      </c>
      <c r="N71" s="372">
        <f t="shared" si="1"/>
        <v>7.0000000000000007E-2</v>
      </c>
      <c r="O71" s="128"/>
    </row>
    <row r="72" spans="1:15" ht="15">
      <c r="A72" s="25" t="s">
        <v>369</v>
      </c>
      <c r="B72" s="349" t="s">
        <v>367</v>
      </c>
      <c r="C72" s="337">
        <v>2014</v>
      </c>
      <c r="D72" s="350" t="s">
        <v>674</v>
      </c>
      <c r="E72" s="350" t="s">
        <v>661</v>
      </c>
      <c r="F72" s="942" t="s">
        <v>23</v>
      </c>
      <c r="G72" s="350" t="s">
        <v>8</v>
      </c>
      <c r="H72" s="357" t="s">
        <v>675</v>
      </c>
      <c r="I72" s="357" t="s">
        <v>113</v>
      </c>
      <c r="J72" s="582" t="s">
        <v>1174</v>
      </c>
      <c r="K72" s="358">
        <v>2.5000000000000001E-2</v>
      </c>
      <c r="L72" s="357">
        <v>500</v>
      </c>
      <c r="M72" s="369">
        <v>0</v>
      </c>
      <c r="N72" s="372">
        <f t="shared" si="1"/>
        <v>0</v>
      </c>
      <c r="O72" s="128"/>
    </row>
    <row r="73" spans="1:15" ht="15">
      <c r="A73" s="25" t="s">
        <v>369</v>
      </c>
      <c r="B73" s="349" t="s">
        <v>367</v>
      </c>
      <c r="C73" s="337">
        <v>2014</v>
      </c>
      <c r="D73" s="350" t="s">
        <v>674</v>
      </c>
      <c r="E73" s="350" t="s">
        <v>661</v>
      </c>
      <c r="F73" s="942" t="s">
        <v>23</v>
      </c>
      <c r="G73" s="350" t="s">
        <v>8</v>
      </c>
      <c r="H73" s="357" t="s">
        <v>675</v>
      </c>
      <c r="I73" s="357" t="s">
        <v>118</v>
      </c>
      <c r="J73" s="582" t="s">
        <v>1174</v>
      </c>
      <c r="K73" s="358">
        <v>2.5000000000000001E-2</v>
      </c>
      <c r="L73" s="357">
        <v>500</v>
      </c>
      <c r="M73" s="369">
        <v>0</v>
      </c>
      <c r="N73" s="372">
        <f t="shared" si="1"/>
        <v>0</v>
      </c>
      <c r="O73" s="128"/>
    </row>
    <row r="74" spans="1:15" ht="15">
      <c r="A74" s="25" t="s">
        <v>369</v>
      </c>
      <c r="B74" s="349" t="s">
        <v>367</v>
      </c>
      <c r="C74" s="337">
        <v>2014</v>
      </c>
      <c r="D74" s="350" t="s">
        <v>674</v>
      </c>
      <c r="E74" s="350" t="s">
        <v>661</v>
      </c>
      <c r="F74" s="942" t="s">
        <v>23</v>
      </c>
      <c r="G74" s="350" t="s">
        <v>8</v>
      </c>
      <c r="H74" s="357" t="s">
        <v>675</v>
      </c>
      <c r="I74" s="357" t="s">
        <v>115</v>
      </c>
      <c r="J74" s="582" t="s">
        <v>1174</v>
      </c>
      <c r="K74" s="358">
        <v>2.5000000000000001E-2</v>
      </c>
      <c r="L74" s="357">
        <v>500</v>
      </c>
      <c r="M74" s="369">
        <v>0</v>
      </c>
      <c r="N74" s="372">
        <f t="shared" si="1"/>
        <v>0</v>
      </c>
      <c r="O74" s="128"/>
    </row>
    <row r="75" spans="1:15" ht="15">
      <c r="A75" s="25" t="s">
        <v>369</v>
      </c>
      <c r="B75" s="349" t="s">
        <v>367</v>
      </c>
      <c r="C75" s="337">
        <v>2014</v>
      </c>
      <c r="D75" s="350" t="s">
        <v>674</v>
      </c>
      <c r="E75" s="350" t="s">
        <v>661</v>
      </c>
      <c r="F75" s="942" t="s">
        <v>23</v>
      </c>
      <c r="G75" s="350" t="s">
        <v>8</v>
      </c>
      <c r="H75" s="357" t="s">
        <v>675</v>
      </c>
      <c r="I75" s="357" t="s">
        <v>119</v>
      </c>
      <c r="J75" s="582" t="s">
        <v>1174</v>
      </c>
      <c r="K75" s="358">
        <v>2.5000000000000001E-2</v>
      </c>
      <c r="L75" s="357">
        <v>500</v>
      </c>
      <c r="M75" s="369">
        <v>0</v>
      </c>
      <c r="N75" s="372">
        <f t="shared" si="1"/>
        <v>0</v>
      </c>
      <c r="O75" s="128"/>
    </row>
    <row r="76" spans="1:15" ht="15">
      <c r="A76" s="25" t="s">
        <v>369</v>
      </c>
      <c r="B76" s="349" t="s">
        <v>367</v>
      </c>
      <c r="C76" s="337">
        <v>2014</v>
      </c>
      <c r="D76" s="350" t="s">
        <v>674</v>
      </c>
      <c r="E76" s="350" t="s">
        <v>661</v>
      </c>
      <c r="F76" s="942" t="s">
        <v>23</v>
      </c>
      <c r="G76" s="350" t="s">
        <v>8</v>
      </c>
      <c r="H76" s="357" t="s">
        <v>675</v>
      </c>
      <c r="I76" s="357" t="s">
        <v>114</v>
      </c>
      <c r="J76" s="582" t="s">
        <v>1174</v>
      </c>
      <c r="K76" s="358">
        <v>2.5000000000000001E-2</v>
      </c>
      <c r="L76" s="357">
        <v>500</v>
      </c>
      <c r="M76" s="369">
        <v>0</v>
      </c>
      <c r="N76" s="372">
        <f t="shared" si="1"/>
        <v>0</v>
      </c>
      <c r="O76" s="128"/>
    </row>
    <row r="77" spans="1:15" ht="15">
      <c r="A77" s="25" t="s">
        <v>369</v>
      </c>
      <c r="B77" s="339"/>
      <c r="C77" s="338">
        <v>2014</v>
      </c>
      <c r="D77" s="341" t="s">
        <v>682</v>
      </c>
      <c r="E77" s="339" t="s">
        <v>661</v>
      </c>
      <c r="F77" s="941" t="s">
        <v>23</v>
      </c>
      <c r="G77" s="339" t="s">
        <v>8</v>
      </c>
      <c r="H77" s="353" t="s">
        <v>993</v>
      </c>
      <c r="I77" s="353" t="s">
        <v>1167</v>
      </c>
      <c r="J77" s="353" t="s">
        <v>1176</v>
      </c>
      <c r="K77" s="354">
        <v>2.5000000000000001E-2</v>
      </c>
      <c r="L77" s="353">
        <v>600</v>
      </c>
      <c r="M77" s="370">
        <v>181</v>
      </c>
      <c r="N77" s="372">
        <f t="shared" si="1"/>
        <v>0.30166666666666669</v>
      </c>
      <c r="O77" s="128"/>
    </row>
    <row r="78" spans="1:15" ht="15">
      <c r="A78" s="25" t="s">
        <v>369</v>
      </c>
      <c r="B78" s="339"/>
      <c r="C78" s="338">
        <v>2014</v>
      </c>
      <c r="D78" s="341" t="s">
        <v>682</v>
      </c>
      <c r="E78" s="339" t="s">
        <v>661</v>
      </c>
      <c r="F78" s="941" t="s">
        <v>23</v>
      </c>
      <c r="G78" s="339" t="s">
        <v>8</v>
      </c>
      <c r="H78" s="353" t="s">
        <v>993</v>
      </c>
      <c r="I78" s="353" t="s">
        <v>117</v>
      </c>
      <c r="J78" s="353" t="s">
        <v>1176</v>
      </c>
      <c r="K78" s="354">
        <v>2.5000000000000001E-2</v>
      </c>
      <c r="L78" s="353">
        <v>600</v>
      </c>
      <c r="M78" s="370">
        <v>6264</v>
      </c>
      <c r="N78" s="372">
        <f t="shared" si="1"/>
        <v>10.44</v>
      </c>
      <c r="O78" s="128"/>
    </row>
    <row r="79" spans="1:15" ht="15">
      <c r="A79" s="25" t="s">
        <v>369</v>
      </c>
      <c r="B79" s="339"/>
      <c r="C79" s="338">
        <v>2014</v>
      </c>
      <c r="D79" s="341" t="s">
        <v>682</v>
      </c>
      <c r="E79" s="339" t="s">
        <v>661</v>
      </c>
      <c r="F79" s="941" t="s">
        <v>23</v>
      </c>
      <c r="G79" s="339" t="s">
        <v>8</v>
      </c>
      <c r="H79" s="353" t="s">
        <v>993</v>
      </c>
      <c r="I79" s="353" t="s">
        <v>113</v>
      </c>
      <c r="J79" s="353" t="s">
        <v>1176</v>
      </c>
      <c r="K79" s="354">
        <v>2.5000000000000001E-2</v>
      </c>
      <c r="L79" s="353">
        <v>600</v>
      </c>
      <c r="M79" s="370">
        <v>181</v>
      </c>
      <c r="N79" s="372">
        <f t="shared" si="1"/>
        <v>0.30166666666666669</v>
      </c>
      <c r="O79" s="128"/>
    </row>
    <row r="80" spans="1:15" ht="15">
      <c r="A80" s="25" t="s">
        <v>369</v>
      </c>
      <c r="B80" s="349" t="s">
        <v>367</v>
      </c>
      <c r="C80" s="337">
        <v>2014</v>
      </c>
      <c r="D80" s="350" t="s">
        <v>684</v>
      </c>
      <c r="E80" s="350" t="s">
        <v>661</v>
      </c>
      <c r="F80" s="942" t="s">
        <v>23</v>
      </c>
      <c r="G80" s="350" t="s">
        <v>8</v>
      </c>
      <c r="H80" s="357" t="s">
        <v>685</v>
      </c>
      <c r="I80" s="357" t="s">
        <v>1167</v>
      </c>
      <c r="J80" s="357" t="s">
        <v>1172</v>
      </c>
      <c r="K80" s="358">
        <v>2.5000000000000001E-2</v>
      </c>
      <c r="L80" s="357">
        <v>400</v>
      </c>
      <c r="M80" s="579">
        <f>1085+202</f>
        <v>1287</v>
      </c>
      <c r="N80" s="372">
        <f t="shared" si="1"/>
        <v>3.2174999999999998</v>
      </c>
      <c r="O80" s="128"/>
    </row>
    <row r="81" spans="1:15" ht="15">
      <c r="A81" s="25" t="s">
        <v>369</v>
      </c>
      <c r="B81" s="349" t="s">
        <v>367</v>
      </c>
      <c r="C81" s="337">
        <v>2014</v>
      </c>
      <c r="D81" s="350" t="s">
        <v>684</v>
      </c>
      <c r="E81" s="350" t="s">
        <v>661</v>
      </c>
      <c r="F81" s="942" t="s">
        <v>23</v>
      </c>
      <c r="G81" s="350" t="s">
        <v>8</v>
      </c>
      <c r="H81" s="357" t="s">
        <v>685</v>
      </c>
      <c r="I81" s="357" t="s">
        <v>117</v>
      </c>
      <c r="J81" s="357" t="s">
        <v>1172</v>
      </c>
      <c r="K81" s="358">
        <v>2.5000000000000001E-2</v>
      </c>
      <c r="L81" s="357">
        <v>400</v>
      </c>
      <c r="M81" s="579">
        <f>1085+202</f>
        <v>1287</v>
      </c>
      <c r="N81" s="372">
        <f t="shared" si="1"/>
        <v>3.2174999999999998</v>
      </c>
      <c r="O81" s="128"/>
    </row>
    <row r="82" spans="1:15" ht="15">
      <c r="A82" s="25" t="s">
        <v>369</v>
      </c>
      <c r="B82" s="349" t="s">
        <v>367</v>
      </c>
      <c r="C82" s="337">
        <v>2014</v>
      </c>
      <c r="D82" s="350" t="s">
        <v>684</v>
      </c>
      <c r="E82" s="350" t="s">
        <v>661</v>
      </c>
      <c r="F82" s="942" t="s">
        <v>23</v>
      </c>
      <c r="G82" s="350" t="s">
        <v>8</v>
      </c>
      <c r="H82" s="581" t="s">
        <v>685</v>
      </c>
      <c r="I82" s="357" t="s">
        <v>113</v>
      </c>
      <c r="J82" s="357" t="s">
        <v>1172</v>
      </c>
      <c r="K82" s="358">
        <v>2.5000000000000001E-2</v>
      </c>
      <c r="L82" s="357">
        <v>400</v>
      </c>
      <c r="M82" s="579">
        <f>1085+202</f>
        <v>1287</v>
      </c>
      <c r="N82" s="372">
        <f t="shared" si="1"/>
        <v>3.2174999999999998</v>
      </c>
      <c r="O82" s="128"/>
    </row>
    <row r="83" spans="1:15" ht="15">
      <c r="A83" s="25" t="s">
        <v>369</v>
      </c>
      <c r="B83" s="349" t="s">
        <v>367</v>
      </c>
      <c r="C83" s="337">
        <v>2014</v>
      </c>
      <c r="D83" s="350" t="s">
        <v>684</v>
      </c>
      <c r="E83" s="350" t="s">
        <v>661</v>
      </c>
      <c r="F83" s="942" t="s">
        <v>23</v>
      </c>
      <c r="G83" s="350" t="s">
        <v>8</v>
      </c>
      <c r="H83" s="357" t="s">
        <v>685</v>
      </c>
      <c r="I83" s="357" t="s">
        <v>118</v>
      </c>
      <c r="J83" s="357" t="s">
        <v>1172</v>
      </c>
      <c r="K83" s="358">
        <v>2.5000000000000001E-2</v>
      </c>
      <c r="L83" s="357">
        <v>400</v>
      </c>
      <c r="M83" s="579">
        <f>1085+201</f>
        <v>1286</v>
      </c>
      <c r="N83" s="372">
        <f t="shared" si="1"/>
        <v>3.2149999999999999</v>
      </c>
      <c r="O83" s="128"/>
    </row>
    <row r="84" spans="1:15" ht="15">
      <c r="A84" s="25" t="s">
        <v>369</v>
      </c>
      <c r="B84" s="349" t="s">
        <v>367</v>
      </c>
      <c r="C84" s="337">
        <v>2014</v>
      </c>
      <c r="D84" s="350" t="s">
        <v>684</v>
      </c>
      <c r="E84" s="350" t="s">
        <v>661</v>
      </c>
      <c r="F84" s="942" t="s">
        <v>23</v>
      </c>
      <c r="G84" s="350" t="s">
        <v>8</v>
      </c>
      <c r="H84" s="357" t="s">
        <v>685</v>
      </c>
      <c r="I84" s="357" t="s">
        <v>115</v>
      </c>
      <c r="J84" s="357" t="s">
        <v>1172</v>
      </c>
      <c r="K84" s="358">
        <v>2.5000000000000001E-2</v>
      </c>
      <c r="L84" s="357">
        <v>400</v>
      </c>
      <c r="M84" s="579">
        <f>1085+201</f>
        <v>1286</v>
      </c>
      <c r="N84" s="372">
        <f t="shared" si="1"/>
        <v>3.2149999999999999</v>
      </c>
      <c r="O84" s="128"/>
    </row>
    <row r="85" spans="1:15" ht="15">
      <c r="A85" s="25" t="s">
        <v>369</v>
      </c>
      <c r="B85" s="349" t="s">
        <v>367</v>
      </c>
      <c r="C85" s="337">
        <v>2014</v>
      </c>
      <c r="D85" s="350" t="s">
        <v>684</v>
      </c>
      <c r="E85" s="350" t="s">
        <v>661</v>
      </c>
      <c r="F85" s="942" t="s">
        <v>23</v>
      </c>
      <c r="G85" s="350" t="s">
        <v>8</v>
      </c>
      <c r="H85" s="357" t="s">
        <v>685</v>
      </c>
      <c r="I85" s="357" t="s">
        <v>119</v>
      </c>
      <c r="J85" s="357" t="s">
        <v>1172</v>
      </c>
      <c r="K85" s="358">
        <v>2.5000000000000001E-2</v>
      </c>
      <c r="L85" s="357">
        <v>400</v>
      </c>
      <c r="M85" s="579">
        <f>1035+201</f>
        <v>1236</v>
      </c>
      <c r="N85" s="372">
        <f t="shared" si="1"/>
        <v>3.09</v>
      </c>
      <c r="O85" s="128"/>
    </row>
    <row r="86" spans="1:15" ht="15">
      <c r="A86" s="25" t="s">
        <v>369</v>
      </c>
      <c r="B86" s="349" t="s">
        <v>367</v>
      </c>
      <c r="C86" s="337">
        <v>2014</v>
      </c>
      <c r="D86" s="350" t="s">
        <v>684</v>
      </c>
      <c r="E86" s="350" t="s">
        <v>661</v>
      </c>
      <c r="F86" s="942" t="s">
        <v>23</v>
      </c>
      <c r="G86" s="350" t="s">
        <v>8</v>
      </c>
      <c r="H86" s="357" t="s">
        <v>685</v>
      </c>
      <c r="I86" s="357" t="s">
        <v>114</v>
      </c>
      <c r="J86" s="357" t="s">
        <v>1172</v>
      </c>
      <c r="K86" s="358">
        <v>2.5000000000000001E-2</v>
      </c>
      <c r="L86" s="357">
        <v>400</v>
      </c>
      <c r="M86" s="579">
        <f>1035+201</f>
        <v>1236</v>
      </c>
      <c r="N86" s="372">
        <f t="shared" si="1"/>
        <v>3.09</v>
      </c>
      <c r="O86" s="128"/>
    </row>
    <row r="87" spans="1:15" ht="60">
      <c r="A87" s="25" t="s">
        <v>369</v>
      </c>
      <c r="B87" s="340"/>
      <c r="C87" s="338">
        <v>2014</v>
      </c>
      <c r="D87" s="342" t="s">
        <v>686</v>
      </c>
      <c r="E87" s="340" t="s">
        <v>661</v>
      </c>
      <c r="F87" s="943" t="s">
        <v>23</v>
      </c>
      <c r="G87" s="340" t="s">
        <v>8</v>
      </c>
      <c r="H87" s="744" t="s">
        <v>999</v>
      </c>
      <c r="I87" s="360" t="s">
        <v>117</v>
      </c>
      <c r="J87" s="361" t="s">
        <v>1172</v>
      </c>
      <c r="K87" s="362" t="s">
        <v>1177</v>
      </c>
      <c r="L87" s="360">
        <v>150</v>
      </c>
      <c r="M87" s="371">
        <f>609+26699</f>
        <v>27308</v>
      </c>
      <c r="N87" s="372">
        <f t="shared" si="1"/>
        <v>182.05333333333334</v>
      </c>
      <c r="O87" s="128"/>
    </row>
    <row r="88" spans="1:15" ht="60">
      <c r="A88" s="25" t="s">
        <v>369</v>
      </c>
      <c r="B88" s="340"/>
      <c r="C88" s="338">
        <v>2014</v>
      </c>
      <c r="D88" s="342" t="s">
        <v>686</v>
      </c>
      <c r="E88" s="340" t="s">
        <v>661</v>
      </c>
      <c r="F88" s="943" t="s">
        <v>23</v>
      </c>
      <c r="G88" s="340" t="s">
        <v>8</v>
      </c>
      <c r="H88" s="359" t="s">
        <v>1178</v>
      </c>
      <c r="I88" s="360" t="s">
        <v>119</v>
      </c>
      <c r="J88" s="361" t="s">
        <v>1179</v>
      </c>
      <c r="K88" s="362" t="s">
        <v>1177</v>
      </c>
      <c r="L88" s="360">
        <v>150</v>
      </c>
      <c r="M88" s="371">
        <v>26696</v>
      </c>
      <c r="N88" s="372">
        <f t="shared" si="1"/>
        <v>177.97333333333333</v>
      </c>
      <c r="O88" s="128"/>
    </row>
    <row r="89" spans="1:15" ht="15">
      <c r="A89" s="25" t="s">
        <v>369</v>
      </c>
      <c r="B89" s="349" t="s">
        <v>367</v>
      </c>
      <c r="C89" s="337">
        <v>2014</v>
      </c>
      <c r="D89" s="350" t="s">
        <v>688</v>
      </c>
      <c r="E89" s="350" t="s">
        <v>664</v>
      </c>
      <c r="F89" s="942" t="s">
        <v>23</v>
      </c>
      <c r="G89" s="350" t="s">
        <v>8</v>
      </c>
      <c r="H89" s="357" t="s">
        <v>1000</v>
      </c>
      <c r="I89" s="357" t="s">
        <v>1167</v>
      </c>
      <c r="J89" s="363" t="s">
        <v>1176</v>
      </c>
      <c r="K89" s="358">
        <v>2.5000000000000001E-2</v>
      </c>
      <c r="L89" s="357">
        <v>400</v>
      </c>
      <c r="M89" s="579">
        <v>884</v>
      </c>
      <c r="N89" s="372">
        <f t="shared" ref="N89:N95" si="2">M89/L89</f>
        <v>2.21</v>
      </c>
      <c r="O89" s="128"/>
    </row>
    <row r="90" spans="1:15" ht="15">
      <c r="A90" s="25" t="s">
        <v>369</v>
      </c>
      <c r="B90" s="349" t="s">
        <v>367</v>
      </c>
      <c r="C90" s="337">
        <v>2014</v>
      </c>
      <c r="D90" s="350" t="s">
        <v>688</v>
      </c>
      <c r="E90" s="350" t="s">
        <v>664</v>
      </c>
      <c r="F90" s="942" t="s">
        <v>23</v>
      </c>
      <c r="G90" s="350" t="s">
        <v>8</v>
      </c>
      <c r="H90" s="357" t="s">
        <v>1000</v>
      </c>
      <c r="I90" s="357" t="s">
        <v>117</v>
      </c>
      <c r="J90" s="363" t="s">
        <v>1176</v>
      </c>
      <c r="K90" s="358">
        <v>2.5000000000000001E-2</v>
      </c>
      <c r="L90" s="357">
        <v>400</v>
      </c>
      <c r="M90" s="579">
        <v>883</v>
      </c>
      <c r="N90" s="372">
        <f t="shared" si="2"/>
        <v>2.2075</v>
      </c>
      <c r="O90" s="128"/>
    </row>
    <row r="91" spans="1:15" ht="15">
      <c r="A91" s="25" t="s">
        <v>369</v>
      </c>
      <c r="B91" s="349" t="s">
        <v>367</v>
      </c>
      <c r="C91" s="337">
        <v>2014</v>
      </c>
      <c r="D91" s="350" t="s">
        <v>688</v>
      </c>
      <c r="E91" s="350" t="s">
        <v>664</v>
      </c>
      <c r="F91" s="942" t="s">
        <v>23</v>
      </c>
      <c r="G91" s="350" t="s">
        <v>8</v>
      </c>
      <c r="H91" s="357" t="s">
        <v>1000</v>
      </c>
      <c r="I91" s="357" t="s">
        <v>113</v>
      </c>
      <c r="J91" s="363" t="s">
        <v>1176</v>
      </c>
      <c r="K91" s="358">
        <v>2.5000000000000001E-2</v>
      </c>
      <c r="L91" s="357">
        <v>400</v>
      </c>
      <c r="M91" s="579">
        <v>883</v>
      </c>
      <c r="N91" s="372">
        <f t="shared" si="2"/>
        <v>2.2075</v>
      </c>
      <c r="O91" s="128"/>
    </row>
    <row r="92" spans="1:15" ht="15">
      <c r="A92" s="25" t="s">
        <v>369</v>
      </c>
      <c r="B92" s="349" t="s">
        <v>367</v>
      </c>
      <c r="C92" s="337">
        <v>2014</v>
      </c>
      <c r="D92" s="350" t="s">
        <v>688</v>
      </c>
      <c r="E92" s="350" t="s">
        <v>664</v>
      </c>
      <c r="F92" s="942" t="s">
        <v>23</v>
      </c>
      <c r="G92" s="350" t="s">
        <v>8</v>
      </c>
      <c r="H92" s="357" t="s">
        <v>1000</v>
      </c>
      <c r="I92" s="357" t="s">
        <v>118</v>
      </c>
      <c r="J92" s="363" t="s">
        <v>1176</v>
      </c>
      <c r="K92" s="358">
        <v>2.5000000000000001E-2</v>
      </c>
      <c r="L92" s="357">
        <v>400</v>
      </c>
      <c r="M92" s="579">
        <v>884</v>
      </c>
      <c r="N92" s="372">
        <f t="shared" si="2"/>
        <v>2.21</v>
      </c>
      <c r="O92" s="128"/>
    </row>
    <row r="93" spans="1:15" ht="15">
      <c r="A93" s="25" t="s">
        <v>369</v>
      </c>
      <c r="B93" s="349" t="s">
        <v>367</v>
      </c>
      <c r="C93" s="337">
        <v>2014</v>
      </c>
      <c r="D93" s="350" t="s">
        <v>688</v>
      </c>
      <c r="E93" s="350" t="s">
        <v>664</v>
      </c>
      <c r="F93" s="942" t="s">
        <v>23</v>
      </c>
      <c r="G93" s="350" t="s">
        <v>8</v>
      </c>
      <c r="H93" s="357" t="s">
        <v>1000</v>
      </c>
      <c r="I93" s="357" t="s">
        <v>115</v>
      </c>
      <c r="J93" s="363" t="s">
        <v>1176</v>
      </c>
      <c r="K93" s="358">
        <v>2.5000000000000001E-2</v>
      </c>
      <c r="L93" s="357">
        <v>400</v>
      </c>
      <c r="M93" s="579">
        <v>884</v>
      </c>
      <c r="N93" s="372">
        <f t="shared" si="2"/>
        <v>2.21</v>
      </c>
      <c r="O93" s="128"/>
    </row>
    <row r="94" spans="1:15" ht="15">
      <c r="A94" s="25" t="s">
        <v>369</v>
      </c>
      <c r="B94" s="349" t="s">
        <v>367</v>
      </c>
      <c r="C94" s="337">
        <v>2014</v>
      </c>
      <c r="D94" s="350" t="s">
        <v>688</v>
      </c>
      <c r="E94" s="350" t="s">
        <v>664</v>
      </c>
      <c r="F94" s="942" t="s">
        <v>23</v>
      </c>
      <c r="G94" s="350" t="s">
        <v>8</v>
      </c>
      <c r="H94" s="357" t="s">
        <v>1000</v>
      </c>
      <c r="I94" s="357" t="s">
        <v>119</v>
      </c>
      <c r="J94" s="363" t="s">
        <v>1176</v>
      </c>
      <c r="K94" s="358">
        <v>2.5000000000000001E-2</v>
      </c>
      <c r="L94" s="357">
        <v>400</v>
      </c>
      <c r="M94" s="579">
        <v>884</v>
      </c>
      <c r="N94" s="372">
        <f t="shared" si="2"/>
        <v>2.21</v>
      </c>
      <c r="O94" s="128"/>
    </row>
    <row r="95" spans="1:15" ht="15">
      <c r="A95" s="25" t="s">
        <v>369</v>
      </c>
      <c r="B95" s="349" t="s">
        <v>367</v>
      </c>
      <c r="C95" s="337">
        <v>2014</v>
      </c>
      <c r="D95" s="350" t="s">
        <v>688</v>
      </c>
      <c r="E95" s="350" t="s">
        <v>664</v>
      </c>
      <c r="F95" s="942" t="s">
        <v>23</v>
      </c>
      <c r="G95" s="350" t="s">
        <v>8</v>
      </c>
      <c r="H95" s="357" t="s">
        <v>1000</v>
      </c>
      <c r="I95" s="357" t="s">
        <v>114</v>
      </c>
      <c r="J95" s="363" t="s">
        <v>1176</v>
      </c>
      <c r="K95" s="358">
        <v>2.5000000000000001E-2</v>
      </c>
      <c r="L95" s="357">
        <v>400</v>
      </c>
      <c r="M95" s="579">
        <v>884</v>
      </c>
      <c r="N95" s="372">
        <f t="shared" si="2"/>
        <v>2.21</v>
      </c>
      <c r="O95" s="128"/>
    </row>
    <row r="96" spans="1:15" ht="30">
      <c r="A96" s="25" t="s">
        <v>369</v>
      </c>
      <c r="B96" s="343"/>
      <c r="C96" s="338">
        <v>2014</v>
      </c>
      <c r="D96" s="345" t="s">
        <v>659</v>
      </c>
      <c r="E96" s="343" t="s">
        <v>661</v>
      </c>
      <c r="F96" s="944" t="s">
        <v>21</v>
      </c>
      <c r="G96" s="343" t="s">
        <v>8</v>
      </c>
      <c r="H96" s="364" t="s">
        <v>65</v>
      </c>
      <c r="I96" s="364" t="s">
        <v>1167</v>
      </c>
      <c r="J96" s="364" t="s">
        <v>1168</v>
      </c>
      <c r="K96" s="365"/>
      <c r="L96" s="361">
        <v>300</v>
      </c>
      <c r="M96" s="743">
        <v>598</v>
      </c>
      <c r="N96" s="372">
        <f t="shared" si="1"/>
        <v>1.9933333333333334</v>
      </c>
      <c r="O96" s="128"/>
    </row>
    <row r="97" spans="1:15" ht="15">
      <c r="A97" s="25" t="s">
        <v>369</v>
      </c>
      <c r="B97" s="344"/>
      <c r="C97" s="338">
        <v>2014</v>
      </c>
      <c r="D97" s="346" t="s">
        <v>659</v>
      </c>
      <c r="E97" s="344" t="s">
        <v>661</v>
      </c>
      <c r="F97" s="945" t="s">
        <v>21</v>
      </c>
      <c r="G97" s="344" t="s">
        <v>8</v>
      </c>
      <c r="H97" s="361" t="s">
        <v>65</v>
      </c>
      <c r="I97" s="361" t="s">
        <v>117</v>
      </c>
      <c r="J97" s="361" t="s">
        <v>1168</v>
      </c>
      <c r="K97" s="366"/>
      <c r="L97" s="361">
        <v>300</v>
      </c>
      <c r="M97" s="743">
        <v>635</v>
      </c>
      <c r="N97" s="372">
        <f t="shared" si="1"/>
        <v>2.1166666666666667</v>
      </c>
      <c r="O97" s="128"/>
    </row>
    <row r="98" spans="1:15" ht="15">
      <c r="A98" s="25" t="s">
        <v>369</v>
      </c>
      <c r="B98" s="344"/>
      <c r="C98" s="338">
        <v>2014</v>
      </c>
      <c r="D98" s="346" t="s">
        <v>659</v>
      </c>
      <c r="E98" s="344" t="s">
        <v>661</v>
      </c>
      <c r="F98" s="945" t="s">
        <v>21</v>
      </c>
      <c r="G98" s="344" t="s">
        <v>8</v>
      </c>
      <c r="H98" s="361" t="s">
        <v>65</v>
      </c>
      <c r="I98" s="361" t="s">
        <v>113</v>
      </c>
      <c r="J98" s="361" t="s">
        <v>1168</v>
      </c>
      <c r="K98" s="366"/>
      <c r="L98" s="361">
        <v>300</v>
      </c>
      <c r="M98" s="743">
        <v>598</v>
      </c>
      <c r="N98" s="372">
        <f t="shared" si="1"/>
        <v>1.9933333333333334</v>
      </c>
      <c r="O98" s="128"/>
    </row>
    <row r="99" spans="1:15" ht="15">
      <c r="A99" s="25" t="s">
        <v>369</v>
      </c>
      <c r="B99" s="344"/>
      <c r="C99" s="338">
        <v>2014</v>
      </c>
      <c r="D99" s="346" t="s">
        <v>659</v>
      </c>
      <c r="E99" s="344" t="s">
        <v>661</v>
      </c>
      <c r="F99" s="945" t="s">
        <v>21</v>
      </c>
      <c r="G99" s="344" t="s">
        <v>8</v>
      </c>
      <c r="H99" s="361" t="s">
        <v>65</v>
      </c>
      <c r="I99" s="361" t="s">
        <v>118</v>
      </c>
      <c r="J99" s="361" t="s">
        <v>1168</v>
      </c>
      <c r="K99" s="366"/>
      <c r="L99" s="361">
        <v>300</v>
      </c>
      <c r="M99" s="743">
        <v>635</v>
      </c>
      <c r="N99" s="372">
        <f t="shared" si="1"/>
        <v>2.1166666666666667</v>
      </c>
      <c r="O99" s="128"/>
    </row>
    <row r="100" spans="1:15" ht="15">
      <c r="A100" s="25" t="s">
        <v>369</v>
      </c>
      <c r="B100" s="344"/>
      <c r="C100" s="338">
        <v>2014</v>
      </c>
      <c r="D100" s="346" t="s">
        <v>659</v>
      </c>
      <c r="E100" s="344" t="s">
        <v>661</v>
      </c>
      <c r="F100" s="945" t="s">
        <v>21</v>
      </c>
      <c r="G100" s="344" t="s">
        <v>8</v>
      </c>
      <c r="H100" s="361" t="s">
        <v>65</v>
      </c>
      <c r="I100" s="361" t="s">
        <v>115</v>
      </c>
      <c r="J100" s="361" t="s">
        <v>1168</v>
      </c>
      <c r="K100" s="366"/>
      <c r="L100" s="361">
        <v>300</v>
      </c>
      <c r="M100" s="743">
        <v>598</v>
      </c>
      <c r="N100" s="372">
        <f t="shared" si="1"/>
        <v>1.9933333333333334</v>
      </c>
      <c r="O100" s="128"/>
    </row>
    <row r="101" spans="1:15" ht="15">
      <c r="A101" s="25" t="s">
        <v>369</v>
      </c>
      <c r="B101" s="347"/>
      <c r="C101" s="338">
        <v>2014</v>
      </c>
      <c r="D101" s="348" t="s">
        <v>659</v>
      </c>
      <c r="E101" s="347" t="s">
        <v>661</v>
      </c>
      <c r="F101" s="946" t="s">
        <v>21</v>
      </c>
      <c r="G101" s="347" t="s">
        <v>8</v>
      </c>
      <c r="H101" s="367" t="s">
        <v>65</v>
      </c>
      <c r="I101" s="367" t="s">
        <v>119</v>
      </c>
      <c r="J101" s="367" t="s">
        <v>1168</v>
      </c>
      <c r="K101" s="368"/>
      <c r="L101" s="367">
        <v>300</v>
      </c>
      <c r="M101" s="743">
        <v>634</v>
      </c>
      <c r="N101" s="372">
        <f t="shared" si="1"/>
        <v>2.1133333333333333</v>
      </c>
      <c r="O101" s="128"/>
    </row>
    <row r="102" spans="1:15" ht="15">
      <c r="A102" s="25" t="s">
        <v>369</v>
      </c>
      <c r="B102" s="347"/>
      <c r="C102" s="338">
        <v>2014</v>
      </c>
      <c r="D102" s="348" t="s">
        <v>659</v>
      </c>
      <c r="E102" s="347" t="s">
        <v>661</v>
      </c>
      <c r="F102" s="946" t="s">
        <v>21</v>
      </c>
      <c r="G102" s="347" t="s">
        <v>8</v>
      </c>
      <c r="H102" s="367" t="s">
        <v>65</v>
      </c>
      <c r="I102" s="367" t="s">
        <v>114</v>
      </c>
      <c r="J102" s="367" t="s">
        <v>1168</v>
      </c>
      <c r="K102" s="368"/>
      <c r="L102" s="367">
        <v>300</v>
      </c>
      <c r="M102" s="743">
        <v>598</v>
      </c>
      <c r="N102" s="372">
        <f t="shared" si="1"/>
        <v>1.9933333333333334</v>
      </c>
      <c r="O102" s="128"/>
    </row>
    <row r="103" spans="1:15" ht="15">
      <c r="A103" s="25" t="s">
        <v>369</v>
      </c>
      <c r="B103" s="349" t="s">
        <v>2089</v>
      </c>
      <c r="C103" s="337">
        <v>2014</v>
      </c>
      <c r="D103" s="351" t="s">
        <v>666</v>
      </c>
      <c r="E103" s="351" t="s">
        <v>661</v>
      </c>
      <c r="F103" s="947" t="s">
        <v>21</v>
      </c>
      <c r="G103" s="351" t="s">
        <v>8</v>
      </c>
      <c r="H103" s="357" t="s">
        <v>990</v>
      </c>
      <c r="I103" s="357" t="s">
        <v>1167</v>
      </c>
      <c r="J103" s="582" t="s">
        <v>1174</v>
      </c>
      <c r="K103" s="358">
        <v>2.5000000000000001E-2</v>
      </c>
      <c r="L103" s="357">
        <v>500</v>
      </c>
      <c r="M103" s="579">
        <v>0</v>
      </c>
      <c r="N103" s="372">
        <f t="shared" si="1"/>
        <v>0</v>
      </c>
      <c r="O103" s="128"/>
    </row>
    <row r="104" spans="1:15" ht="15">
      <c r="A104" s="25" t="s">
        <v>369</v>
      </c>
      <c r="B104" s="349" t="s">
        <v>2089</v>
      </c>
      <c r="C104" s="337">
        <v>2014</v>
      </c>
      <c r="D104" s="350" t="s">
        <v>666</v>
      </c>
      <c r="E104" s="351" t="s">
        <v>661</v>
      </c>
      <c r="F104" s="947" t="s">
        <v>21</v>
      </c>
      <c r="G104" s="351" t="s">
        <v>8</v>
      </c>
      <c r="H104" s="357" t="s">
        <v>990</v>
      </c>
      <c r="I104" s="357" t="s">
        <v>117</v>
      </c>
      <c r="J104" s="582" t="s">
        <v>1174</v>
      </c>
      <c r="K104" s="358">
        <v>2.5000000000000001E-2</v>
      </c>
      <c r="L104" s="357">
        <v>500</v>
      </c>
      <c r="M104" s="579">
        <v>0</v>
      </c>
      <c r="N104" s="372">
        <f t="shared" si="1"/>
        <v>0</v>
      </c>
      <c r="O104" s="128"/>
    </row>
    <row r="105" spans="1:15" ht="15">
      <c r="A105" s="25" t="s">
        <v>369</v>
      </c>
      <c r="B105" s="349" t="s">
        <v>2089</v>
      </c>
      <c r="C105" s="337">
        <v>2014</v>
      </c>
      <c r="D105" s="350" t="s">
        <v>666</v>
      </c>
      <c r="E105" s="351" t="s">
        <v>661</v>
      </c>
      <c r="F105" s="947" t="s">
        <v>21</v>
      </c>
      <c r="G105" s="351" t="s">
        <v>8</v>
      </c>
      <c r="H105" s="357" t="s">
        <v>990</v>
      </c>
      <c r="I105" s="357" t="s">
        <v>113</v>
      </c>
      <c r="J105" s="582" t="s">
        <v>1174</v>
      </c>
      <c r="K105" s="358">
        <v>2.5000000000000001E-2</v>
      </c>
      <c r="L105" s="357">
        <v>500</v>
      </c>
      <c r="M105" s="579">
        <v>0</v>
      </c>
      <c r="N105" s="372">
        <f t="shared" si="1"/>
        <v>0</v>
      </c>
      <c r="O105" s="128"/>
    </row>
    <row r="106" spans="1:15" ht="15">
      <c r="A106" s="25" t="s">
        <v>369</v>
      </c>
      <c r="B106" s="349" t="s">
        <v>2089</v>
      </c>
      <c r="C106" s="337">
        <v>2014</v>
      </c>
      <c r="D106" s="350" t="s">
        <v>666</v>
      </c>
      <c r="E106" s="351" t="s">
        <v>661</v>
      </c>
      <c r="F106" s="947" t="s">
        <v>21</v>
      </c>
      <c r="G106" s="351" t="s">
        <v>8</v>
      </c>
      <c r="H106" s="357" t="s">
        <v>990</v>
      </c>
      <c r="I106" s="357" t="s">
        <v>118</v>
      </c>
      <c r="J106" s="582" t="s">
        <v>1174</v>
      </c>
      <c r="K106" s="358">
        <v>2.5000000000000001E-2</v>
      </c>
      <c r="L106" s="357">
        <v>500</v>
      </c>
      <c r="M106" s="579">
        <v>0</v>
      </c>
      <c r="N106" s="372">
        <f t="shared" si="1"/>
        <v>0</v>
      </c>
      <c r="O106" s="128"/>
    </row>
    <row r="107" spans="1:15" ht="15">
      <c r="A107" s="25" t="s">
        <v>369</v>
      </c>
      <c r="B107" s="349" t="s">
        <v>2089</v>
      </c>
      <c r="C107" s="337">
        <v>2014</v>
      </c>
      <c r="D107" s="350" t="s">
        <v>666</v>
      </c>
      <c r="E107" s="351" t="s">
        <v>661</v>
      </c>
      <c r="F107" s="947" t="s">
        <v>21</v>
      </c>
      <c r="G107" s="351" t="s">
        <v>8</v>
      </c>
      <c r="H107" s="357" t="s">
        <v>990</v>
      </c>
      <c r="I107" s="357" t="s">
        <v>115</v>
      </c>
      <c r="J107" s="582" t="s">
        <v>1174</v>
      </c>
      <c r="K107" s="358">
        <v>2.5000000000000001E-2</v>
      </c>
      <c r="L107" s="357">
        <v>500</v>
      </c>
      <c r="M107" s="579">
        <v>0</v>
      </c>
      <c r="N107" s="372">
        <f t="shared" si="1"/>
        <v>0</v>
      </c>
      <c r="O107" s="128"/>
    </row>
    <row r="108" spans="1:15" ht="15">
      <c r="A108" s="25" t="s">
        <v>369</v>
      </c>
      <c r="B108" s="349" t="s">
        <v>2089</v>
      </c>
      <c r="C108" s="337">
        <v>2014</v>
      </c>
      <c r="D108" s="350" t="s">
        <v>666</v>
      </c>
      <c r="E108" s="351" t="s">
        <v>661</v>
      </c>
      <c r="F108" s="947" t="s">
        <v>21</v>
      </c>
      <c r="G108" s="351" t="s">
        <v>8</v>
      </c>
      <c r="H108" s="357" t="s">
        <v>990</v>
      </c>
      <c r="I108" s="357" t="s">
        <v>119</v>
      </c>
      <c r="J108" s="582" t="s">
        <v>1174</v>
      </c>
      <c r="K108" s="358">
        <v>2.5000000000000001E-2</v>
      </c>
      <c r="L108" s="357">
        <v>500</v>
      </c>
      <c r="M108" s="579">
        <v>0</v>
      </c>
      <c r="N108" s="372">
        <f t="shared" si="1"/>
        <v>0</v>
      </c>
      <c r="O108" s="128"/>
    </row>
    <row r="109" spans="1:15" ht="15">
      <c r="A109" s="25" t="s">
        <v>369</v>
      </c>
      <c r="B109" s="349" t="s">
        <v>2089</v>
      </c>
      <c r="C109" s="337">
        <v>2014</v>
      </c>
      <c r="D109" s="350" t="s">
        <v>666</v>
      </c>
      <c r="E109" s="351" t="s">
        <v>661</v>
      </c>
      <c r="F109" s="947" t="s">
        <v>21</v>
      </c>
      <c r="G109" s="351" t="s">
        <v>8</v>
      </c>
      <c r="H109" s="357" t="s">
        <v>990</v>
      </c>
      <c r="I109" s="357" t="s">
        <v>114</v>
      </c>
      <c r="J109" s="582" t="s">
        <v>1174</v>
      </c>
      <c r="K109" s="358">
        <v>2.5000000000000001E-2</v>
      </c>
      <c r="L109" s="357">
        <v>500</v>
      </c>
      <c r="M109" s="579">
        <v>0</v>
      </c>
      <c r="N109" s="372">
        <f t="shared" si="1"/>
        <v>0</v>
      </c>
      <c r="O109" s="128"/>
    </row>
    <row r="110" spans="1:15" ht="15">
      <c r="A110" s="25" t="s">
        <v>369</v>
      </c>
      <c r="B110" s="339" t="s">
        <v>2089</v>
      </c>
      <c r="C110" s="338">
        <v>2014</v>
      </c>
      <c r="D110" s="341" t="s">
        <v>666</v>
      </c>
      <c r="E110" s="339" t="s">
        <v>661</v>
      </c>
      <c r="F110" s="941" t="s">
        <v>21</v>
      </c>
      <c r="G110" s="339" t="s">
        <v>8</v>
      </c>
      <c r="H110" s="353" t="s">
        <v>692</v>
      </c>
      <c r="I110" s="353" t="s">
        <v>1167</v>
      </c>
      <c r="J110" s="353" t="s">
        <v>1181</v>
      </c>
      <c r="K110" s="354">
        <v>2.5000000000000001E-2</v>
      </c>
      <c r="L110" s="353">
        <v>1000</v>
      </c>
      <c r="M110" s="370">
        <f>432+1281</f>
        <v>1713</v>
      </c>
      <c r="N110" s="372">
        <f t="shared" si="1"/>
        <v>1.7130000000000001</v>
      </c>
      <c r="O110" s="128"/>
    </row>
    <row r="111" spans="1:15" ht="15">
      <c r="A111" s="25" t="s">
        <v>369</v>
      </c>
      <c r="B111" s="339" t="s">
        <v>2089</v>
      </c>
      <c r="C111" s="338">
        <v>2014</v>
      </c>
      <c r="D111" s="341" t="s">
        <v>666</v>
      </c>
      <c r="E111" s="339" t="s">
        <v>661</v>
      </c>
      <c r="F111" s="941" t="s">
        <v>21</v>
      </c>
      <c r="G111" s="339" t="s">
        <v>8</v>
      </c>
      <c r="H111" s="353" t="s">
        <v>692</v>
      </c>
      <c r="I111" s="353" t="s">
        <v>117</v>
      </c>
      <c r="J111" s="353" t="s">
        <v>1181</v>
      </c>
      <c r="K111" s="354">
        <v>2.5000000000000001E-2</v>
      </c>
      <c r="L111" s="353">
        <v>1000</v>
      </c>
      <c r="M111" s="370">
        <f>1281+16170</f>
        <v>17451</v>
      </c>
      <c r="N111" s="372">
        <f t="shared" si="1"/>
        <v>17.451000000000001</v>
      </c>
      <c r="O111" s="128"/>
    </row>
    <row r="112" spans="1:15" ht="15">
      <c r="A112" s="25" t="s">
        <v>369</v>
      </c>
      <c r="B112" s="339" t="s">
        <v>2089</v>
      </c>
      <c r="C112" s="338">
        <v>2014</v>
      </c>
      <c r="D112" s="341" t="s">
        <v>666</v>
      </c>
      <c r="E112" s="339" t="s">
        <v>661</v>
      </c>
      <c r="F112" s="941" t="s">
        <v>21</v>
      </c>
      <c r="G112" s="339" t="s">
        <v>8</v>
      </c>
      <c r="H112" s="353" t="s">
        <v>692</v>
      </c>
      <c r="I112" s="353" t="s">
        <v>113</v>
      </c>
      <c r="J112" s="353" t="s">
        <v>1181</v>
      </c>
      <c r="K112" s="354">
        <v>2.5000000000000001E-2</v>
      </c>
      <c r="L112" s="353">
        <v>1000</v>
      </c>
      <c r="M112" s="370">
        <f>1281+432</f>
        <v>1713</v>
      </c>
      <c r="N112" s="372">
        <f t="shared" si="1"/>
        <v>1.7130000000000001</v>
      </c>
      <c r="O112" s="128"/>
    </row>
    <row r="113" spans="1:15" ht="15">
      <c r="A113" s="25" t="s">
        <v>369</v>
      </c>
      <c r="B113" s="339" t="s">
        <v>2089</v>
      </c>
      <c r="C113" s="338">
        <v>2014</v>
      </c>
      <c r="D113" s="341" t="s">
        <v>666</v>
      </c>
      <c r="E113" s="339" t="s">
        <v>661</v>
      </c>
      <c r="F113" s="941" t="s">
        <v>21</v>
      </c>
      <c r="G113" s="339" t="s">
        <v>8</v>
      </c>
      <c r="H113" s="353" t="s">
        <v>692</v>
      </c>
      <c r="I113" s="353" t="s">
        <v>118</v>
      </c>
      <c r="J113" s="353" t="s">
        <v>1181</v>
      </c>
      <c r="K113" s="354">
        <v>2.5000000000000001E-2</v>
      </c>
      <c r="L113" s="353">
        <v>1000</v>
      </c>
      <c r="M113" s="370">
        <f>432+1278</f>
        <v>1710</v>
      </c>
      <c r="N113" s="372">
        <f t="shared" si="1"/>
        <v>1.71</v>
      </c>
      <c r="O113" s="128"/>
    </row>
    <row r="114" spans="1:15" ht="15">
      <c r="A114" s="25" t="s">
        <v>369</v>
      </c>
      <c r="B114" s="339" t="s">
        <v>2089</v>
      </c>
      <c r="C114" s="338">
        <v>2014</v>
      </c>
      <c r="D114" s="341" t="s">
        <v>666</v>
      </c>
      <c r="E114" s="339" t="s">
        <v>661</v>
      </c>
      <c r="F114" s="941" t="s">
        <v>21</v>
      </c>
      <c r="G114" s="339" t="s">
        <v>8</v>
      </c>
      <c r="H114" s="353" t="s">
        <v>692</v>
      </c>
      <c r="I114" s="353" t="s">
        <v>115</v>
      </c>
      <c r="J114" s="353" t="s">
        <v>1181</v>
      </c>
      <c r="K114" s="354">
        <v>2.5000000000000001E-2</v>
      </c>
      <c r="L114" s="353">
        <v>1000</v>
      </c>
      <c r="M114" s="370">
        <f>432+1278</f>
        <v>1710</v>
      </c>
      <c r="N114" s="372">
        <f t="shared" si="1"/>
        <v>1.71</v>
      </c>
      <c r="O114" s="128"/>
    </row>
    <row r="115" spans="1:15" ht="15">
      <c r="A115" s="25" t="s">
        <v>369</v>
      </c>
      <c r="B115" s="339" t="s">
        <v>2089</v>
      </c>
      <c r="C115" s="338">
        <v>2014</v>
      </c>
      <c r="D115" s="341" t="s">
        <v>666</v>
      </c>
      <c r="E115" s="339" t="s">
        <v>661</v>
      </c>
      <c r="F115" s="941" t="s">
        <v>21</v>
      </c>
      <c r="G115" s="339" t="s">
        <v>8</v>
      </c>
      <c r="H115" s="353" t="s">
        <v>692</v>
      </c>
      <c r="I115" s="353" t="s">
        <v>119</v>
      </c>
      <c r="J115" s="353" t="s">
        <v>1181</v>
      </c>
      <c r="K115" s="354">
        <v>2.5000000000000001E-2</v>
      </c>
      <c r="L115" s="353">
        <v>1000</v>
      </c>
      <c r="M115" s="370">
        <f>432+1278</f>
        <v>1710</v>
      </c>
      <c r="N115" s="372">
        <f t="shared" si="1"/>
        <v>1.71</v>
      </c>
      <c r="O115" s="128"/>
    </row>
    <row r="116" spans="1:15" ht="15">
      <c r="A116" s="25" t="s">
        <v>369</v>
      </c>
      <c r="B116" s="339" t="s">
        <v>2089</v>
      </c>
      <c r="C116" s="338">
        <v>2014</v>
      </c>
      <c r="D116" s="341" t="s">
        <v>666</v>
      </c>
      <c r="E116" s="339" t="s">
        <v>661</v>
      </c>
      <c r="F116" s="941" t="s">
        <v>21</v>
      </c>
      <c r="G116" s="339" t="s">
        <v>8</v>
      </c>
      <c r="H116" s="353" t="s">
        <v>692</v>
      </c>
      <c r="I116" s="353" t="s">
        <v>114</v>
      </c>
      <c r="J116" s="353" t="s">
        <v>1181</v>
      </c>
      <c r="K116" s="354">
        <v>2.5000000000000001E-2</v>
      </c>
      <c r="L116" s="353">
        <v>1000</v>
      </c>
      <c r="M116" s="370">
        <f>432+1278</f>
        <v>1710</v>
      </c>
      <c r="N116" s="372">
        <f t="shared" si="1"/>
        <v>1.71</v>
      </c>
      <c r="O116" s="128"/>
    </row>
    <row r="117" spans="1:15" ht="15">
      <c r="A117" s="25" t="s">
        <v>369</v>
      </c>
      <c r="B117" s="339" t="s">
        <v>2089</v>
      </c>
      <c r="C117" s="338">
        <v>2014</v>
      </c>
      <c r="D117" s="341" t="s">
        <v>733</v>
      </c>
      <c r="E117" s="339" t="s">
        <v>664</v>
      </c>
      <c r="F117" s="941" t="s">
        <v>21</v>
      </c>
      <c r="G117" s="339" t="s">
        <v>8</v>
      </c>
      <c r="H117" s="353" t="s">
        <v>65</v>
      </c>
      <c r="I117" s="353" t="s">
        <v>1182</v>
      </c>
      <c r="J117" s="353" t="s">
        <v>1180</v>
      </c>
      <c r="K117" s="354" t="s">
        <v>1177</v>
      </c>
      <c r="L117" s="353">
        <v>15000</v>
      </c>
      <c r="M117" s="370">
        <v>19468</v>
      </c>
      <c r="N117" s="372">
        <f t="shared" si="1"/>
        <v>1.2978666666666667</v>
      </c>
      <c r="O117" s="128"/>
    </row>
    <row r="118" spans="1:15" ht="15">
      <c r="A118" s="25" t="s">
        <v>369</v>
      </c>
      <c r="B118" s="339" t="s">
        <v>2089</v>
      </c>
      <c r="C118" s="338">
        <v>2014</v>
      </c>
      <c r="D118" s="341" t="s">
        <v>733</v>
      </c>
      <c r="E118" s="339" t="s">
        <v>664</v>
      </c>
      <c r="F118" s="941" t="s">
        <v>21</v>
      </c>
      <c r="G118" s="339" t="s">
        <v>8</v>
      </c>
      <c r="H118" s="353" t="s">
        <v>65</v>
      </c>
      <c r="I118" s="353" t="s">
        <v>119</v>
      </c>
      <c r="J118" s="353" t="s">
        <v>1180</v>
      </c>
      <c r="K118" s="354" t="s">
        <v>1177</v>
      </c>
      <c r="L118" s="353">
        <v>2000</v>
      </c>
      <c r="M118" s="370">
        <v>5519</v>
      </c>
      <c r="N118" s="372">
        <f t="shared" si="1"/>
        <v>2.7595000000000001</v>
      </c>
      <c r="O118" s="128"/>
    </row>
    <row r="119" spans="1:15" ht="15">
      <c r="A119" s="25" t="s">
        <v>369</v>
      </c>
      <c r="B119" s="860" t="s">
        <v>366</v>
      </c>
      <c r="C119" s="338">
        <v>2014</v>
      </c>
      <c r="D119" s="341" t="s">
        <v>97</v>
      </c>
      <c r="E119" s="339" t="s">
        <v>661</v>
      </c>
      <c r="F119" s="941" t="s">
        <v>21</v>
      </c>
      <c r="G119" s="339" t="s">
        <v>8</v>
      </c>
      <c r="H119" s="353" t="s">
        <v>660</v>
      </c>
      <c r="I119" s="353" t="s">
        <v>1167</v>
      </c>
      <c r="J119" s="353" t="s">
        <v>1179</v>
      </c>
      <c r="K119" s="354">
        <v>2.5000000000000001E-2</v>
      </c>
      <c r="L119" s="353">
        <v>1000</v>
      </c>
      <c r="M119" s="583">
        <v>1252</v>
      </c>
      <c r="N119" s="372">
        <f t="shared" si="1"/>
        <v>1.252</v>
      </c>
      <c r="O119" s="128"/>
    </row>
    <row r="120" spans="1:15" ht="15">
      <c r="A120" s="25" t="s">
        <v>369</v>
      </c>
      <c r="B120" s="860" t="s">
        <v>366</v>
      </c>
      <c r="C120" s="338">
        <v>2014</v>
      </c>
      <c r="D120" s="341" t="s">
        <v>97</v>
      </c>
      <c r="E120" s="339" t="s">
        <v>661</v>
      </c>
      <c r="F120" s="941" t="s">
        <v>21</v>
      </c>
      <c r="G120" s="339" t="s">
        <v>8</v>
      </c>
      <c r="H120" s="353" t="s">
        <v>660</v>
      </c>
      <c r="I120" s="353" t="s">
        <v>117</v>
      </c>
      <c r="J120" s="353" t="s">
        <v>1179</v>
      </c>
      <c r="K120" s="354">
        <v>2.5000000000000001E-2</v>
      </c>
      <c r="L120" s="353">
        <v>1000</v>
      </c>
      <c r="M120" s="583">
        <v>1252</v>
      </c>
      <c r="N120" s="372">
        <f t="shared" si="1"/>
        <v>1.252</v>
      </c>
      <c r="O120" s="128"/>
    </row>
    <row r="121" spans="1:15" ht="15">
      <c r="A121" s="25" t="s">
        <v>369</v>
      </c>
      <c r="B121" s="339" t="s">
        <v>365</v>
      </c>
      <c r="C121" s="338">
        <v>2014</v>
      </c>
      <c r="D121" s="341" t="s">
        <v>97</v>
      </c>
      <c r="E121" s="339" t="s">
        <v>661</v>
      </c>
      <c r="F121" s="941" t="s">
        <v>21</v>
      </c>
      <c r="G121" s="339" t="s">
        <v>8</v>
      </c>
      <c r="H121" s="353" t="s">
        <v>692</v>
      </c>
      <c r="I121" s="353" t="s">
        <v>1167</v>
      </c>
      <c r="J121" s="353" t="s">
        <v>1183</v>
      </c>
      <c r="K121" s="354">
        <v>2.5000000000000001E-2</v>
      </c>
      <c r="L121" s="353">
        <v>500</v>
      </c>
      <c r="M121" s="583">
        <f>152+521</f>
        <v>673</v>
      </c>
      <c r="N121" s="372">
        <f t="shared" si="1"/>
        <v>1.3460000000000001</v>
      </c>
      <c r="O121" s="128"/>
    </row>
    <row r="122" spans="1:15" ht="15">
      <c r="A122" s="25" t="s">
        <v>369</v>
      </c>
      <c r="B122" s="339" t="s">
        <v>365</v>
      </c>
      <c r="C122" s="338">
        <v>2014</v>
      </c>
      <c r="D122" s="341" t="s">
        <v>97</v>
      </c>
      <c r="E122" s="339" t="s">
        <v>661</v>
      </c>
      <c r="F122" s="941" t="s">
        <v>21</v>
      </c>
      <c r="G122" s="339" t="s">
        <v>8</v>
      </c>
      <c r="H122" s="353" t="s">
        <v>692</v>
      </c>
      <c r="I122" s="353" t="s">
        <v>117</v>
      </c>
      <c r="J122" s="353" t="s">
        <v>1183</v>
      </c>
      <c r="K122" s="354">
        <v>2.5000000000000001E-2</v>
      </c>
      <c r="L122" s="353">
        <v>500</v>
      </c>
      <c r="M122" s="583">
        <f>152+179</f>
        <v>331</v>
      </c>
      <c r="N122" s="372">
        <f t="shared" si="1"/>
        <v>0.66200000000000003</v>
      </c>
      <c r="O122" s="128"/>
    </row>
    <row r="123" spans="1:15" ht="15">
      <c r="A123" s="25" t="s">
        <v>369</v>
      </c>
      <c r="B123" s="339" t="s">
        <v>365</v>
      </c>
      <c r="C123" s="338">
        <v>2014</v>
      </c>
      <c r="D123" s="341" t="s">
        <v>97</v>
      </c>
      <c r="E123" s="339" t="s">
        <v>661</v>
      </c>
      <c r="F123" s="941" t="s">
        <v>21</v>
      </c>
      <c r="G123" s="339" t="s">
        <v>8</v>
      </c>
      <c r="H123" s="353" t="s">
        <v>692</v>
      </c>
      <c r="I123" s="353" t="s">
        <v>113</v>
      </c>
      <c r="J123" s="353" t="s">
        <v>1184</v>
      </c>
      <c r="K123" s="354">
        <v>2.5000000000000001E-2</v>
      </c>
      <c r="L123" s="353">
        <v>500</v>
      </c>
      <c r="M123" s="583">
        <v>152</v>
      </c>
      <c r="N123" s="372">
        <f t="shared" si="1"/>
        <v>0.30399999999999999</v>
      </c>
      <c r="O123" s="128"/>
    </row>
    <row r="124" spans="1:15" ht="15">
      <c r="A124" s="25" t="s">
        <v>369</v>
      </c>
      <c r="B124" s="339" t="s">
        <v>365</v>
      </c>
      <c r="C124" s="338">
        <v>2014</v>
      </c>
      <c r="D124" s="341" t="s">
        <v>97</v>
      </c>
      <c r="E124" s="339" t="s">
        <v>661</v>
      </c>
      <c r="F124" s="941" t="s">
        <v>21</v>
      </c>
      <c r="G124" s="339" t="s">
        <v>8</v>
      </c>
      <c r="H124" s="353" t="s">
        <v>692</v>
      </c>
      <c r="I124" s="353" t="s">
        <v>118</v>
      </c>
      <c r="J124" s="353" t="s">
        <v>1184</v>
      </c>
      <c r="K124" s="354">
        <v>2.5000000000000001E-2</v>
      </c>
      <c r="L124" s="353">
        <v>500</v>
      </c>
      <c r="M124" s="583">
        <v>111</v>
      </c>
      <c r="N124" s="372">
        <f t="shared" si="1"/>
        <v>0.222</v>
      </c>
      <c r="O124" s="128"/>
    </row>
    <row r="125" spans="1:15" ht="15">
      <c r="A125" s="25" t="s">
        <v>369</v>
      </c>
      <c r="B125" s="339" t="s">
        <v>365</v>
      </c>
      <c r="C125" s="338">
        <v>2014</v>
      </c>
      <c r="D125" s="341" t="s">
        <v>97</v>
      </c>
      <c r="E125" s="339" t="s">
        <v>661</v>
      </c>
      <c r="F125" s="941" t="s">
        <v>21</v>
      </c>
      <c r="G125" s="339" t="s">
        <v>8</v>
      </c>
      <c r="H125" s="353" t="s">
        <v>692</v>
      </c>
      <c r="I125" s="353" t="s">
        <v>115</v>
      </c>
      <c r="J125" s="353" t="s">
        <v>1184</v>
      </c>
      <c r="K125" s="354">
        <v>2.5000000000000001E-2</v>
      </c>
      <c r="L125" s="353">
        <v>500</v>
      </c>
      <c r="M125" s="583">
        <v>111</v>
      </c>
      <c r="N125" s="372">
        <f t="shared" si="1"/>
        <v>0.222</v>
      </c>
      <c r="O125" s="128"/>
    </row>
    <row r="126" spans="1:15" ht="15">
      <c r="A126" s="25" t="s">
        <v>369</v>
      </c>
      <c r="B126" s="339" t="s">
        <v>365</v>
      </c>
      <c r="C126" s="338">
        <v>2014</v>
      </c>
      <c r="D126" s="341" t="s">
        <v>97</v>
      </c>
      <c r="E126" s="339" t="s">
        <v>661</v>
      </c>
      <c r="F126" s="941" t="s">
        <v>21</v>
      </c>
      <c r="G126" s="339" t="s">
        <v>8</v>
      </c>
      <c r="H126" s="353" t="s">
        <v>692</v>
      </c>
      <c r="I126" s="353" t="s">
        <v>119</v>
      </c>
      <c r="J126" s="353" t="s">
        <v>1184</v>
      </c>
      <c r="K126" s="354">
        <v>2.5000000000000001E-2</v>
      </c>
      <c r="L126" s="353">
        <v>500</v>
      </c>
      <c r="M126" s="583">
        <v>150</v>
      </c>
      <c r="N126" s="372">
        <f t="shared" si="1"/>
        <v>0.3</v>
      </c>
      <c r="O126" s="128"/>
    </row>
    <row r="127" spans="1:15" ht="15">
      <c r="A127" s="25" t="s">
        <v>369</v>
      </c>
      <c r="B127" s="339" t="s">
        <v>365</v>
      </c>
      <c r="C127" s="338">
        <v>2014</v>
      </c>
      <c r="D127" s="341" t="s">
        <v>97</v>
      </c>
      <c r="E127" s="339" t="s">
        <v>661</v>
      </c>
      <c r="F127" s="941" t="s">
        <v>21</v>
      </c>
      <c r="G127" s="339" t="s">
        <v>8</v>
      </c>
      <c r="H127" s="353" t="s">
        <v>692</v>
      </c>
      <c r="I127" s="353" t="s">
        <v>114</v>
      </c>
      <c r="J127" s="353" t="s">
        <v>1184</v>
      </c>
      <c r="K127" s="354">
        <v>2.5000000000000001E-2</v>
      </c>
      <c r="L127" s="353">
        <v>500</v>
      </c>
      <c r="M127" s="583">
        <v>150</v>
      </c>
      <c r="N127" s="372">
        <f t="shared" si="1"/>
        <v>0.3</v>
      </c>
      <c r="O127" s="128"/>
    </row>
    <row r="128" spans="1:15" ht="15">
      <c r="A128" s="25" t="s">
        <v>369</v>
      </c>
      <c r="B128" s="339" t="s">
        <v>2101</v>
      </c>
      <c r="C128" s="338">
        <v>2014</v>
      </c>
      <c r="D128" s="341" t="s">
        <v>698</v>
      </c>
      <c r="E128" s="339" t="s">
        <v>664</v>
      </c>
      <c r="F128" s="941" t="s">
        <v>21</v>
      </c>
      <c r="G128" s="339" t="s">
        <v>8</v>
      </c>
      <c r="H128" s="353" t="s">
        <v>65</v>
      </c>
      <c r="I128" s="353" t="s">
        <v>1167</v>
      </c>
      <c r="J128" s="353" t="s">
        <v>1171</v>
      </c>
      <c r="K128" s="354">
        <v>2.5000000000000001E-2</v>
      </c>
      <c r="L128" s="353">
        <v>1500</v>
      </c>
      <c r="M128" s="583">
        <v>259</v>
      </c>
      <c r="N128" s="372">
        <f t="shared" si="1"/>
        <v>0.17266666666666666</v>
      </c>
      <c r="O128" s="128"/>
    </row>
    <row r="129" spans="1:15" ht="15">
      <c r="A129" s="25" t="s">
        <v>369</v>
      </c>
      <c r="B129" s="339" t="s">
        <v>2101</v>
      </c>
      <c r="C129" s="338">
        <v>2014</v>
      </c>
      <c r="D129" s="341" t="s">
        <v>698</v>
      </c>
      <c r="E129" s="339" t="s">
        <v>664</v>
      </c>
      <c r="F129" s="941" t="s">
        <v>21</v>
      </c>
      <c r="G129" s="339" t="s">
        <v>8</v>
      </c>
      <c r="H129" s="353" t="s">
        <v>65</v>
      </c>
      <c r="I129" s="353" t="s">
        <v>117</v>
      </c>
      <c r="J129" s="353" t="s">
        <v>1171</v>
      </c>
      <c r="K129" s="354">
        <v>2.5000000000000001E-2</v>
      </c>
      <c r="L129" s="353">
        <v>1500</v>
      </c>
      <c r="M129" s="583">
        <f>1203+431</f>
        <v>1634</v>
      </c>
      <c r="N129" s="372">
        <f t="shared" si="1"/>
        <v>1.0893333333333333</v>
      </c>
      <c r="O129" s="128"/>
    </row>
    <row r="130" spans="1:15" ht="15">
      <c r="A130" s="25" t="s">
        <v>369</v>
      </c>
      <c r="B130" s="339" t="s">
        <v>2101</v>
      </c>
      <c r="C130" s="338">
        <v>2014</v>
      </c>
      <c r="D130" s="341" t="s">
        <v>698</v>
      </c>
      <c r="E130" s="339" t="s">
        <v>664</v>
      </c>
      <c r="F130" s="941" t="s">
        <v>21</v>
      </c>
      <c r="G130" s="339" t="s">
        <v>8</v>
      </c>
      <c r="H130" s="353" t="s">
        <v>65</v>
      </c>
      <c r="I130" s="353" t="s">
        <v>113</v>
      </c>
      <c r="J130" s="353" t="s">
        <v>1171</v>
      </c>
      <c r="K130" s="354">
        <v>2.5000000000000001E-2</v>
      </c>
      <c r="L130" s="353">
        <v>1500</v>
      </c>
      <c r="M130" s="583">
        <f>1116+431</f>
        <v>1547</v>
      </c>
      <c r="N130" s="372">
        <f t="shared" si="1"/>
        <v>1.0313333333333334</v>
      </c>
      <c r="O130" s="128"/>
    </row>
    <row r="131" spans="1:15" ht="15">
      <c r="A131" s="25" t="s">
        <v>369</v>
      </c>
      <c r="B131" s="339" t="s">
        <v>2101</v>
      </c>
      <c r="C131" s="338">
        <v>2014</v>
      </c>
      <c r="D131" s="341" t="s">
        <v>698</v>
      </c>
      <c r="E131" s="339" t="s">
        <v>664</v>
      </c>
      <c r="F131" s="941" t="s">
        <v>21</v>
      </c>
      <c r="G131" s="339" t="s">
        <v>8</v>
      </c>
      <c r="H131" s="353" t="s">
        <v>65</v>
      </c>
      <c r="I131" s="353" t="s">
        <v>118</v>
      </c>
      <c r="J131" s="580" t="s">
        <v>1186</v>
      </c>
      <c r="K131" s="354">
        <v>2.5000000000000001E-2</v>
      </c>
      <c r="L131" s="353">
        <v>1500</v>
      </c>
      <c r="M131" s="583">
        <v>1109</v>
      </c>
      <c r="N131" s="372">
        <f t="shared" si="1"/>
        <v>0.73933333333333329</v>
      </c>
      <c r="O131" s="128"/>
    </row>
    <row r="132" spans="1:15" ht="15">
      <c r="A132" s="25" t="s">
        <v>369</v>
      </c>
      <c r="B132" s="339" t="s">
        <v>2101</v>
      </c>
      <c r="C132" s="338">
        <v>2014</v>
      </c>
      <c r="D132" s="341" t="s">
        <v>698</v>
      </c>
      <c r="E132" s="339" t="s">
        <v>664</v>
      </c>
      <c r="F132" s="941" t="s">
        <v>21</v>
      </c>
      <c r="G132" s="339" t="s">
        <v>8</v>
      </c>
      <c r="H132" s="353" t="s">
        <v>65</v>
      </c>
      <c r="I132" s="353" t="s">
        <v>115</v>
      </c>
      <c r="J132" s="580" t="s">
        <v>1186</v>
      </c>
      <c r="K132" s="354">
        <v>2.5000000000000001E-2</v>
      </c>
      <c r="L132" s="353">
        <v>1500</v>
      </c>
      <c r="M132" s="583">
        <v>1109</v>
      </c>
      <c r="N132" s="372">
        <f t="shared" si="1"/>
        <v>0.73933333333333329</v>
      </c>
      <c r="O132" s="128"/>
    </row>
    <row r="133" spans="1:15" ht="15">
      <c r="A133" s="25" t="s">
        <v>369</v>
      </c>
      <c r="B133" s="339" t="s">
        <v>2101</v>
      </c>
      <c r="C133" s="338">
        <v>2014</v>
      </c>
      <c r="D133" s="341" t="s">
        <v>698</v>
      </c>
      <c r="E133" s="339" t="s">
        <v>664</v>
      </c>
      <c r="F133" s="941" t="s">
        <v>21</v>
      </c>
      <c r="G133" s="339" t="s">
        <v>8</v>
      </c>
      <c r="H133" s="353" t="s">
        <v>65</v>
      </c>
      <c r="I133" s="353" t="s">
        <v>119</v>
      </c>
      <c r="J133" s="353" t="s">
        <v>1171</v>
      </c>
      <c r="K133" s="354">
        <v>2.5000000000000001E-2</v>
      </c>
      <c r="L133" s="353">
        <v>1500</v>
      </c>
      <c r="M133" s="583">
        <f>1108+460</f>
        <v>1568</v>
      </c>
      <c r="N133" s="372">
        <f t="shared" ref="N133:N168" si="3">M133/L133</f>
        <v>1.0453333333333332</v>
      </c>
      <c r="O133" s="128"/>
    </row>
    <row r="134" spans="1:15" ht="15">
      <c r="A134" s="25" t="s">
        <v>369</v>
      </c>
      <c r="B134" s="339" t="s">
        <v>2101</v>
      </c>
      <c r="C134" s="338">
        <v>2014</v>
      </c>
      <c r="D134" s="341" t="s">
        <v>698</v>
      </c>
      <c r="E134" s="339" t="s">
        <v>664</v>
      </c>
      <c r="F134" s="941" t="s">
        <v>21</v>
      </c>
      <c r="G134" s="339" t="s">
        <v>8</v>
      </c>
      <c r="H134" s="353" t="s">
        <v>65</v>
      </c>
      <c r="I134" s="353" t="s">
        <v>114</v>
      </c>
      <c r="J134" s="353" t="s">
        <v>1171</v>
      </c>
      <c r="K134" s="354">
        <v>2.5000000000000001E-2</v>
      </c>
      <c r="L134" s="353">
        <v>1500</v>
      </c>
      <c r="M134" s="583">
        <f>1108+460</f>
        <v>1568</v>
      </c>
      <c r="N134" s="372">
        <f t="shared" si="3"/>
        <v>1.0453333333333332</v>
      </c>
      <c r="O134" s="128"/>
    </row>
    <row r="135" spans="1:15" ht="15">
      <c r="A135" s="25" t="s">
        <v>369</v>
      </c>
      <c r="B135" s="339"/>
      <c r="C135" s="338">
        <v>2014</v>
      </c>
      <c r="D135" s="341" t="s">
        <v>673</v>
      </c>
      <c r="E135" s="339" t="s">
        <v>661</v>
      </c>
      <c r="F135" s="941" t="s">
        <v>21</v>
      </c>
      <c r="G135" s="339" t="s">
        <v>8</v>
      </c>
      <c r="H135" s="353" t="s">
        <v>660</v>
      </c>
      <c r="I135" s="353" t="s">
        <v>1167</v>
      </c>
      <c r="J135" s="353" t="s">
        <v>1176</v>
      </c>
      <c r="K135" s="354">
        <v>2.5000000000000001E-2</v>
      </c>
      <c r="L135" s="353">
        <v>500</v>
      </c>
      <c r="M135" s="583">
        <v>259</v>
      </c>
      <c r="N135" s="372">
        <f t="shared" si="3"/>
        <v>0.51800000000000002</v>
      </c>
      <c r="O135" s="128"/>
    </row>
    <row r="136" spans="1:15" ht="15">
      <c r="A136" s="25" t="s">
        <v>369</v>
      </c>
      <c r="B136" s="339"/>
      <c r="C136" s="338">
        <v>2014</v>
      </c>
      <c r="D136" s="341" t="s">
        <v>673</v>
      </c>
      <c r="E136" s="339" t="s">
        <v>661</v>
      </c>
      <c r="F136" s="941" t="s">
        <v>21</v>
      </c>
      <c r="G136" s="339" t="s">
        <v>8</v>
      </c>
      <c r="H136" s="353" t="s">
        <v>660</v>
      </c>
      <c r="I136" s="353" t="s">
        <v>117</v>
      </c>
      <c r="J136" s="353" t="s">
        <v>1176</v>
      </c>
      <c r="K136" s="354">
        <v>2.5000000000000001E-2</v>
      </c>
      <c r="L136" s="353">
        <v>500</v>
      </c>
      <c r="M136" s="583">
        <v>3112</v>
      </c>
      <c r="N136" s="372">
        <f t="shared" si="3"/>
        <v>6.2240000000000002</v>
      </c>
      <c r="O136" s="128"/>
    </row>
    <row r="137" spans="1:15" ht="15">
      <c r="A137" s="25" t="s">
        <v>369</v>
      </c>
      <c r="B137" s="349" t="s">
        <v>365</v>
      </c>
      <c r="C137" s="337">
        <v>2014</v>
      </c>
      <c r="D137" s="350" t="s">
        <v>673</v>
      </c>
      <c r="E137" s="350" t="s">
        <v>661</v>
      </c>
      <c r="F137" s="942" t="s">
        <v>21</v>
      </c>
      <c r="G137" s="350" t="s">
        <v>8</v>
      </c>
      <c r="H137" s="357" t="s">
        <v>699</v>
      </c>
      <c r="I137" s="357" t="s">
        <v>1167</v>
      </c>
      <c r="J137" s="357" t="s">
        <v>1172</v>
      </c>
      <c r="K137" s="358">
        <v>2.5000000000000001E-2</v>
      </c>
      <c r="L137" s="357">
        <v>500</v>
      </c>
      <c r="M137" s="584">
        <f>678+854</f>
        <v>1532</v>
      </c>
      <c r="N137" s="372">
        <f t="shared" si="3"/>
        <v>3.0640000000000001</v>
      </c>
      <c r="O137" s="128"/>
    </row>
    <row r="138" spans="1:15" ht="15">
      <c r="A138" s="25" t="s">
        <v>369</v>
      </c>
      <c r="B138" s="349" t="s">
        <v>365</v>
      </c>
      <c r="C138" s="337">
        <v>2014</v>
      </c>
      <c r="D138" s="350" t="s">
        <v>673</v>
      </c>
      <c r="E138" s="350" t="s">
        <v>664</v>
      </c>
      <c r="F138" s="942" t="s">
        <v>21</v>
      </c>
      <c r="G138" s="350" t="s">
        <v>8</v>
      </c>
      <c r="H138" s="357" t="s">
        <v>699</v>
      </c>
      <c r="I138" s="357" t="s">
        <v>117</v>
      </c>
      <c r="J138" s="357" t="s">
        <v>1184</v>
      </c>
      <c r="K138" s="358">
        <v>2.5000000000000001E-2</v>
      </c>
      <c r="L138" s="357">
        <v>500</v>
      </c>
      <c r="M138" s="584">
        <v>852</v>
      </c>
      <c r="N138" s="372">
        <f t="shared" si="3"/>
        <v>1.704</v>
      </c>
      <c r="O138" s="128"/>
    </row>
    <row r="139" spans="1:15" ht="15">
      <c r="A139" s="25" t="s">
        <v>369</v>
      </c>
      <c r="B139" s="349" t="s">
        <v>365</v>
      </c>
      <c r="C139" s="337">
        <v>2014</v>
      </c>
      <c r="D139" s="350" t="s">
        <v>673</v>
      </c>
      <c r="E139" s="350" t="s">
        <v>1162</v>
      </c>
      <c r="F139" s="942" t="s">
        <v>21</v>
      </c>
      <c r="G139" s="350" t="s">
        <v>8</v>
      </c>
      <c r="H139" s="357" t="s">
        <v>699</v>
      </c>
      <c r="I139" s="357" t="s">
        <v>113</v>
      </c>
      <c r="J139" s="357" t="s">
        <v>1184</v>
      </c>
      <c r="K139" s="358">
        <v>2.5000000000000001E-2</v>
      </c>
      <c r="L139" s="357">
        <v>500</v>
      </c>
      <c r="M139" s="584">
        <v>852</v>
      </c>
      <c r="N139" s="372">
        <f t="shared" si="3"/>
        <v>1.704</v>
      </c>
      <c r="O139" s="128"/>
    </row>
    <row r="140" spans="1:15" ht="15">
      <c r="A140" s="25" t="s">
        <v>369</v>
      </c>
      <c r="B140" s="349" t="s">
        <v>365</v>
      </c>
      <c r="C140" s="337">
        <v>2014</v>
      </c>
      <c r="D140" s="350" t="s">
        <v>673</v>
      </c>
      <c r="E140" s="350" t="s">
        <v>1163</v>
      </c>
      <c r="F140" s="942" t="s">
        <v>21</v>
      </c>
      <c r="G140" s="350" t="s">
        <v>8</v>
      </c>
      <c r="H140" s="357" t="s">
        <v>699</v>
      </c>
      <c r="I140" s="357" t="s">
        <v>118</v>
      </c>
      <c r="J140" s="357" t="s">
        <v>1184</v>
      </c>
      <c r="K140" s="358">
        <v>2.5000000000000001E-2</v>
      </c>
      <c r="L140" s="357">
        <v>500</v>
      </c>
      <c r="M140" s="584">
        <v>705</v>
      </c>
      <c r="N140" s="372">
        <f t="shared" si="3"/>
        <v>1.41</v>
      </c>
      <c r="O140" s="128"/>
    </row>
    <row r="141" spans="1:15" ht="15">
      <c r="A141" s="25" t="s">
        <v>369</v>
      </c>
      <c r="B141" s="349" t="s">
        <v>365</v>
      </c>
      <c r="C141" s="337">
        <v>2014</v>
      </c>
      <c r="D141" s="350" t="s">
        <v>673</v>
      </c>
      <c r="E141" s="350" t="s">
        <v>1164</v>
      </c>
      <c r="F141" s="942" t="s">
        <v>21</v>
      </c>
      <c r="G141" s="350" t="s">
        <v>8</v>
      </c>
      <c r="H141" s="357" t="s">
        <v>699</v>
      </c>
      <c r="I141" s="357" t="s">
        <v>115</v>
      </c>
      <c r="J141" s="357" t="s">
        <v>1184</v>
      </c>
      <c r="K141" s="358">
        <v>2.5000000000000001E-2</v>
      </c>
      <c r="L141" s="357">
        <v>500</v>
      </c>
      <c r="M141" s="584">
        <v>705</v>
      </c>
      <c r="N141" s="372">
        <f t="shared" si="3"/>
        <v>1.41</v>
      </c>
      <c r="O141" s="128"/>
    </row>
    <row r="142" spans="1:15" ht="15">
      <c r="A142" s="25" t="s">
        <v>369</v>
      </c>
      <c r="B142" s="349" t="s">
        <v>365</v>
      </c>
      <c r="C142" s="337">
        <v>2014</v>
      </c>
      <c r="D142" s="350" t="s">
        <v>673</v>
      </c>
      <c r="E142" s="350" t="s">
        <v>1165</v>
      </c>
      <c r="F142" s="942" t="s">
        <v>21</v>
      </c>
      <c r="G142" s="350" t="s">
        <v>8</v>
      </c>
      <c r="H142" s="357" t="s">
        <v>699</v>
      </c>
      <c r="I142" s="357" t="s">
        <v>119</v>
      </c>
      <c r="J142" s="357" t="s">
        <v>1184</v>
      </c>
      <c r="K142" s="358">
        <v>2.5000000000000001E-2</v>
      </c>
      <c r="L142" s="357">
        <v>500</v>
      </c>
      <c r="M142" s="584">
        <v>831</v>
      </c>
      <c r="N142" s="372">
        <f t="shared" si="3"/>
        <v>1.6619999999999999</v>
      </c>
      <c r="O142" s="128"/>
    </row>
    <row r="143" spans="1:15" ht="15">
      <c r="A143" s="25" t="s">
        <v>369</v>
      </c>
      <c r="B143" s="349" t="s">
        <v>365</v>
      </c>
      <c r="C143" s="337">
        <v>2014</v>
      </c>
      <c r="D143" s="350" t="s">
        <v>673</v>
      </c>
      <c r="E143" s="350" t="s">
        <v>1166</v>
      </c>
      <c r="F143" s="942" t="s">
        <v>21</v>
      </c>
      <c r="G143" s="350" t="s">
        <v>8</v>
      </c>
      <c r="H143" s="357" t="s">
        <v>699</v>
      </c>
      <c r="I143" s="357" t="s">
        <v>114</v>
      </c>
      <c r="J143" s="357" t="s">
        <v>1184</v>
      </c>
      <c r="K143" s="358">
        <v>2.5000000000000001E-2</v>
      </c>
      <c r="L143" s="357">
        <v>500</v>
      </c>
      <c r="M143" s="584">
        <v>831</v>
      </c>
      <c r="N143" s="372">
        <f t="shared" si="3"/>
        <v>1.6619999999999999</v>
      </c>
      <c r="O143" s="128"/>
    </row>
    <row r="144" spans="1:15" ht="15">
      <c r="A144" s="25" t="s">
        <v>369</v>
      </c>
      <c r="B144" s="349" t="s">
        <v>2101</v>
      </c>
      <c r="C144" s="337">
        <v>2014</v>
      </c>
      <c r="D144" s="350" t="s">
        <v>89</v>
      </c>
      <c r="E144" s="350" t="s">
        <v>661</v>
      </c>
      <c r="F144" s="942" t="s">
        <v>21</v>
      </c>
      <c r="G144" s="350" t="s">
        <v>8</v>
      </c>
      <c r="H144" s="357" t="s">
        <v>108</v>
      </c>
      <c r="I144" s="357" t="s">
        <v>1167</v>
      </c>
      <c r="J144" s="357" t="s">
        <v>1171</v>
      </c>
      <c r="K144" s="358">
        <v>2.5000000000000001E-2</v>
      </c>
      <c r="L144" s="357">
        <v>1500</v>
      </c>
      <c r="M144" s="584">
        <f>1507+1153</f>
        <v>2660</v>
      </c>
      <c r="N144" s="372">
        <f t="shared" si="3"/>
        <v>1.7733333333333334</v>
      </c>
      <c r="O144" s="128"/>
    </row>
    <row r="145" spans="1:15" ht="15">
      <c r="A145" s="25" t="s">
        <v>369</v>
      </c>
      <c r="B145" s="349" t="s">
        <v>2101</v>
      </c>
      <c r="C145" s="337">
        <v>2014</v>
      </c>
      <c r="D145" s="350" t="s">
        <v>89</v>
      </c>
      <c r="E145" s="350" t="s">
        <v>661</v>
      </c>
      <c r="F145" s="942" t="s">
        <v>21</v>
      </c>
      <c r="G145" s="350" t="s">
        <v>8</v>
      </c>
      <c r="H145" s="357" t="s">
        <v>108</v>
      </c>
      <c r="I145" s="357" t="s">
        <v>117</v>
      </c>
      <c r="J145" s="357" t="s">
        <v>1171</v>
      </c>
      <c r="K145" s="358">
        <v>2.5000000000000001E-2</v>
      </c>
      <c r="L145" s="357">
        <v>1500</v>
      </c>
      <c r="M145" s="584">
        <f>1507+1150</f>
        <v>2657</v>
      </c>
      <c r="N145" s="372">
        <f t="shared" si="3"/>
        <v>1.7713333333333334</v>
      </c>
      <c r="O145" s="128"/>
    </row>
    <row r="146" spans="1:15" ht="15">
      <c r="A146" s="25" t="s">
        <v>369</v>
      </c>
      <c r="B146" s="349" t="s">
        <v>2101</v>
      </c>
      <c r="C146" s="337">
        <v>2014</v>
      </c>
      <c r="D146" s="350" t="s">
        <v>89</v>
      </c>
      <c r="E146" s="350" t="s">
        <v>661</v>
      </c>
      <c r="F146" s="942" t="s">
        <v>21</v>
      </c>
      <c r="G146" s="350" t="s">
        <v>8</v>
      </c>
      <c r="H146" s="357" t="s">
        <v>108</v>
      </c>
      <c r="I146" s="357" t="s">
        <v>113</v>
      </c>
      <c r="J146" s="357" t="s">
        <v>1171</v>
      </c>
      <c r="K146" s="358">
        <v>2.5000000000000001E-2</v>
      </c>
      <c r="L146" s="357">
        <v>1500</v>
      </c>
      <c r="M146" s="584">
        <f>1507+1150</f>
        <v>2657</v>
      </c>
      <c r="N146" s="372">
        <f t="shared" si="3"/>
        <v>1.7713333333333334</v>
      </c>
      <c r="O146" s="128"/>
    </row>
    <row r="147" spans="1:15" ht="15">
      <c r="A147" s="25" t="s">
        <v>369</v>
      </c>
      <c r="B147" s="349" t="s">
        <v>2101</v>
      </c>
      <c r="C147" s="337">
        <v>2014</v>
      </c>
      <c r="D147" s="350" t="s">
        <v>89</v>
      </c>
      <c r="E147" s="350" t="s">
        <v>661</v>
      </c>
      <c r="F147" s="942" t="s">
        <v>21</v>
      </c>
      <c r="G147" s="350" t="s">
        <v>8</v>
      </c>
      <c r="H147" s="357" t="s">
        <v>108</v>
      </c>
      <c r="I147" s="357" t="s">
        <v>118</v>
      </c>
      <c r="J147" s="357" t="s">
        <v>1171</v>
      </c>
      <c r="K147" s="358">
        <v>2.5000000000000001E-2</v>
      </c>
      <c r="L147" s="357">
        <v>1500</v>
      </c>
      <c r="M147" s="584">
        <f>1506+615</f>
        <v>2121</v>
      </c>
      <c r="N147" s="372">
        <f t="shared" si="3"/>
        <v>1.4139999999999999</v>
      </c>
      <c r="O147" s="128"/>
    </row>
    <row r="148" spans="1:15" ht="15">
      <c r="A148" s="25" t="s">
        <v>369</v>
      </c>
      <c r="B148" s="349" t="s">
        <v>2101</v>
      </c>
      <c r="C148" s="337">
        <v>2014</v>
      </c>
      <c r="D148" s="350" t="s">
        <v>89</v>
      </c>
      <c r="E148" s="350" t="s">
        <v>661</v>
      </c>
      <c r="F148" s="942" t="s">
        <v>21</v>
      </c>
      <c r="G148" s="350" t="s">
        <v>8</v>
      </c>
      <c r="H148" s="357" t="s">
        <v>108</v>
      </c>
      <c r="I148" s="357" t="s">
        <v>115</v>
      </c>
      <c r="J148" s="357" t="s">
        <v>1171</v>
      </c>
      <c r="K148" s="358">
        <v>2.5000000000000001E-2</v>
      </c>
      <c r="L148" s="357">
        <v>1500</v>
      </c>
      <c r="M148" s="584">
        <f>1506+615</f>
        <v>2121</v>
      </c>
      <c r="N148" s="372">
        <f t="shared" si="3"/>
        <v>1.4139999999999999</v>
      </c>
      <c r="O148" s="128"/>
    </row>
    <row r="149" spans="1:15" ht="15">
      <c r="A149" s="25" t="s">
        <v>369</v>
      </c>
      <c r="B149" s="349" t="s">
        <v>2101</v>
      </c>
      <c r="C149" s="337">
        <v>2014</v>
      </c>
      <c r="D149" s="350" t="s">
        <v>89</v>
      </c>
      <c r="E149" s="350" t="s">
        <v>661</v>
      </c>
      <c r="F149" s="942" t="s">
        <v>21</v>
      </c>
      <c r="G149" s="350" t="s">
        <v>8</v>
      </c>
      <c r="H149" s="357" t="s">
        <v>108</v>
      </c>
      <c r="I149" s="357" t="s">
        <v>119</v>
      </c>
      <c r="J149" s="357" t="s">
        <v>1171</v>
      </c>
      <c r="K149" s="358">
        <v>2.5000000000000001E-2</v>
      </c>
      <c r="L149" s="357">
        <v>1500</v>
      </c>
      <c r="M149" s="584">
        <f>1506+1152</f>
        <v>2658</v>
      </c>
      <c r="N149" s="372">
        <f t="shared" si="3"/>
        <v>1.772</v>
      </c>
      <c r="O149" s="128"/>
    </row>
    <row r="150" spans="1:15" ht="15">
      <c r="A150" s="25" t="s">
        <v>369</v>
      </c>
      <c r="B150" s="349" t="s">
        <v>2101</v>
      </c>
      <c r="C150" s="337">
        <v>2014</v>
      </c>
      <c r="D150" s="350" t="s">
        <v>89</v>
      </c>
      <c r="E150" s="350" t="s">
        <v>661</v>
      </c>
      <c r="F150" s="942" t="s">
        <v>21</v>
      </c>
      <c r="G150" s="350" t="s">
        <v>8</v>
      </c>
      <c r="H150" s="357" t="s">
        <v>108</v>
      </c>
      <c r="I150" s="357" t="s">
        <v>114</v>
      </c>
      <c r="J150" s="357" t="s">
        <v>1171</v>
      </c>
      <c r="K150" s="358">
        <v>2.5000000000000001E-2</v>
      </c>
      <c r="L150" s="357">
        <v>1500</v>
      </c>
      <c r="M150" s="584">
        <f>1506+1152</f>
        <v>2658</v>
      </c>
      <c r="N150" s="372">
        <f t="shared" si="3"/>
        <v>1.772</v>
      </c>
      <c r="O150" s="128"/>
    </row>
    <row r="151" spans="1:15" ht="15">
      <c r="A151" s="25" t="s">
        <v>369</v>
      </c>
      <c r="B151" s="339"/>
      <c r="C151" s="338">
        <v>2014</v>
      </c>
      <c r="D151" s="341" t="s">
        <v>677</v>
      </c>
      <c r="E151" s="339" t="s">
        <v>661</v>
      </c>
      <c r="F151" s="941" t="s">
        <v>21</v>
      </c>
      <c r="G151" s="339" t="s">
        <v>8</v>
      </c>
      <c r="H151" s="353" t="s">
        <v>660</v>
      </c>
      <c r="I151" s="353" t="s">
        <v>1167</v>
      </c>
      <c r="J151" s="353" t="s">
        <v>1176</v>
      </c>
      <c r="K151" s="354">
        <v>2.5000000000000001E-2</v>
      </c>
      <c r="L151" s="353">
        <v>500</v>
      </c>
      <c r="M151" s="583">
        <v>25</v>
      </c>
      <c r="N151" s="372">
        <f t="shared" si="3"/>
        <v>0.05</v>
      </c>
      <c r="O151" s="128"/>
    </row>
    <row r="152" spans="1:15" ht="15">
      <c r="A152" s="25" t="s">
        <v>369</v>
      </c>
      <c r="B152" s="339"/>
      <c r="C152" s="338">
        <v>2014</v>
      </c>
      <c r="D152" s="341" t="s">
        <v>677</v>
      </c>
      <c r="E152" s="339" t="s">
        <v>661</v>
      </c>
      <c r="F152" s="941" t="s">
        <v>21</v>
      </c>
      <c r="G152" s="339" t="s">
        <v>8</v>
      </c>
      <c r="H152" s="353" t="s">
        <v>660</v>
      </c>
      <c r="I152" s="353" t="s">
        <v>117</v>
      </c>
      <c r="J152" s="353" t="s">
        <v>1176</v>
      </c>
      <c r="K152" s="354">
        <v>2.5000000000000001E-2</v>
      </c>
      <c r="L152" s="353">
        <v>500</v>
      </c>
      <c r="M152" s="583">
        <v>25</v>
      </c>
      <c r="N152" s="372">
        <f t="shared" si="3"/>
        <v>0.05</v>
      </c>
      <c r="O152" s="128"/>
    </row>
    <row r="153" spans="1:15" ht="15">
      <c r="A153" s="25" t="s">
        <v>369</v>
      </c>
      <c r="B153" s="339" t="s">
        <v>365</v>
      </c>
      <c r="C153" s="338">
        <v>2014</v>
      </c>
      <c r="D153" s="341" t="s">
        <v>677</v>
      </c>
      <c r="E153" s="339" t="s">
        <v>661</v>
      </c>
      <c r="F153" s="941" t="s">
        <v>21</v>
      </c>
      <c r="G153" s="339" t="s">
        <v>8</v>
      </c>
      <c r="H153" s="353" t="s">
        <v>1185</v>
      </c>
      <c r="I153" s="353" t="s">
        <v>1167</v>
      </c>
      <c r="J153" s="353" t="s">
        <v>1172</v>
      </c>
      <c r="K153" s="354">
        <v>2.5000000000000001E-2</v>
      </c>
      <c r="L153" s="353">
        <v>1800</v>
      </c>
      <c r="M153" s="583">
        <f>2030+15</f>
        <v>2045</v>
      </c>
      <c r="N153" s="372">
        <f t="shared" si="3"/>
        <v>1.1361111111111111</v>
      </c>
      <c r="O153" s="128"/>
    </row>
    <row r="154" spans="1:15" ht="15">
      <c r="A154" s="25" t="s">
        <v>369</v>
      </c>
      <c r="B154" s="339" t="s">
        <v>365</v>
      </c>
      <c r="C154" s="338">
        <v>2014</v>
      </c>
      <c r="D154" s="341" t="s">
        <v>677</v>
      </c>
      <c r="E154" s="339" t="s">
        <v>661</v>
      </c>
      <c r="F154" s="941" t="s">
        <v>21</v>
      </c>
      <c r="G154" s="339" t="s">
        <v>8</v>
      </c>
      <c r="H154" s="353" t="s">
        <v>1185</v>
      </c>
      <c r="I154" s="353" t="s">
        <v>117</v>
      </c>
      <c r="J154" s="353" t="s">
        <v>1172</v>
      </c>
      <c r="K154" s="354">
        <v>2.5000000000000001E-2</v>
      </c>
      <c r="L154" s="353">
        <v>1800</v>
      </c>
      <c r="M154" s="583">
        <f>2030+15</f>
        <v>2045</v>
      </c>
      <c r="N154" s="372">
        <f t="shared" si="3"/>
        <v>1.1361111111111111</v>
      </c>
      <c r="O154" s="128"/>
    </row>
    <row r="155" spans="1:15" ht="15">
      <c r="A155" s="25" t="s">
        <v>369</v>
      </c>
      <c r="B155" s="339" t="s">
        <v>365</v>
      </c>
      <c r="C155" s="338">
        <v>2014</v>
      </c>
      <c r="D155" s="341" t="s">
        <v>677</v>
      </c>
      <c r="E155" s="339" t="s">
        <v>661</v>
      </c>
      <c r="F155" s="941" t="s">
        <v>21</v>
      </c>
      <c r="G155" s="339" t="s">
        <v>8</v>
      </c>
      <c r="H155" s="353" t="s">
        <v>1185</v>
      </c>
      <c r="I155" s="353" t="s">
        <v>113</v>
      </c>
      <c r="J155" s="353" t="s">
        <v>1184</v>
      </c>
      <c r="K155" s="354">
        <v>2.5000000000000001E-2</v>
      </c>
      <c r="L155" s="353">
        <v>1800</v>
      </c>
      <c r="M155" s="583">
        <v>15</v>
      </c>
      <c r="N155" s="372">
        <f t="shared" si="3"/>
        <v>8.3333333333333332E-3</v>
      </c>
      <c r="O155" s="128"/>
    </row>
    <row r="156" spans="1:15" ht="15">
      <c r="A156" s="25" t="s">
        <v>369</v>
      </c>
      <c r="B156" s="339" t="s">
        <v>365</v>
      </c>
      <c r="C156" s="338">
        <v>2014</v>
      </c>
      <c r="D156" s="341" t="s">
        <v>677</v>
      </c>
      <c r="E156" s="339" t="s">
        <v>661</v>
      </c>
      <c r="F156" s="941" t="s">
        <v>21</v>
      </c>
      <c r="G156" s="339" t="s">
        <v>8</v>
      </c>
      <c r="H156" s="353" t="s">
        <v>1185</v>
      </c>
      <c r="I156" s="353" t="s">
        <v>118</v>
      </c>
      <c r="J156" s="353" t="s">
        <v>1184</v>
      </c>
      <c r="K156" s="354">
        <v>2.5000000000000001E-2</v>
      </c>
      <c r="L156" s="353">
        <v>1800</v>
      </c>
      <c r="M156" s="583">
        <v>10</v>
      </c>
      <c r="N156" s="372">
        <f t="shared" si="3"/>
        <v>5.5555555555555558E-3</v>
      </c>
      <c r="O156" s="128"/>
    </row>
    <row r="157" spans="1:15" ht="15">
      <c r="A157" s="25" t="s">
        <v>369</v>
      </c>
      <c r="B157" s="339" t="s">
        <v>365</v>
      </c>
      <c r="C157" s="338">
        <v>2014</v>
      </c>
      <c r="D157" s="341" t="s">
        <v>677</v>
      </c>
      <c r="E157" s="339" t="s">
        <v>661</v>
      </c>
      <c r="F157" s="941" t="s">
        <v>21</v>
      </c>
      <c r="G157" s="339" t="s">
        <v>8</v>
      </c>
      <c r="H157" s="353" t="s">
        <v>1185</v>
      </c>
      <c r="I157" s="353" t="s">
        <v>115</v>
      </c>
      <c r="J157" s="353" t="s">
        <v>1184</v>
      </c>
      <c r="K157" s="354">
        <v>2.5000000000000001E-2</v>
      </c>
      <c r="L157" s="353">
        <v>1800</v>
      </c>
      <c r="M157" s="583">
        <v>10</v>
      </c>
      <c r="N157" s="372">
        <f t="shared" si="3"/>
        <v>5.5555555555555558E-3</v>
      </c>
      <c r="O157" s="128"/>
    </row>
    <row r="158" spans="1:15" ht="15">
      <c r="A158" s="25" t="s">
        <v>369</v>
      </c>
      <c r="B158" s="339" t="s">
        <v>365</v>
      </c>
      <c r="C158" s="338">
        <v>2014</v>
      </c>
      <c r="D158" s="341" t="s">
        <v>677</v>
      </c>
      <c r="E158" s="339" t="s">
        <v>661</v>
      </c>
      <c r="F158" s="941" t="s">
        <v>21</v>
      </c>
      <c r="G158" s="339" t="s">
        <v>8</v>
      </c>
      <c r="H158" s="353" t="s">
        <v>1185</v>
      </c>
      <c r="I158" s="353" t="s">
        <v>119</v>
      </c>
      <c r="J158" s="353" t="s">
        <v>1184</v>
      </c>
      <c r="K158" s="354">
        <v>2.5000000000000001E-2</v>
      </c>
      <c r="L158" s="353">
        <v>1800</v>
      </c>
      <c r="M158" s="583">
        <v>15</v>
      </c>
      <c r="N158" s="372">
        <f t="shared" si="3"/>
        <v>8.3333333333333332E-3</v>
      </c>
      <c r="O158" s="128"/>
    </row>
    <row r="159" spans="1:15" ht="15">
      <c r="A159" s="25" t="s">
        <v>369</v>
      </c>
      <c r="B159" s="339" t="s">
        <v>365</v>
      </c>
      <c r="C159" s="338">
        <v>2014</v>
      </c>
      <c r="D159" s="341" t="s">
        <v>677</v>
      </c>
      <c r="E159" s="339" t="s">
        <v>661</v>
      </c>
      <c r="F159" s="941" t="s">
        <v>21</v>
      </c>
      <c r="G159" s="339" t="s">
        <v>8</v>
      </c>
      <c r="H159" s="353" t="s">
        <v>1185</v>
      </c>
      <c r="I159" s="353" t="s">
        <v>114</v>
      </c>
      <c r="J159" s="353" t="s">
        <v>1184</v>
      </c>
      <c r="K159" s="354">
        <v>2.5000000000000001E-2</v>
      </c>
      <c r="L159" s="353">
        <v>1800</v>
      </c>
      <c r="M159" s="583">
        <v>15</v>
      </c>
      <c r="N159" s="372">
        <f t="shared" si="3"/>
        <v>8.3333333333333332E-3</v>
      </c>
      <c r="O159" s="128"/>
    </row>
    <row r="160" spans="1:15" ht="15">
      <c r="A160" s="25" t="s">
        <v>369</v>
      </c>
      <c r="B160" s="339"/>
      <c r="C160" s="338">
        <v>2014</v>
      </c>
      <c r="D160" s="341" t="s">
        <v>686</v>
      </c>
      <c r="E160" s="339" t="s">
        <v>661</v>
      </c>
      <c r="F160" s="941" t="s">
        <v>21</v>
      </c>
      <c r="G160" s="339" t="s">
        <v>8</v>
      </c>
      <c r="H160" s="353" t="s">
        <v>660</v>
      </c>
      <c r="I160" s="353" t="s">
        <v>117</v>
      </c>
      <c r="J160" s="353" t="s">
        <v>1176</v>
      </c>
      <c r="K160" s="354" t="s">
        <v>1177</v>
      </c>
      <c r="L160" s="353">
        <v>150</v>
      </c>
      <c r="M160" s="583">
        <v>568</v>
      </c>
      <c r="N160" s="372">
        <f t="shared" si="3"/>
        <v>3.7866666666666666</v>
      </c>
      <c r="O160" s="128"/>
    </row>
    <row r="161" spans="1:15" ht="15">
      <c r="A161" s="25" t="s">
        <v>369</v>
      </c>
      <c r="B161" s="339"/>
      <c r="C161" s="338">
        <v>2014</v>
      </c>
      <c r="D161" s="341" t="s">
        <v>686</v>
      </c>
      <c r="E161" s="339" t="s">
        <v>661</v>
      </c>
      <c r="F161" s="941" t="s">
        <v>21</v>
      </c>
      <c r="G161" s="339" t="s">
        <v>8</v>
      </c>
      <c r="H161" s="353" t="s">
        <v>660</v>
      </c>
      <c r="I161" s="353" t="s">
        <v>119</v>
      </c>
      <c r="J161" s="353" t="s">
        <v>1176</v>
      </c>
      <c r="K161" s="354" t="s">
        <v>1177</v>
      </c>
      <c r="L161" s="353">
        <v>150</v>
      </c>
      <c r="M161" s="585">
        <v>570</v>
      </c>
      <c r="N161" s="372">
        <f t="shared" si="3"/>
        <v>3.8</v>
      </c>
      <c r="O161" s="128"/>
    </row>
    <row r="162" spans="1:15" ht="15">
      <c r="A162" s="25" t="s">
        <v>369</v>
      </c>
      <c r="B162" s="349" t="s">
        <v>367</v>
      </c>
      <c r="C162" s="337">
        <v>2014</v>
      </c>
      <c r="D162" s="350" t="s">
        <v>86</v>
      </c>
      <c r="E162" s="350" t="s">
        <v>661</v>
      </c>
      <c r="F162" s="942" t="s">
        <v>21</v>
      </c>
      <c r="G162" s="350" t="s">
        <v>8</v>
      </c>
      <c r="H162" s="357" t="s">
        <v>108</v>
      </c>
      <c r="I162" s="357" t="s">
        <v>1167</v>
      </c>
      <c r="J162" s="581" t="s">
        <v>1171</v>
      </c>
      <c r="K162" s="358">
        <v>2.5000000000000001E-2</v>
      </c>
      <c r="L162" s="357">
        <v>500</v>
      </c>
      <c r="M162" s="584">
        <f t="shared" ref="M162:M168" si="4">99+800</f>
        <v>899</v>
      </c>
      <c r="N162" s="372">
        <f t="shared" si="3"/>
        <v>1.798</v>
      </c>
      <c r="O162" s="128"/>
    </row>
    <row r="163" spans="1:15" ht="15">
      <c r="A163" s="25" t="s">
        <v>369</v>
      </c>
      <c r="B163" s="349" t="s">
        <v>367</v>
      </c>
      <c r="C163" s="337">
        <v>2014</v>
      </c>
      <c r="D163" s="350" t="s">
        <v>86</v>
      </c>
      <c r="E163" s="350" t="s">
        <v>661</v>
      </c>
      <c r="F163" s="942" t="s">
        <v>21</v>
      </c>
      <c r="G163" s="350" t="s">
        <v>8</v>
      </c>
      <c r="H163" s="357" t="s">
        <v>108</v>
      </c>
      <c r="I163" s="357" t="s">
        <v>117</v>
      </c>
      <c r="J163" s="581" t="s">
        <v>1171</v>
      </c>
      <c r="K163" s="358">
        <v>2.5000000000000001E-2</v>
      </c>
      <c r="L163" s="357">
        <v>500</v>
      </c>
      <c r="M163" s="584">
        <f t="shared" si="4"/>
        <v>899</v>
      </c>
      <c r="N163" s="372">
        <f t="shared" si="3"/>
        <v>1.798</v>
      </c>
      <c r="O163" s="128"/>
    </row>
    <row r="164" spans="1:15" ht="15">
      <c r="A164" s="25" t="s">
        <v>369</v>
      </c>
      <c r="B164" s="349" t="s">
        <v>367</v>
      </c>
      <c r="C164" s="337">
        <v>2014</v>
      </c>
      <c r="D164" s="350" t="s">
        <v>86</v>
      </c>
      <c r="E164" s="350" t="s">
        <v>661</v>
      </c>
      <c r="F164" s="942" t="s">
        <v>21</v>
      </c>
      <c r="G164" s="350" t="s">
        <v>8</v>
      </c>
      <c r="H164" s="357" t="s">
        <v>108</v>
      </c>
      <c r="I164" s="357" t="s">
        <v>113</v>
      </c>
      <c r="J164" s="581" t="s">
        <v>1171</v>
      </c>
      <c r="K164" s="358">
        <v>2.5000000000000001E-2</v>
      </c>
      <c r="L164" s="357">
        <v>500</v>
      </c>
      <c r="M164" s="584">
        <f t="shared" si="4"/>
        <v>899</v>
      </c>
      <c r="N164" s="372">
        <f t="shared" si="3"/>
        <v>1.798</v>
      </c>
      <c r="O164" s="128"/>
    </row>
    <row r="165" spans="1:15" ht="15">
      <c r="A165" s="25" t="s">
        <v>369</v>
      </c>
      <c r="B165" s="349" t="s">
        <v>367</v>
      </c>
      <c r="C165" s="337">
        <v>2014</v>
      </c>
      <c r="D165" s="350" t="s">
        <v>86</v>
      </c>
      <c r="E165" s="350" t="s">
        <v>661</v>
      </c>
      <c r="F165" s="942" t="s">
        <v>21</v>
      </c>
      <c r="G165" s="350" t="s">
        <v>8</v>
      </c>
      <c r="H165" s="357" t="s">
        <v>108</v>
      </c>
      <c r="I165" s="357" t="s">
        <v>118</v>
      </c>
      <c r="J165" s="581" t="s">
        <v>1171</v>
      </c>
      <c r="K165" s="358">
        <v>2.5000000000000001E-2</v>
      </c>
      <c r="L165" s="357">
        <v>500</v>
      </c>
      <c r="M165" s="584">
        <f t="shared" si="4"/>
        <v>899</v>
      </c>
      <c r="N165" s="372">
        <f t="shared" si="3"/>
        <v>1.798</v>
      </c>
      <c r="O165" s="128"/>
    </row>
    <row r="166" spans="1:15" ht="15">
      <c r="A166" s="25" t="s">
        <v>369</v>
      </c>
      <c r="B166" s="349" t="s">
        <v>367</v>
      </c>
      <c r="C166" s="337">
        <v>2014</v>
      </c>
      <c r="D166" s="350" t="s">
        <v>86</v>
      </c>
      <c r="E166" s="350" t="s">
        <v>661</v>
      </c>
      <c r="F166" s="942" t="s">
        <v>21</v>
      </c>
      <c r="G166" s="350" t="s">
        <v>8</v>
      </c>
      <c r="H166" s="357" t="s">
        <v>108</v>
      </c>
      <c r="I166" s="357" t="s">
        <v>115</v>
      </c>
      <c r="J166" s="581" t="s">
        <v>1171</v>
      </c>
      <c r="K166" s="358">
        <v>2.5000000000000001E-2</v>
      </c>
      <c r="L166" s="357">
        <v>500</v>
      </c>
      <c r="M166" s="584">
        <f t="shared" si="4"/>
        <v>899</v>
      </c>
      <c r="N166" s="372">
        <f t="shared" si="3"/>
        <v>1.798</v>
      </c>
      <c r="O166" s="128"/>
    </row>
    <row r="167" spans="1:15" ht="15">
      <c r="A167" s="25" t="s">
        <v>369</v>
      </c>
      <c r="B167" s="349" t="s">
        <v>367</v>
      </c>
      <c r="C167" s="337">
        <v>2014</v>
      </c>
      <c r="D167" s="350" t="s">
        <v>86</v>
      </c>
      <c r="E167" s="350" t="s">
        <v>661</v>
      </c>
      <c r="F167" s="942" t="s">
        <v>21</v>
      </c>
      <c r="G167" s="350" t="s">
        <v>8</v>
      </c>
      <c r="H167" s="357" t="s">
        <v>108</v>
      </c>
      <c r="I167" s="357" t="s">
        <v>119</v>
      </c>
      <c r="J167" s="581" t="s">
        <v>1171</v>
      </c>
      <c r="K167" s="358">
        <v>2.5000000000000001E-2</v>
      </c>
      <c r="L167" s="357">
        <v>500</v>
      </c>
      <c r="M167" s="584">
        <f t="shared" si="4"/>
        <v>899</v>
      </c>
      <c r="N167" s="372">
        <f t="shared" si="3"/>
        <v>1.798</v>
      </c>
      <c r="O167" s="128"/>
    </row>
    <row r="168" spans="1:15" ht="15">
      <c r="A168" s="25" t="s">
        <v>369</v>
      </c>
      <c r="B168" s="349" t="s">
        <v>367</v>
      </c>
      <c r="C168" s="337">
        <v>2014</v>
      </c>
      <c r="D168" s="350" t="s">
        <v>86</v>
      </c>
      <c r="E168" s="350" t="s">
        <v>661</v>
      </c>
      <c r="F168" s="942" t="s">
        <v>21</v>
      </c>
      <c r="G168" s="350" t="s">
        <v>8</v>
      </c>
      <c r="H168" s="357" t="s">
        <v>108</v>
      </c>
      <c r="I168" s="357" t="s">
        <v>114</v>
      </c>
      <c r="J168" s="581" t="s">
        <v>1171</v>
      </c>
      <c r="K168" s="358">
        <v>2.5000000000000001E-2</v>
      </c>
      <c r="L168" s="357">
        <v>500</v>
      </c>
      <c r="M168" s="584">
        <f t="shared" si="4"/>
        <v>899</v>
      </c>
      <c r="N168" s="372">
        <f t="shared" si="3"/>
        <v>1.798</v>
      </c>
      <c r="O168" s="128"/>
    </row>
    <row r="169" spans="1:15" ht="15">
      <c r="D169" s="562"/>
      <c r="M169" s="678">
        <f>SUM(M4:M168)</f>
        <v>444503</v>
      </c>
    </row>
    <row r="170" spans="1:15" ht="15">
      <c r="B170" s="41" t="s">
        <v>117</v>
      </c>
      <c r="D170" s="562"/>
    </row>
    <row r="171" spans="1:15" ht="15">
      <c r="B171" s="41" t="s">
        <v>113</v>
      </c>
      <c r="D171" s="562"/>
    </row>
    <row r="172" spans="1:15" ht="15">
      <c r="B172" s="41" t="s">
        <v>118</v>
      </c>
      <c r="D172" s="562"/>
    </row>
    <row r="173" spans="1:15" ht="15">
      <c r="B173" s="41" t="s">
        <v>115</v>
      </c>
      <c r="D173" s="562"/>
    </row>
    <row r="174" spans="1:15" ht="15">
      <c r="B174" s="41" t="s">
        <v>119</v>
      </c>
      <c r="D174" s="562"/>
    </row>
    <row r="175" spans="1:15" ht="15">
      <c r="B175" s="41" t="s">
        <v>114</v>
      </c>
      <c r="D175" s="562"/>
    </row>
    <row r="176" spans="1:15" ht="15">
      <c r="B176" s="41" t="s">
        <v>120</v>
      </c>
      <c r="D176" s="562"/>
    </row>
    <row r="177" spans="2:4" ht="15">
      <c r="B177" s="41" t="s">
        <v>121</v>
      </c>
      <c r="D177" s="562"/>
    </row>
    <row r="178" spans="2:4" ht="15">
      <c r="B178" s="1" t="s">
        <v>122</v>
      </c>
      <c r="D178" s="563"/>
    </row>
    <row r="179" spans="2:4" ht="15">
      <c r="B179" s="1" t="s">
        <v>123</v>
      </c>
      <c r="D179" s="563"/>
    </row>
    <row r="180" spans="2:4" ht="15">
      <c r="B180" s="1" t="s">
        <v>124</v>
      </c>
      <c r="D180" s="563"/>
    </row>
  </sheetData>
  <phoneticPr fontId="42" type="noConversion"/>
  <dataValidations count="1">
    <dataValidation type="textLength" showInputMessage="1" showErrorMessage="1" sqref="O4:O168">
      <formula1>0</formula1>
      <formula2>150</formula2>
    </dataValidation>
  </dataValidations>
  <pageMargins left="0.78749999999999998" right="0.78749999999999998" top="1.0631944444444446" bottom="1.0631944444444446" header="0.51180555555555551" footer="0.51180555555555551"/>
  <pageSetup paperSize="9" scale="36"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enableFormatConditionsCalculation="0">
    <pageSetUpPr fitToPage="1"/>
  </sheetPr>
  <dimension ref="A1:K46"/>
  <sheetViews>
    <sheetView zoomScaleSheetLayoutView="100" workbookViewId="0">
      <selection activeCell="B8" sqref="B8"/>
    </sheetView>
  </sheetViews>
  <sheetFormatPr defaultColWidth="11.42578125" defaultRowHeight="12.75"/>
  <cols>
    <col min="1" max="1" width="11.42578125" style="973" customWidth="1"/>
    <col min="2" max="2" width="25.7109375" style="908" customWidth="1"/>
    <col min="3" max="3" width="14.42578125" style="908" customWidth="1"/>
    <col min="4" max="4" width="38" style="908" customWidth="1"/>
    <col min="5" max="5" width="21.42578125" style="908" customWidth="1"/>
    <col min="6" max="6" width="17.7109375" style="970" customWidth="1"/>
    <col min="7" max="7" width="14.140625" style="908" customWidth="1"/>
    <col min="8" max="16384" width="11.42578125" style="908"/>
  </cols>
  <sheetData>
    <row r="1" spans="1:11" ht="20.100000000000001" customHeight="1" thickBot="1">
      <c r="A1" s="103" t="s">
        <v>125</v>
      </c>
      <c r="B1" s="671"/>
      <c r="C1" s="103"/>
      <c r="D1" s="103"/>
      <c r="E1" s="103"/>
      <c r="F1" s="948"/>
      <c r="G1" s="672"/>
      <c r="H1" s="949"/>
      <c r="I1" s="949"/>
      <c r="J1" s="642" t="s">
        <v>0</v>
      </c>
      <c r="K1" s="643" t="s">
        <v>453</v>
      </c>
    </row>
    <row r="2" spans="1:11" ht="42.75" customHeight="1" thickBot="1">
      <c r="A2" s="106"/>
      <c r="B2" s="673"/>
      <c r="C2" s="106"/>
      <c r="D2" s="106"/>
      <c r="E2" s="106"/>
      <c r="F2" s="950"/>
      <c r="G2" s="672"/>
      <c r="H2" s="949"/>
      <c r="I2" s="949"/>
      <c r="J2" s="951" t="s">
        <v>290</v>
      </c>
      <c r="K2" s="322" t="s">
        <v>648</v>
      </c>
    </row>
    <row r="3" spans="1:11" ht="43.5" customHeight="1" thickBot="1">
      <c r="A3" s="659" t="s">
        <v>1</v>
      </c>
      <c r="B3" s="952" t="s">
        <v>10</v>
      </c>
      <c r="C3" s="659" t="s">
        <v>52</v>
      </c>
      <c r="D3" s="659" t="s">
        <v>53</v>
      </c>
      <c r="E3" s="674" t="s">
        <v>54</v>
      </c>
      <c r="F3" s="675" t="s">
        <v>274</v>
      </c>
      <c r="G3" s="153" t="s">
        <v>275</v>
      </c>
      <c r="H3" s="154" t="s">
        <v>240</v>
      </c>
      <c r="I3" s="155" t="s">
        <v>276</v>
      </c>
      <c r="J3" s="155" t="s">
        <v>277</v>
      </c>
      <c r="K3" s="953" t="s">
        <v>347</v>
      </c>
    </row>
    <row r="4" spans="1:11" s="934" customFormat="1" ht="38.25">
      <c r="A4" s="954" t="s">
        <v>369</v>
      </c>
      <c r="B4" s="955" t="s">
        <v>41</v>
      </c>
      <c r="C4" s="956" t="s">
        <v>126</v>
      </c>
      <c r="D4" s="325" t="s">
        <v>127</v>
      </c>
      <c r="E4" s="676" t="s">
        <v>1003</v>
      </c>
      <c r="F4" s="677" t="s">
        <v>354</v>
      </c>
      <c r="G4" s="677" t="s">
        <v>42</v>
      </c>
      <c r="H4" s="957">
        <v>2013</v>
      </c>
      <c r="I4" s="958" t="s">
        <v>1004</v>
      </c>
      <c r="J4" s="958" t="s">
        <v>1004</v>
      </c>
      <c r="K4" s="959"/>
    </row>
    <row r="5" spans="1:11" s="934" customFormat="1" ht="38.25">
      <c r="A5" s="954" t="s">
        <v>369</v>
      </c>
      <c r="B5" s="955" t="s">
        <v>41</v>
      </c>
      <c r="C5" s="956" t="s">
        <v>126</v>
      </c>
      <c r="D5" s="325" t="s">
        <v>1995</v>
      </c>
      <c r="E5" s="676" t="s">
        <v>1003</v>
      </c>
      <c r="F5" s="761" t="s">
        <v>354</v>
      </c>
      <c r="G5" s="761" t="s">
        <v>42</v>
      </c>
      <c r="H5" s="960">
        <v>2013</v>
      </c>
      <c r="I5" s="960" t="s">
        <v>1004</v>
      </c>
      <c r="J5" s="960" t="s">
        <v>1004</v>
      </c>
      <c r="K5" s="959"/>
    </row>
    <row r="6" spans="1:11" s="934" customFormat="1" ht="38.25">
      <c r="A6" s="954" t="s">
        <v>369</v>
      </c>
      <c r="B6" s="955" t="s">
        <v>41</v>
      </c>
      <c r="C6" s="961" t="s">
        <v>128</v>
      </c>
      <c r="D6" s="325" t="s">
        <v>127</v>
      </c>
      <c r="E6" s="328" t="s">
        <v>1005</v>
      </c>
      <c r="F6" s="962" t="s">
        <v>1006</v>
      </c>
      <c r="G6" s="761" t="s">
        <v>42</v>
      </c>
      <c r="H6" s="960">
        <v>2013</v>
      </c>
      <c r="I6" s="960" t="s">
        <v>1004</v>
      </c>
      <c r="J6" s="960" t="s">
        <v>1004</v>
      </c>
      <c r="K6" s="963"/>
    </row>
    <row r="7" spans="1:11" s="934" customFormat="1" ht="38.25">
      <c r="A7" s="954" t="s">
        <v>369</v>
      </c>
      <c r="B7" s="955" t="s">
        <v>41</v>
      </c>
      <c r="C7" s="961" t="s">
        <v>128</v>
      </c>
      <c r="D7" s="325" t="s">
        <v>127</v>
      </c>
      <c r="E7" s="328" t="s">
        <v>1007</v>
      </c>
      <c r="F7" s="962" t="s">
        <v>1008</v>
      </c>
      <c r="G7" s="761" t="s">
        <v>42</v>
      </c>
      <c r="H7" s="960">
        <v>2013</v>
      </c>
      <c r="I7" s="960" t="s">
        <v>1004</v>
      </c>
      <c r="J7" s="960" t="s">
        <v>1004</v>
      </c>
      <c r="K7" s="963"/>
    </row>
    <row r="8" spans="1:11" s="934" customFormat="1" ht="38.25">
      <c r="A8" s="954" t="s">
        <v>369</v>
      </c>
      <c r="B8" s="955" t="s">
        <v>41</v>
      </c>
      <c r="C8" s="961" t="s">
        <v>128</v>
      </c>
      <c r="D8" s="325" t="s">
        <v>129</v>
      </c>
      <c r="E8" s="329" t="s">
        <v>1009</v>
      </c>
      <c r="F8" s="962" t="s">
        <v>1006</v>
      </c>
      <c r="G8" s="761" t="s">
        <v>42</v>
      </c>
      <c r="H8" s="960">
        <v>2013</v>
      </c>
      <c r="I8" s="960" t="s">
        <v>1004</v>
      </c>
      <c r="J8" s="960" t="s">
        <v>1004</v>
      </c>
      <c r="K8" s="963"/>
    </row>
    <row r="9" spans="1:11" s="934" customFormat="1" ht="38.25">
      <c r="A9" s="954" t="s">
        <v>369</v>
      </c>
      <c r="B9" s="955" t="s">
        <v>41</v>
      </c>
      <c r="C9" s="961" t="s">
        <v>128</v>
      </c>
      <c r="D9" s="325" t="s">
        <v>129</v>
      </c>
      <c r="E9" s="329" t="s">
        <v>1010</v>
      </c>
      <c r="F9" s="962" t="s">
        <v>1008</v>
      </c>
      <c r="G9" s="761" t="s">
        <v>43</v>
      </c>
      <c r="H9" s="960">
        <v>2013</v>
      </c>
      <c r="I9" s="964">
        <v>0.2</v>
      </c>
      <c r="J9" s="964">
        <v>0.56000000000000005</v>
      </c>
      <c r="K9" s="963"/>
    </row>
    <row r="10" spans="1:11" s="934" customFormat="1" ht="38.25">
      <c r="A10" s="954" t="s">
        <v>369</v>
      </c>
      <c r="B10" s="955" t="s">
        <v>41</v>
      </c>
      <c r="C10" s="961" t="s">
        <v>128</v>
      </c>
      <c r="D10" s="325" t="s">
        <v>130</v>
      </c>
      <c r="E10" s="329" t="s">
        <v>1009</v>
      </c>
      <c r="F10" s="962" t="s">
        <v>1006</v>
      </c>
      <c r="G10" s="761" t="s">
        <v>42</v>
      </c>
      <c r="H10" s="960">
        <v>2013</v>
      </c>
      <c r="I10" s="960" t="s">
        <v>1004</v>
      </c>
      <c r="J10" s="960" t="s">
        <v>1004</v>
      </c>
      <c r="K10" s="963"/>
    </row>
    <row r="11" spans="1:11" s="934" customFormat="1" ht="38.25">
      <c r="A11" s="954" t="s">
        <v>369</v>
      </c>
      <c r="B11" s="955" t="s">
        <v>41</v>
      </c>
      <c r="C11" s="961" t="s">
        <v>128</v>
      </c>
      <c r="D11" s="325" t="s">
        <v>130</v>
      </c>
      <c r="E11" s="329" t="s">
        <v>1010</v>
      </c>
      <c r="F11" s="962" t="s">
        <v>1008</v>
      </c>
      <c r="G11" s="761" t="s">
        <v>43</v>
      </c>
      <c r="H11" s="960">
        <v>2013</v>
      </c>
      <c r="I11" s="964">
        <v>0.2</v>
      </c>
      <c r="J11" s="964">
        <v>0.56000000000000005</v>
      </c>
      <c r="K11" s="963"/>
    </row>
    <row r="12" spans="1:11" s="934" customFormat="1" ht="38.25">
      <c r="A12" s="954" t="s">
        <v>369</v>
      </c>
      <c r="B12" s="955" t="s">
        <v>41</v>
      </c>
      <c r="C12" s="961" t="s">
        <v>128</v>
      </c>
      <c r="D12" s="325" t="s">
        <v>131</v>
      </c>
      <c r="E12" s="329" t="s">
        <v>1009</v>
      </c>
      <c r="F12" s="962" t="s">
        <v>1006</v>
      </c>
      <c r="G12" s="761" t="s">
        <v>42</v>
      </c>
      <c r="H12" s="960">
        <v>2013</v>
      </c>
      <c r="I12" s="960" t="s">
        <v>1004</v>
      </c>
      <c r="J12" s="960" t="s">
        <v>1004</v>
      </c>
      <c r="K12" s="963"/>
    </row>
    <row r="13" spans="1:11" s="934" customFormat="1" ht="38.25">
      <c r="A13" s="954" t="s">
        <v>369</v>
      </c>
      <c r="B13" s="955" t="s">
        <v>41</v>
      </c>
      <c r="C13" s="961" t="s">
        <v>128</v>
      </c>
      <c r="D13" s="325" t="s">
        <v>131</v>
      </c>
      <c r="E13" s="329" t="s">
        <v>1010</v>
      </c>
      <c r="F13" s="962" t="s">
        <v>1008</v>
      </c>
      <c r="G13" s="761" t="s">
        <v>43</v>
      </c>
      <c r="H13" s="960">
        <v>2013</v>
      </c>
      <c r="I13" s="964">
        <v>0.2</v>
      </c>
      <c r="J13" s="964">
        <v>0.56000000000000005</v>
      </c>
      <c r="K13" s="963"/>
    </row>
    <row r="14" spans="1:11" ht="38.25">
      <c r="A14" s="954" t="s">
        <v>369</v>
      </c>
      <c r="B14" s="955" t="s">
        <v>41</v>
      </c>
      <c r="C14" s="961" t="s">
        <v>128</v>
      </c>
      <c r="D14" s="325" t="s">
        <v>132</v>
      </c>
      <c r="E14" s="329" t="s">
        <v>1011</v>
      </c>
      <c r="F14" s="965"/>
      <c r="G14" s="763"/>
      <c r="H14" s="960">
        <v>2013</v>
      </c>
      <c r="I14" s="960" t="s">
        <v>155</v>
      </c>
      <c r="J14" s="960" t="s">
        <v>155</v>
      </c>
      <c r="K14" s="963"/>
    </row>
    <row r="15" spans="1:11" ht="38.25">
      <c r="A15" s="954" t="s">
        <v>369</v>
      </c>
      <c r="B15" s="955" t="s">
        <v>41</v>
      </c>
      <c r="C15" s="961" t="s">
        <v>128</v>
      </c>
      <c r="D15" s="326" t="s">
        <v>1012</v>
      </c>
      <c r="E15" s="329" t="s">
        <v>1011</v>
      </c>
      <c r="F15" s="965"/>
      <c r="G15" s="763"/>
      <c r="H15" s="960">
        <v>2013</v>
      </c>
      <c r="I15" s="960" t="s">
        <v>155</v>
      </c>
      <c r="J15" s="960" t="s">
        <v>155</v>
      </c>
      <c r="K15" s="963"/>
    </row>
    <row r="16" spans="1:11" ht="38.25">
      <c r="A16" s="954" t="s">
        <v>369</v>
      </c>
      <c r="B16" s="955" t="s">
        <v>41</v>
      </c>
      <c r="C16" s="961" t="s">
        <v>128</v>
      </c>
      <c r="D16" s="326" t="s">
        <v>1013</v>
      </c>
      <c r="E16" s="329" t="s">
        <v>1009</v>
      </c>
      <c r="F16" s="962" t="s">
        <v>1006</v>
      </c>
      <c r="G16" s="761" t="s">
        <v>42</v>
      </c>
      <c r="H16" s="960">
        <v>2013</v>
      </c>
      <c r="I16" s="960" t="s">
        <v>1004</v>
      </c>
      <c r="J16" s="960" t="s">
        <v>1004</v>
      </c>
      <c r="K16" s="963"/>
    </row>
    <row r="17" spans="1:11" ht="38.25">
      <c r="A17" s="954" t="s">
        <v>369</v>
      </c>
      <c r="B17" s="955" t="s">
        <v>41</v>
      </c>
      <c r="C17" s="961" t="s">
        <v>128</v>
      </c>
      <c r="D17" s="326" t="s">
        <v>1013</v>
      </c>
      <c r="E17" s="329" t="s">
        <v>1010</v>
      </c>
      <c r="F17" s="962" t="s">
        <v>1008</v>
      </c>
      <c r="G17" s="761" t="s">
        <v>43</v>
      </c>
      <c r="H17" s="960">
        <v>2013</v>
      </c>
      <c r="I17" s="964">
        <v>0.2</v>
      </c>
      <c r="J17" s="964">
        <v>0.56000000000000005</v>
      </c>
      <c r="K17" s="963"/>
    </row>
    <row r="18" spans="1:11" ht="38.25">
      <c r="A18" s="954" t="s">
        <v>369</v>
      </c>
      <c r="B18" s="955" t="s">
        <v>41</v>
      </c>
      <c r="C18" s="961" t="s">
        <v>128</v>
      </c>
      <c r="D18" s="966" t="s">
        <v>1014</v>
      </c>
      <c r="E18" s="327" t="s">
        <v>1009</v>
      </c>
      <c r="F18" s="962" t="s">
        <v>1006</v>
      </c>
      <c r="G18" s="761" t="s">
        <v>42</v>
      </c>
      <c r="H18" s="960">
        <v>2013</v>
      </c>
      <c r="I18" s="960" t="s">
        <v>1004</v>
      </c>
      <c r="J18" s="960" t="s">
        <v>1004</v>
      </c>
      <c r="K18" s="963"/>
    </row>
    <row r="19" spans="1:11" ht="38.25">
      <c r="A19" s="954" t="s">
        <v>369</v>
      </c>
      <c r="B19" s="955" t="s">
        <v>41</v>
      </c>
      <c r="C19" s="961" t="s">
        <v>128</v>
      </c>
      <c r="D19" s="966" t="s">
        <v>1014</v>
      </c>
      <c r="E19" s="329" t="s">
        <v>1010</v>
      </c>
      <c r="F19" s="962" t="s">
        <v>1008</v>
      </c>
      <c r="G19" s="761" t="s">
        <v>43</v>
      </c>
      <c r="H19" s="960">
        <v>2013</v>
      </c>
      <c r="I19" s="964">
        <v>0.2</v>
      </c>
      <c r="J19" s="964">
        <v>0.56000000000000005</v>
      </c>
      <c r="K19" s="963"/>
    </row>
    <row r="20" spans="1:11" ht="38.25">
      <c r="A20" s="954" t="s">
        <v>369</v>
      </c>
      <c r="B20" s="955" t="s">
        <v>41</v>
      </c>
      <c r="C20" s="961" t="s">
        <v>128</v>
      </c>
      <c r="D20" s="966" t="s">
        <v>1015</v>
      </c>
      <c r="E20" s="327" t="s">
        <v>1009</v>
      </c>
      <c r="F20" s="962" t="s">
        <v>1006</v>
      </c>
      <c r="G20" s="761" t="s">
        <v>42</v>
      </c>
      <c r="H20" s="960">
        <v>2013</v>
      </c>
      <c r="I20" s="960" t="s">
        <v>1004</v>
      </c>
      <c r="J20" s="960" t="s">
        <v>1004</v>
      </c>
      <c r="K20" s="963"/>
    </row>
    <row r="21" spans="1:11" ht="38.25">
      <c r="A21" s="954" t="s">
        <v>369</v>
      </c>
      <c r="B21" s="955" t="s">
        <v>41</v>
      </c>
      <c r="C21" s="961" t="s">
        <v>128</v>
      </c>
      <c r="D21" s="966" t="s">
        <v>1015</v>
      </c>
      <c r="E21" s="329" t="s">
        <v>1010</v>
      </c>
      <c r="F21" s="962" t="s">
        <v>1008</v>
      </c>
      <c r="G21" s="761" t="s">
        <v>43</v>
      </c>
      <c r="H21" s="960">
        <v>2013</v>
      </c>
      <c r="I21" s="964">
        <v>0.2</v>
      </c>
      <c r="J21" s="964">
        <v>0.56000000000000005</v>
      </c>
      <c r="K21" s="963"/>
    </row>
    <row r="22" spans="1:11" ht="38.25">
      <c r="A22" s="954" t="s">
        <v>369</v>
      </c>
      <c r="B22" s="955" t="s">
        <v>41</v>
      </c>
      <c r="C22" s="961" t="s">
        <v>128</v>
      </c>
      <c r="D22" s="966" t="s">
        <v>1016</v>
      </c>
      <c r="E22" s="327" t="s">
        <v>1009</v>
      </c>
      <c r="F22" s="962" t="s">
        <v>1006</v>
      </c>
      <c r="G22" s="761" t="s">
        <v>42</v>
      </c>
      <c r="H22" s="960">
        <v>2013</v>
      </c>
      <c r="I22" s="960" t="s">
        <v>1004</v>
      </c>
      <c r="J22" s="960" t="s">
        <v>1004</v>
      </c>
      <c r="K22" s="963"/>
    </row>
    <row r="23" spans="1:11" ht="38.25">
      <c r="A23" s="954" t="s">
        <v>369</v>
      </c>
      <c r="B23" s="955" t="s">
        <v>41</v>
      </c>
      <c r="C23" s="961" t="s">
        <v>128</v>
      </c>
      <c r="D23" s="966" t="s">
        <v>1016</v>
      </c>
      <c r="E23" s="329" t="s">
        <v>1010</v>
      </c>
      <c r="F23" s="962" t="s">
        <v>1008</v>
      </c>
      <c r="G23" s="761" t="s">
        <v>43</v>
      </c>
      <c r="H23" s="960">
        <v>2013</v>
      </c>
      <c r="I23" s="964">
        <v>0.2</v>
      </c>
      <c r="J23" s="964">
        <v>0.56000000000000005</v>
      </c>
      <c r="K23" s="963"/>
    </row>
    <row r="24" spans="1:11" ht="38.25">
      <c r="A24" s="954" t="s">
        <v>369</v>
      </c>
      <c r="B24" s="955" t="s">
        <v>41</v>
      </c>
      <c r="C24" s="961" t="s">
        <v>128</v>
      </c>
      <c r="D24" s="966" t="s">
        <v>1017</v>
      </c>
      <c r="E24" s="327" t="s">
        <v>1009</v>
      </c>
      <c r="F24" s="962" t="s">
        <v>1006</v>
      </c>
      <c r="G24" s="761" t="s">
        <v>42</v>
      </c>
      <c r="H24" s="960">
        <v>2013</v>
      </c>
      <c r="I24" s="960" t="s">
        <v>1004</v>
      </c>
      <c r="J24" s="960" t="s">
        <v>1004</v>
      </c>
      <c r="K24" s="963"/>
    </row>
    <row r="25" spans="1:11" ht="38.25">
      <c r="A25" s="954" t="s">
        <v>369</v>
      </c>
      <c r="B25" s="955" t="s">
        <v>41</v>
      </c>
      <c r="C25" s="961" t="s">
        <v>128</v>
      </c>
      <c r="D25" s="966" t="s">
        <v>1017</v>
      </c>
      <c r="E25" s="329" t="s">
        <v>1010</v>
      </c>
      <c r="F25" s="962" t="s">
        <v>1008</v>
      </c>
      <c r="G25" s="761" t="s">
        <v>43</v>
      </c>
      <c r="H25" s="960">
        <v>2013</v>
      </c>
      <c r="I25" s="964">
        <v>0.2</v>
      </c>
      <c r="J25" s="964">
        <v>0.56000000000000005</v>
      </c>
      <c r="K25" s="963"/>
    </row>
    <row r="26" spans="1:11" ht="38.25">
      <c r="A26" s="954" t="s">
        <v>369</v>
      </c>
      <c r="B26" s="955" t="s">
        <v>41</v>
      </c>
      <c r="C26" s="967" t="s">
        <v>133</v>
      </c>
      <c r="D26" s="325" t="s">
        <v>134</v>
      </c>
      <c r="E26" s="329" t="s">
        <v>1018</v>
      </c>
      <c r="F26" s="962" t="s">
        <v>354</v>
      </c>
      <c r="G26" s="761" t="s">
        <v>42</v>
      </c>
      <c r="H26" s="960">
        <v>2013</v>
      </c>
      <c r="I26" s="960" t="s">
        <v>1004</v>
      </c>
      <c r="J26" s="960" t="s">
        <v>1004</v>
      </c>
      <c r="K26" s="963"/>
    </row>
    <row r="27" spans="1:11" ht="38.25">
      <c r="A27" s="954" t="s">
        <v>369</v>
      </c>
      <c r="B27" s="955" t="s">
        <v>41</v>
      </c>
      <c r="C27" s="967" t="s">
        <v>133</v>
      </c>
      <c r="D27" s="325" t="s">
        <v>135</v>
      </c>
      <c r="E27" s="329" t="s">
        <v>1018</v>
      </c>
      <c r="F27" s="962" t="s">
        <v>354</v>
      </c>
      <c r="G27" s="761" t="s">
        <v>42</v>
      </c>
      <c r="H27" s="960">
        <v>2013</v>
      </c>
      <c r="I27" s="960" t="s">
        <v>1004</v>
      </c>
      <c r="J27" s="960" t="s">
        <v>1004</v>
      </c>
      <c r="K27" s="963"/>
    </row>
    <row r="28" spans="1:11" ht="38.25">
      <c r="A28" s="954" t="s">
        <v>369</v>
      </c>
      <c r="B28" s="955" t="s">
        <v>41</v>
      </c>
      <c r="C28" s="967" t="s">
        <v>133</v>
      </c>
      <c r="D28" s="325" t="s">
        <v>1019</v>
      </c>
      <c r="E28" s="329" t="s">
        <v>1018</v>
      </c>
      <c r="F28" s="962" t="s">
        <v>354</v>
      </c>
      <c r="G28" s="761" t="s">
        <v>42</v>
      </c>
      <c r="H28" s="960">
        <v>2013</v>
      </c>
      <c r="I28" s="960" t="s">
        <v>1004</v>
      </c>
      <c r="J28" s="960" t="s">
        <v>1004</v>
      </c>
      <c r="K28" s="963"/>
    </row>
    <row r="29" spans="1:11" ht="38.25">
      <c r="A29" s="954" t="s">
        <v>369</v>
      </c>
      <c r="B29" s="955" t="s">
        <v>41</v>
      </c>
      <c r="C29" s="961" t="s">
        <v>128</v>
      </c>
      <c r="D29" s="325" t="s">
        <v>2111</v>
      </c>
      <c r="E29" s="968" t="s">
        <v>654</v>
      </c>
      <c r="F29" s="666" t="s">
        <v>2112</v>
      </c>
      <c r="G29" s="761" t="s">
        <v>43</v>
      </c>
      <c r="H29" s="960">
        <v>2013</v>
      </c>
      <c r="I29" s="969">
        <v>0.23</v>
      </c>
      <c r="J29" s="969">
        <v>0.75</v>
      </c>
      <c r="K29" s="963"/>
    </row>
    <row r="30" spans="1:11" ht="38.25">
      <c r="A30" s="954" t="s">
        <v>369</v>
      </c>
      <c r="B30" s="955" t="s">
        <v>41</v>
      </c>
      <c r="C30" s="961" t="s">
        <v>128</v>
      </c>
      <c r="D30" s="325" t="s">
        <v>2111</v>
      </c>
      <c r="E30" s="968" t="s">
        <v>654</v>
      </c>
      <c r="F30" s="666" t="s">
        <v>2113</v>
      </c>
      <c r="G30" s="761" t="s">
        <v>43</v>
      </c>
      <c r="H30" s="960">
        <v>2013</v>
      </c>
      <c r="I30" s="969">
        <v>0.63</v>
      </c>
      <c r="J30" s="969">
        <v>1</v>
      </c>
      <c r="K30" s="963"/>
    </row>
    <row r="31" spans="1:11" ht="38.25">
      <c r="A31" s="954" t="s">
        <v>369</v>
      </c>
      <c r="B31" s="955" t="s">
        <v>41</v>
      </c>
      <c r="C31" s="961" t="s">
        <v>128</v>
      </c>
      <c r="D31" s="325" t="s">
        <v>2111</v>
      </c>
      <c r="E31" s="968" t="s">
        <v>655</v>
      </c>
      <c r="F31" s="666" t="s">
        <v>2114</v>
      </c>
      <c r="G31" s="761" t="s">
        <v>43</v>
      </c>
      <c r="H31" s="960">
        <v>2013</v>
      </c>
      <c r="I31" s="969">
        <v>0.39</v>
      </c>
      <c r="J31" s="969">
        <v>0.78</v>
      </c>
      <c r="K31" s="963"/>
    </row>
    <row r="32" spans="1:11" ht="38.25">
      <c r="A32" s="954" t="s">
        <v>369</v>
      </c>
      <c r="B32" s="955" t="s">
        <v>41</v>
      </c>
      <c r="C32" s="961" t="s">
        <v>128</v>
      </c>
      <c r="D32" s="325" t="s">
        <v>2111</v>
      </c>
      <c r="E32" s="968" t="s">
        <v>654</v>
      </c>
      <c r="F32" s="666" t="s">
        <v>2115</v>
      </c>
      <c r="G32" s="761" t="s">
        <v>43</v>
      </c>
      <c r="H32" s="960">
        <v>2013</v>
      </c>
      <c r="I32" s="969">
        <v>0.57999999999999996</v>
      </c>
      <c r="J32" s="969">
        <v>0.64</v>
      </c>
      <c r="K32" s="963"/>
    </row>
    <row r="33" spans="1:11" ht="51">
      <c r="A33" s="954" t="s">
        <v>369</v>
      </c>
      <c r="B33" s="955" t="s">
        <v>41</v>
      </c>
      <c r="C33" s="961" t="s">
        <v>128</v>
      </c>
      <c r="D33" s="325" t="s">
        <v>2111</v>
      </c>
      <c r="E33" s="325" t="s">
        <v>58</v>
      </c>
      <c r="F33" s="666" t="s">
        <v>2116</v>
      </c>
      <c r="G33" s="761" t="s">
        <v>42</v>
      </c>
      <c r="H33" s="960">
        <v>2013</v>
      </c>
      <c r="I33" s="969">
        <v>1</v>
      </c>
      <c r="J33" s="969">
        <v>1</v>
      </c>
      <c r="K33" s="963"/>
    </row>
    <row r="34" spans="1:11" ht="38.25">
      <c r="A34" s="954" t="s">
        <v>369</v>
      </c>
      <c r="B34" s="955" t="s">
        <v>41</v>
      </c>
      <c r="C34" s="961" t="s">
        <v>128</v>
      </c>
      <c r="D34" s="325" t="s">
        <v>2111</v>
      </c>
      <c r="E34" s="968" t="s">
        <v>654</v>
      </c>
      <c r="F34" s="666" t="s">
        <v>2117</v>
      </c>
      <c r="G34" s="761" t="s">
        <v>43</v>
      </c>
      <c r="H34" s="960">
        <v>2013</v>
      </c>
      <c r="I34" s="969">
        <v>0.36</v>
      </c>
      <c r="J34" s="969">
        <v>1</v>
      </c>
      <c r="K34" s="963"/>
    </row>
    <row r="35" spans="1:11" ht="38.25">
      <c r="A35" s="954" t="s">
        <v>369</v>
      </c>
      <c r="B35" s="955" t="s">
        <v>41</v>
      </c>
      <c r="C35" s="961" t="s">
        <v>128</v>
      </c>
      <c r="D35" s="325" t="s">
        <v>2111</v>
      </c>
      <c r="E35" s="325" t="s">
        <v>58</v>
      </c>
      <c r="F35" s="666" t="s">
        <v>2118</v>
      </c>
      <c r="G35" s="761" t="s">
        <v>42</v>
      </c>
      <c r="H35" s="960">
        <v>2013</v>
      </c>
      <c r="I35" s="969">
        <v>0.5</v>
      </c>
      <c r="J35" s="969">
        <v>0.5</v>
      </c>
      <c r="K35" s="963"/>
    </row>
    <row r="36" spans="1:11" ht="38.25">
      <c r="A36" s="954" t="s">
        <v>369</v>
      </c>
      <c r="B36" s="955" t="s">
        <v>41</v>
      </c>
      <c r="C36" s="961" t="s">
        <v>128</v>
      </c>
      <c r="D36" s="325" t="s">
        <v>2111</v>
      </c>
      <c r="E36" s="968" t="s">
        <v>654</v>
      </c>
      <c r="F36" s="666" t="s">
        <v>2119</v>
      </c>
      <c r="G36" s="761" t="s">
        <v>43</v>
      </c>
      <c r="H36" s="960">
        <v>2013</v>
      </c>
      <c r="I36" s="969">
        <v>0.45</v>
      </c>
      <c r="J36" s="969">
        <v>0.64</v>
      </c>
      <c r="K36" s="963"/>
    </row>
    <row r="37" spans="1:11" ht="38.25">
      <c r="A37" s="954" t="s">
        <v>369</v>
      </c>
      <c r="B37" s="955" t="s">
        <v>41</v>
      </c>
      <c r="C37" s="961" t="s">
        <v>128</v>
      </c>
      <c r="D37" s="325" t="s">
        <v>2111</v>
      </c>
      <c r="E37" s="968" t="s">
        <v>654</v>
      </c>
      <c r="F37" s="666" t="s">
        <v>2120</v>
      </c>
      <c r="G37" s="761" t="s">
        <v>43</v>
      </c>
      <c r="H37" s="960">
        <v>2013</v>
      </c>
      <c r="I37" s="969">
        <v>0.38</v>
      </c>
      <c r="J37" s="969">
        <v>0.5</v>
      </c>
      <c r="K37" s="963"/>
    </row>
    <row r="38" spans="1:11" ht="38.25">
      <c r="A38" s="954" t="s">
        <v>369</v>
      </c>
      <c r="B38" s="955" t="s">
        <v>41</v>
      </c>
      <c r="C38" s="961" t="s">
        <v>128</v>
      </c>
      <c r="D38" s="325" t="s">
        <v>2111</v>
      </c>
      <c r="E38" s="968" t="s">
        <v>655</v>
      </c>
      <c r="F38" s="666" t="s">
        <v>2121</v>
      </c>
      <c r="G38" s="761" t="s">
        <v>43</v>
      </c>
      <c r="H38" s="960">
        <v>2013</v>
      </c>
      <c r="I38" s="969">
        <v>0.51</v>
      </c>
      <c r="J38" s="969">
        <v>1</v>
      </c>
      <c r="K38" s="963"/>
    </row>
    <row r="39" spans="1:11" ht="38.25">
      <c r="A39" s="954" t="s">
        <v>369</v>
      </c>
      <c r="B39" s="955" t="s">
        <v>41</v>
      </c>
      <c r="C39" s="961" t="s">
        <v>128</v>
      </c>
      <c r="D39" s="325" t="s">
        <v>2111</v>
      </c>
      <c r="E39" s="968" t="s">
        <v>655</v>
      </c>
      <c r="F39" s="666" t="s">
        <v>2122</v>
      </c>
      <c r="G39" s="761" t="s">
        <v>43</v>
      </c>
      <c r="H39" s="960">
        <v>2013</v>
      </c>
      <c r="I39" s="969">
        <v>0.55000000000000004</v>
      </c>
      <c r="J39" s="969">
        <v>0.97</v>
      </c>
      <c r="K39" s="963"/>
    </row>
    <row r="40" spans="1:11" ht="38.25">
      <c r="A40" s="954" t="s">
        <v>369</v>
      </c>
      <c r="B40" s="955" t="s">
        <v>41</v>
      </c>
      <c r="C40" s="961" t="s">
        <v>128</v>
      </c>
      <c r="D40" s="325" t="s">
        <v>2111</v>
      </c>
      <c r="E40" s="968" t="s">
        <v>654</v>
      </c>
      <c r="F40" s="666" t="s">
        <v>2123</v>
      </c>
      <c r="G40" s="761" t="s">
        <v>42</v>
      </c>
      <c r="H40" s="960">
        <v>2013</v>
      </c>
      <c r="I40" s="969">
        <v>0.5</v>
      </c>
      <c r="J40" s="969">
        <v>0.5</v>
      </c>
      <c r="K40" s="963"/>
    </row>
    <row r="41" spans="1:11" ht="38.25">
      <c r="A41" s="954" t="s">
        <v>369</v>
      </c>
      <c r="B41" s="955" t="s">
        <v>41</v>
      </c>
      <c r="C41" s="961" t="s">
        <v>128</v>
      </c>
      <c r="D41" s="325" t="s">
        <v>2111</v>
      </c>
      <c r="E41" s="968" t="s">
        <v>654</v>
      </c>
      <c r="F41" s="666" t="s">
        <v>2124</v>
      </c>
      <c r="G41" s="761" t="s">
        <v>43</v>
      </c>
      <c r="H41" s="960">
        <v>2013</v>
      </c>
      <c r="I41" s="969">
        <v>0.2</v>
      </c>
      <c r="J41" s="969">
        <v>0.59</v>
      </c>
      <c r="K41" s="963"/>
    </row>
    <row r="42" spans="1:11" ht="38.25">
      <c r="A42" s="954" t="s">
        <v>369</v>
      </c>
      <c r="B42" s="955" t="s">
        <v>41</v>
      </c>
      <c r="C42" s="961" t="s">
        <v>128</v>
      </c>
      <c r="D42" s="325" t="s">
        <v>2111</v>
      </c>
      <c r="E42" s="325" t="s">
        <v>58</v>
      </c>
      <c r="F42" s="666" t="s">
        <v>2125</v>
      </c>
      <c r="G42" s="761" t="s">
        <v>42</v>
      </c>
      <c r="H42" s="960">
        <v>2013</v>
      </c>
      <c r="I42" s="969">
        <v>0.86</v>
      </c>
      <c r="J42" s="969">
        <v>0.86</v>
      </c>
      <c r="K42" s="963"/>
    </row>
    <row r="43" spans="1:11" ht="13.35" customHeight="1">
      <c r="A43" s="954"/>
      <c r="B43" s="955"/>
      <c r="C43" s="967"/>
      <c r="D43" s="325"/>
      <c r="E43" s="325"/>
      <c r="F43" s="666"/>
      <c r="G43" s="325"/>
      <c r="H43" s="960"/>
      <c r="I43" s="960"/>
      <c r="J43" s="960"/>
      <c r="K43" s="963"/>
    </row>
    <row r="44" spans="1:11">
      <c r="A44" s="109" t="s">
        <v>421</v>
      </c>
      <c r="B44" s="970"/>
      <c r="E44" s="928"/>
      <c r="F44" s="971"/>
      <c r="G44" s="971"/>
      <c r="H44" s="949"/>
      <c r="I44" s="949"/>
      <c r="J44" s="949"/>
      <c r="K44" s="972"/>
    </row>
    <row r="45" spans="1:11">
      <c r="A45" s="108" t="s">
        <v>278</v>
      </c>
      <c r="B45" s="970"/>
      <c r="E45" s="928"/>
      <c r="F45" s="971"/>
      <c r="G45" s="971"/>
      <c r="H45" s="949"/>
      <c r="I45" s="949"/>
      <c r="J45" s="949"/>
      <c r="K45" s="972"/>
    </row>
    <row r="46" spans="1:11">
      <c r="A46" s="1012" t="s">
        <v>281</v>
      </c>
      <c r="B46" s="1013"/>
      <c r="C46" s="1013"/>
      <c r="D46" s="1013"/>
      <c r="E46" s="1013"/>
      <c r="F46" s="1013"/>
      <c r="G46" s="1013"/>
      <c r="H46" s="1013"/>
      <c r="I46" s="1013"/>
      <c r="J46" s="1013"/>
      <c r="K46" s="972"/>
    </row>
  </sheetData>
  <mergeCells count="1">
    <mergeCell ref="A46:J46"/>
  </mergeCells>
  <pageMargins left="0.70866141732283472" right="0.70866141732283472" top="0.74803149606299213" bottom="0.74803149606299213" header="0.51181102362204722" footer="0.51181102362204722"/>
  <pageSetup paperSize="9" scale="73"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enableFormatConditionsCalculation="0">
    <pageSetUpPr fitToPage="1"/>
  </sheetPr>
  <dimension ref="A1:D1113"/>
  <sheetViews>
    <sheetView zoomScaleSheetLayoutView="100" workbookViewId="0">
      <selection activeCell="C16" sqref="C16"/>
    </sheetView>
  </sheetViews>
  <sheetFormatPr defaultColWidth="11.42578125" defaultRowHeight="12.75"/>
  <cols>
    <col min="1" max="1" width="9.42578125" style="1" customWidth="1"/>
    <col min="2" max="2" width="40" style="1" customWidth="1"/>
    <col min="3" max="3" width="34.42578125" style="1" customWidth="1"/>
    <col min="4" max="4" width="16.7109375" style="1" customWidth="1"/>
  </cols>
  <sheetData>
    <row r="1" spans="1:4" ht="20.100000000000001" customHeight="1">
      <c r="A1" s="43" t="s">
        <v>136</v>
      </c>
      <c r="B1" s="44"/>
      <c r="C1" s="45" t="s">
        <v>51</v>
      </c>
      <c r="D1" s="46" t="s">
        <v>453</v>
      </c>
    </row>
    <row r="2" spans="1:4" ht="18.600000000000001" customHeight="1">
      <c r="A2" s="11"/>
      <c r="B2" s="47"/>
      <c r="C2" s="55" t="s">
        <v>289</v>
      </c>
      <c r="D2" s="46" t="s">
        <v>648</v>
      </c>
    </row>
    <row r="3" spans="1:4" ht="25.5">
      <c r="A3" s="48" t="s">
        <v>1</v>
      </c>
      <c r="B3" s="861" t="s">
        <v>81</v>
      </c>
      <c r="C3" s="49" t="s">
        <v>137</v>
      </c>
      <c r="D3" s="49" t="s">
        <v>138</v>
      </c>
    </row>
    <row r="4" spans="1:4">
      <c r="A4" s="58" t="s">
        <v>369</v>
      </c>
      <c r="B4" s="335" t="s">
        <v>1020</v>
      </c>
      <c r="C4" s="334" t="s">
        <v>1021</v>
      </c>
      <c r="D4" s="333">
        <v>1</v>
      </c>
    </row>
    <row r="5" spans="1:4">
      <c r="A5" s="58" t="s">
        <v>369</v>
      </c>
      <c r="B5" s="332" t="s">
        <v>1022</v>
      </c>
      <c r="C5" s="331" t="s">
        <v>1023</v>
      </c>
      <c r="D5" s="330">
        <v>1</v>
      </c>
    </row>
    <row r="6" spans="1:4">
      <c r="A6" s="58" t="s">
        <v>369</v>
      </c>
      <c r="B6" s="332" t="s">
        <v>1022</v>
      </c>
      <c r="C6" s="331" t="s">
        <v>1021</v>
      </c>
      <c r="D6" s="330">
        <v>1</v>
      </c>
    </row>
    <row r="7" spans="1:4">
      <c r="A7" s="58" t="s">
        <v>369</v>
      </c>
      <c r="B7" s="332" t="s">
        <v>1024</v>
      </c>
      <c r="C7" s="331" t="s">
        <v>1023</v>
      </c>
      <c r="D7" s="330">
        <v>1</v>
      </c>
    </row>
    <row r="8" spans="1:4">
      <c r="A8" s="58" t="s">
        <v>369</v>
      </c>
      <c r="B8" s="332" t="s">
        <v>1024</v>
      </c>
      <c r="C8" s="331" t="s">
        <v>1023</v>
      </c>
      <c r="D8" s="330">
        <v>1</v>
      </c>
    </row>
    <row r="9" spans="1:4">
      <c r="A9" s="58" t="s">
        <v>369</v>
      </c>
      <c r="B9" s="332" t="s">
        <v>1024</v>
      </c>
      <c r="C9" s="331" t="s">
        <v>1025</v>
      </c>
      <c r="D9" s="330">
        <v>3.18</v>
      </c>
    </row>
    <row r="10" spans="1:4">
      <c r="A10" s="58" t="s">
        <v>369</v>
      </c>
      <c r="B10" s="332" t="s">
        <v>1024</v>
      </c>
      <c r="C10" s="331" t="s">
        <v>1025</v>
      </c>
      <c r="D10" s="330">
        <v>3.18</v>
      </c>
    </row>
    <row r="11" spans="1:4">
      <c r="A11" s="58" t="s">
        <v>369</v>
      </c>
      <c r="B11" s="332" t="s">
        <v>1024</v>
      </c>
      <c r="C11" s="331" t="s">
        <v>1026</v>
      </c>
      <c r="D11" s="330">
        <v>1.37</v>
      </c>
    </row>
    <row r="12" spans="1:4">
      <c r="A12" s="58" t="s">
        <v>369</v>
      </c>
      <c r="B12" s="332" t="s">
        <v>1024</v>
      </c>
      <c r="C12" s="331" t="s">
        <v>1021</v>
      </c>
      <c r="D12" s="330">
        <v>1</v>
      </c>
    </row>
    <row r="13" spans="1:4">
      <c r="A13" s="58" t="s">
        <v>369</v>
      </c>
      <c r="B13" s="332" t="s">
        <v>1024</v>
      </c>
      <c r="C13" s="331" t="s">
        <v>1021</v>
      </c>
      <c r="D13" s="330">
        <v>1</v>
      </c>
    </row>
    <row r="14" spans="1:4">
      <c r="A14" s="58" t="s">
        <v>369</v>
      </c>
      <c r="B14" s="330" t="s">
        <v>1027</v>
      </c>
      <c r="C14" s="330" t="s">
        <v>1023</v>
      </c>
      <c r="D14" s="330">
        <v>1</v>
      </c>
    </row>
    <row r="15" spans="1:4">
      <c r="A15" s="58" t="s">
        <v>369</v>
      </c>
      <c r="B15" s="330" t="s">
        <v>1027</v>
      </c>
      <c r="C15" s="330" t="s">
        <v>1021</v>
      </c>
      <c r="D15" s="330">
        <v>1</v>
      </c>
    </row>
    <row r="16" spans="1:4">
      <c r="A16" s="58" t="s">
        <v>369</v>
      </c>
      <c r="B16" s="330" t="s">
        <v>1028</v>
      </c>
      <c r="C16" s="330" t="s">
        <v>1023</v>
      </c>
      <c r="D16" s="330">
        <v>1</v>
      </c>
    </row>
    <row r="17" spans="1:4">
      <c r="A17" s="58" t="s">
        <v>369</v>
      </c>
      <c r="B17" s="330" t="s">
        <v>1028</v>
      </c>
      <c r="C17" s="330" t="s">
        <v>1023</v>
      </c>
      <c r="D17" s="330">
        <v>1</v>
      </c>
    </row>
    <row r="18" spans="1:4">
      <c r="A18" s="58" t="s">
        <v>369</v>
      </c>
      <c r="B18" s="330" t="s">
        <v>1028</v>
      </c>
      <c r="C18" s="330" t="s">
        <v>1029</v>
      </c>
      <c r="D18" s="330">
        <v>1.25</v>
      </c>
    </row>
    <row r="19" spans="1:4">
      <c r="A19" s="58" t="s">
        <v>369</v>
      </c>
      <c r="B19" s="330" t="s">
        <v>1028</v>
      </c>
      <c r="C19" s="330" t="s">
        <v>1029</v>
      </c>
      <c r="D19" s="330">
        <v>1.25</v>
      </c>
    </row>
    <row r="20" spans="1:4">
      <c r="A20" s="58" t="s">
        <v>369</v>
      </c>
      <c r="B20" s="330" t="s">
        <v>1030</v>
      </c>
      <c r="C20" s="330" t="s">
        <v>1023</v>
      </c>
      <c r="D20" s="330">
        <v>1</v>
      </c>
    </row>
    <row r="21" spans="1:4">
      <c r="A21" s="58" t="s">
        <v>369</v>
      </c>
      <c r="B21" s="330" t="s">
        <v>1030</v>
      </c>
      <c r="C21" s="330" t="s">
        <v>1023</v>
      </c>
      <c r="D21" s="330">
        <v>1</v>
      </c>
    </row>
    <row r="22" spans="1:4">
      <c r="A22" s="58" t="s">
        <v>369</v>
      </c>
      <c r="B22" s="330" t="s">
        <v>1030</v>
      </c>
      <c r="C22" s="330" t="s">
        <v>1023</v>
      </c>
      <c r="D22" s="330">
        <v>1</v>
      </c>
    </row>
    <row r="23" spans="1:4">
      <c r="A23" s="58" t="s">
        <v>369</v>
      </c>
      <c r="B23" s="330" t="s">
        <v>1030</v>
      </c>
      <c r="C23" s="330" t="s">
        <v>1023</v>
      </c>
      <c r="D23" s="330">
        <v>1</v>
      </c>
    </row>
    <row r="24" spans="1:4">
      <c r="A24" s="58" t="s">
        <v>369</v>
      </c>
      <c r="B24" s="330" t="s">
        <v>1030</v>
      </c>
      <c r="C24" s="330" t="s">
        <v>1023</v>
      </c>
      <c r="D24" s="330">
        <v>1</v>
      </c>
    </row>
    <row r="25" spans="1:4">
      <c r="A25" s="58" t="s">
        <v>369</v>
      </c>
      <c r="B25" s="330" t="s">
        <v>1030</v>
      </c>
      <c r="C25" s="330" t="s">
        <v>1025</v>
      </c>
      <c r="D25" s="330">
        <v>3.29</v>
      </c>
    </row>
    <row r="26" spans="1:4">
      <c r="A26" s="58" t="s">
        <v>369</v>
      </c>
      <c r="B26" s="330" t="s">
        <v>1030</v>
      </c>
      <c r="C26" s="330" t="s">
        <v>1025</v>
      </c>
      <c r="D26" s="330">
        <v>3.29</v>
      </c>
    </row>
    <row r="27" spans="1:4">
      <c r="A27" s="58" t="s">
        <v>369</v>
      </c>
      <c r="B27" s="330" t="s">
        <v>1030</v>
      </c>
      <c r="C27" s="330" t="s">
        <v>1025</v>
      </c>
      <c r="D27" s="330">
        <v>3.48</v>
      </c>
    </row>
    <row r="28" spans="1:4">
      <c r="A28" s="58" t="s">
        <v>369</v>
      </c>
      <c r="B28" s="330" t="s">
        <v>1030</v>
      </c>
      <c r="C28" s="330" t="s">
        <v>1025</v>
      </c>
      <c r="D28" s="330">
        <v>4.08</v>
      </c>
    </row>
    <row r="29" spans="1:4">
      <c r="A29" s="58" t="s">
        <v>369</v>
      </c>
      <c r="B29" s="330" t="s">
        <v>1030</v>
      </c>
      <c r="C29" s="330" t="s">
        <v>1025</v>
      </c>
      <c r="D29" s="330">
        <v>4.08</v>
      </c>
    </row>
    <row r="30" spans="1:4">
      <c r="A30" s="58" t="s">
        <v>369</v>
      </c>
      <c r="B30" s="330" t="s">
        <v>1030</v>
      </c>
      <c r="C30" s="330" t="s">
        <v>1025</v>
      </c>
      <c r="D30" s="330">
        <v>4.08</v>
      </c>
    </row>
    <row r="31" spans="1:4">
      <c r="A31" s="58" t="s">
        <v>369</v>
      </c>
      <c r="B31" s="330" t="s">
        <v>1030</v>
      </c>
      <c r="C31" s="330" t="s">
        <v>1031</v>
      </c>
      <c r="D31" s="330">
        <v>3.51</v>
      </c>
    </row>
    <row r="32" spans="1:4">
      <c r="A32" s="58" t="s">
        <v>369</v>
      </c>
      <c r="B32" s="330" t="s">
        <v>1030</v>
      </c>
      <c r="C32" s="330" t="s">
        <v>1031</v>
      </c>
      <c r="D32" s="330">
        <v>3.48</v>
      </c>
    </row>
    <row r="33" spans="1:4">
      <c r="A33" s="58" t="s">
        <v>369</v>
      </c>
      <c r="B33" s="330" t="s">
        <v>1030</v>
      </c>
      <c r="C33" s="330" t="s">
        <v>1031</v>
      </c>
      <c r="D33" s="330">
        <v>4.08</v>
      </c>
    </row>
    <row r="34" spans="1:4">
      <c r="A34" s="58" t="s">
        <v>369</v>
      </c>
      <c r="B34" s="330" t="s">
        <v>1030</v>
      </c>
      <c r="C34" s="330" t="s">
        <v>1031</v>
      </c>
      <c r="D34" s="330">
        <v>4.08</v>
      </c>
    </row>
    <row r="35" spans="1:4">
      <c r="A35" s="58" t="s">
        <v>369</v>
      </c>
      <c r="B35" s="330" t="s">
        <v>1030</v>
      </c>
      <c r="C35" s="330" t="s">
        <v>1032</v>
      </c>
      <c r="D35" s="330">
        <v>2.98</v>
      </c>
    </row>
    <row r="36" spans="1:4">
      <c r="A36" s="58" t="s">
        <v>369</v>
      </c>
      <c r="B36" s="330" t="s">
        <v>1030</v>
      </c>
      <c r="C36" s="330" t="s">
        <v>1029</v>
      </c>
      <c r="D36" s="330">
        <v>1.25</v>
      </c>
    </row>
    <row r="37" spans="1:4">
      <c r="A37" s="58" t="s">
        <v>369</v>
      </c>
      <c r="B37" s="330" t="s">
        <v>1030</v>
      </c>
      <c r="C37" s="330" t="s">
        <v>1029</v>
      </c>
      <c r="D37" s="330">
        <v>1.25</v>
      </c>
    </row>
    <row r="38" spans="1:4">
      <c r="A38" s="58" t="s">
        <v>369</v>
      </c>
      <c r="B38" s="330" t="s">
        <v>1030</v>
      </c>
      <c r="C38" s="330" t="s">
        <v>1029</v>
      </c>
      <c r="D38" s="330">
        <v>1.2</v>
      </c>
    </row>
    <row r="39" spans="1:4">
      <c r="A39" s="58" t="s">
        <v>369</v>
      </c>
      <c r="B39" s="330" t="s">
        <v>1030</v>
      </c>
      <c r="C39" s="330" t="s">
        <v>1029</v>
      </c>
      <c r="D39" s="330">
        <v>1.25</v>
      </c>
    </row>
    <row r="40" spans="1:4">
      <c r="A40" s="58" t="s">
        <v>369</v>
      </c>
      <c r="B40" s="330" t="s">
        <v>1030</v>
      </c>
      <c r="C40" s="330" t="s">
        <v>1029</v>
      </c>
      <c r="D40" s="330">
        <v>1.1000000000000001</v>
      </c>
    </row>
    <row r="41" spans="1:4">
      <c r="A41" s="58" t="s">
        <v>369</v>
      </c>
      <c r="B41" s="330" t="s">
        <v>1030</v>
      </c>
      <c r="C41" s="330" t="s">
        <v>1029</v>
      </c>
      <c r="D41" s="330">
        <v>1.1000000000000001</v>
      </c>
    </row>
    <row r="42" spans="1:4">
      <c r="A42" s="58" t="s">
        <v>369</v>
      </c>
      <c r="B42" s="330" t="s">
        <v>1030</v>
      </c>
      <c r="C42" s="330" t="s">
        <v>1029</v>
      </c>
      <c r="D42" s="330">
        <v>1.1000000000000001</v>
      </c>
    </row>
    <row r="43" spans="1:4">
      <c r="A43" s="58" t="s">
        <v>369</v>
      </c>
      <c r="B43" s="330" t="s">
        <v>1030</v>
      </c>
      <c r="C43" s="330" t="s">
        <v>1029</v>
      </c>
      <c r="D43" s="330">
        <v>1.1000000000000001</v>
      </c>
    </row>
    <row r="44" spans="1:4">
      <c r="A44" s="58" t="s">
        <v>369</v>
      </c>
      <c r="B44" s="330" t="s">
        <v>1030</v>
      </c>
      <c r="C44" s="330" t="s">
        <v>1029</v>
      </c>
      <c r="D44" s="330">
        <v>1.69</v>
      </c>
    </row>
    <row r="45" spans="1:4">
      <c r="A45" s="58" t="s">
        <v>369</v>
      </c>
      <c r="B45" s="330" t="s">
        <v>1030</v>
      </c>
      <c r="C45" s="330" t="s">
        <v>1033</v>
      </c>
      <c r="D45" s="330">
        <v>1.1499999999999999</v>
      </c>
    </row>
    <row r="46" spans="1:4">
      <c r="A46" s="58" t="s">
        <v>369</v>
      </c>
      <c r="B46" s="330" t="s">
        <v>1030</v>
      </c>
      <c r="C46" s="330" t="s">
        <v>1033</v>
      </c>
      <c r="D46" s="330">
        <v>1.1499999999999999</v>
      </c>
    </row>
    <row r="47" spans="1:4">
      <c r="A47" s="58" t="s">
        <v>369</v>
      </c>
      <c r="B47" s="330" t="s">
        <v>1030</v>
      </c>
      <c r="C47" s="330" t="s">
        <v>1026</v>
      </c>
      <c r="D47" s="330">
        <v>1.69</v>
      </c>
    </row>
    <row r="48" spans="1:4">
      <c r="A48" s="58" t="s">
        <v>369</v>
      </c>
      <c r="B48" s="330" t="s">
        <v>1030</v>
      </c>
      <c r="C48" s="330" t="s">
        <v>1026</v>
      </c>
      <c r="D48" s="330">
        <v>1.6</v>
      </c>
    </row>
    <row r="49" spans="1:4">
      <c r="A49" s="58" t="s">
        <v>369</v>
      </c>
      <c r="B49" s="330" t="s">
        <v>1030</v>
      </c>
      <c r="C49" s="330" t="s">
        <v>1026</v>
      </c>
      <c r="D49" s="330">
        <v>1.65</v>
      </c>
    </row>
    <row r="50" spans="1:4">
      <c r="A50" s="58" t="s">
        <v>369</v>
      </c>
      <c r="B50" s="330" t="s">
        <v>1030</v>
      </c>
      <c r="C50" s="330" t="s">
        <v>1026</v>
      </c>
      <c r="D50" s="330">
        <v>1.65</v>
      </c>
    </row>
    <row r="51" spans="1:4">
      <c r="A51" s="58" t="s">
        <v>369</v>
      </c>
      <c r="B51" s="330" t="s">
        <v>1030</v>
      </c>
      <c r="C51" s="330" t="s">
        <v>1034</v>
      </c>
      <c r="D51" s="330">
        <v>1.75</v>
      </c>
    </row>
    <row r="52" spans="1:4">
      <c r="A52" s="58" t="s">
        <v>369</v>
      </c>
      <c r="B52" s="330" t="s">
        <v>1030</v>
      </c>
      <c r="C52" s="330" t="s">
        <v>1035</v>
      </c>
      <c r="D52" s="330">
        <v>1.25</v>
      </c>
    </row>
    <row r="53" spans="1:4">
      <c r="A53" s="58" t="s">
        <v>369</v>
      </c>
      <c r="B53" s="330" t="s">
        <v>1036</v>
      </c>
      <c r="C53" s="330" t="s">
        <v>1023</v>
      </c>
      <c r="D53" s="330">
        <v>1</v>
      </c>
    </row>
    <row r="54" spans="1:4">
      <c r="A54" s="58" t="s">
        <v>369</v>
      </c>
      <c r="B54" s="330" t="s">
        <v>1036</v>
      </c>
      <c r="C54" s="330" t="s">
        <v>1029</v>
      </c>
      <c r="D54" s="330">
        <v>1.1000000000000001</v>
      </c>
    </row>
    <row r="55" spans="1:4">
      <c r="A55" s="58" t="s">
        <v>369</v>
      </c>
      <c r="B55" s="330" t="s">
        <v>1036</v>
      </c>
      <c r="C55" s="330" t="s">
        <v>1033</v>
      </c>
      <c r="D55" s="330">
        <v>1</v>
      </c>
    </row>
    <row r="56" spans="1:4">
      <c r="A56" s="58" t="s">
        <v>369</v>
      </c>
      <c r="B56" s="330" t="s">
        <v>1036</v>
      </c>
      <c r="C56" s="330" t="s">
        <v>1021</v>
      </c>
      <c r="D56" s="330">
        <v>1</v>
      </c>
    </row>
    <row r="57" spans="1:4">
      <c r="A57" s="58" t="s">
        <v>369</v>
      </c>
      <c r="B57" s="330" t="s">
        <v>1036</v>
      </c>
      <c r="C57" s="330" t="s">
        <v>1021</v>
      </c>
      <c r="D57" s="330">
        <v>1</v>
      </c>
    </row>
    <row r="58" spans="1:4">
      <c r="A58" s="58" t="s">
        <v>369</v>
      </c>
      <c r="B58" s="330" t="s">
        <v>1037</v>
      </c>
      <c r="C58" s="330" t="s">
        <v>1029</v>
      </c>
      <c r="D58" s="330">
        <v>1.24</v>
      </c>
    </row>
    <row r="59" spans="1:4">
      <c r="A59" s="58" t="s">
        <v>369</v>
      </c>
      <c r="B59" s="330" t="s">
        <v>1037</v>
      </c>
      <c r="C59" s="330" t="s">
        <v>1021</v>
      </c>
      <c r="D59" s="330">
        <v>1</v>
      </c>
    </row>
    <row r="60" spans="1:4">
      <c r="A60" s="58" t="s">
        <v>369</v>
      </c>
      <c r="B60" s="330" t="s">
        <v>1038</v>
      </c>
      <c r="C60" s="330" t="s">
        <v>1023</v>
      </c>
      <c r="D60" s="330">
        <v>1</v>
      </c>
    </row>
    <row r="61" spans="1:4">
      <c r="A61" s="58" t="s">
        <v>369</v>
      </c>
      <c r="B61" s="330" t="s">
        <v>1038</v>
      </c>
      <c r="C61" s="330" t="s">
        <v>1023</v>
      </c>
      <c r="D61" s="330">
        <v>1</v>
      </c>
    </row>
    <row r="62" spans="1:4">
      <c r="A62" s="58" t="s">
        <v>369</v>
      </c>
      <c r="B62" s="330" t="s">
        <v>1038</v>
      </c>
      <c r="C62" s="330" t="s">
        <v>1025</v>
      </c>
      <c r="D62" s="330">
        <v>2.2999999999999998</v>
      </c>
    </row>
    <row r="63" spans="1:4">
      <c r="A63" s="58" t="s">
        <v>369</v>
      </c>
      <c r="B63" s="330" t="s">
        <v>1038</v>
      </c>
      <c r="C63" s="330" t="s">
        <v>1032</v>
      </c>
      <c r="D63" s="330">
        <v>2.25</v>
      </c>
    </row>
    <row r="64" spans="1:4">
      <c r="A64" s="58" t="s">
        <v>369</v>
      </c>
      <c r="B64" s="330" t="s">
        <v>1038</v>
      </c>
      <c r="C64" s="330" t="s">
        <v>1026</v>
      </c>
      <c r="D64" s="330">
        <v>1.44</v>
      </c>
    </row>
    <row r="65" spans="1:4">
      <c r="A65" s="58" t="s">
        <v>369</v>
      </c>
      <c r="B65" s="330" t="s">
        <v>1039</v>
      </c>
      <c r="C65" s="330" t="s">
        <v>1023</v>
      </c>
      <c r="D65" s="330">
        <v>1</v>
      </c>
    </row>
    <row r="66" spans="1:4">
      <c r="A66" s="58" t="s">
        <v>369</v>
      </c>
      <c r="B66" s="330" t="s">
        <v>1039</v>
      </c>
      <c r="C66" s="330" t="s">
        <v>1026</v>
      </c>
      <c r="D66" s="330">
        <v>1.18</v>
      </c>
    </row>
    <row r="67" spans="1:4">
      <c r="A67" s="58" t="s">
        <v>369</v>
      </c>
      <c r="B67" s="330" t="s">
        <v>1039</v>
      </c>
      <c r="C67" s="330" t="s">
        <v>1021</v>
      </c>
      <c r="D67" s="330">
        <v>1</v>
      </c>
    </row>
    <row r="68" spans="1:4">
      <c r="A68" s="58" t="s">
        <v>369</v>
      </c>
      <c r="B68" s="330" t="s">
        <v>1039</v>
      </c>
      <c r="C68" s="330" t="s">
        <v>1021</v>
      </c>
      <c r="D68" s="330">
        <v>1.04</v>
      </c>
    </row>
    <row r="69" spans="1:4">
      <c r="A69" s="58" t="s">
        <v>369</v>
      </c>
      <c r="B69" s="330" t="s">
        <v>1039</v>
      </c>
      <c r="C69" s="330" t="s">
        <v>1040</v>
      </c>
      <c r="D69" s="330">
        <v>1</v>
      </c>
    </row>
    <row r="70" spans="1:4">
      <c r="A70" s="58" t="s">
        <v>369</v>
      </c>
      <c r="B70" s="330" t="s">
        <v>1039</v>
      </c>
      <c r="C70" s="330" t="s">
        <v>1040</v>
      </c>
      <c r="D70" s="330">
        <v>1</v>
      </c>
    </row>
    <row r="71" spans="1:4">
      <c r="A71" s="58" t="s">
        <v>369</v>
      </c>
      <c r="B71" s="330" t="s">
        <v>1039</v>
      </c>
      <c r="C71" s="330" t="s">
        <v>1040</v>
      </c>
      <c r="D71" s="330">
        <v>1</v>
      </c>
    </row>
    <row r="72" spans="1:4">
      <c r="A72" s="58" t="s">
        <v>369</v>
      </c>
      <c r="B72" s="330" t="s">
        <v>1041</v>
      </c>
      <c r="C72" s="330" t="s">
        <v>1023</v>
      </c>
      <c r="D72" s="330">
        <v>1</v>
      </c>
    </row>
    <row r="73" spans="1:4">
      <c r="A73" s="58" t="s">
        <v>369</v>
      </c>
      <c r="B73" s="330" t="s">
        <v>1041</v>
      </c>
      <c r="C73" s="330" t="s">
        <v>1023</v>
      </c>
      <c r="D73" s="330">
        <v>1</v>
      </c>
    </row>
    <row r="74" spans="1:4">
      <c r="A74" s="58" t="s">
        <v>369</v>
      </c>
      <c r="B74" s="330" t="s">
        <v>1041</v>
      </c>
      <c r="C74" s="330" t="s">
        <v>1031</v>
      </c>
      <c r="D74" s="330">
        <v>2.6</v>
      </c>
    </row>
    <row r="75" spans="1:4">
      <c r="A75" s="58" t="s">
        <v>369</v>
      </c>
      <c r="B75" s="330" t="s">
        <v>1041</v>
      </c>
      <c r="C75" s="330" t="s">
        <v>1031</v>
      </c>
      <c r="D75" s="330">
        <v>2.6</v>
      </c>
    </row>
    <row r="76" spans="1:4">
      <c r="A76" s="58" t="s">
        <v>369</v>
      </c>
      <c r="B76" s="330" t="s">
        <v>1041</v>
      </c>
      <c r="C76" s="330" t="s">
        <v>1029</v>
      </c>
      <c r="D76" s="330">
        <v>1.18</v>
      </c>
    </row>
    <row r="77" spans="1:4">
      <c r="A77" s="58" t="s">
        <v>369</v>
      </c>
      <c r="B77" s="330" t="s">
        <v>1041</v>
      </c>
      <c r="C77" s="330" t="s">
        <v>1029</v>
      </c>
      <c r="D77" s="330">
        <v>1.18</v>
      </c>
    </row>
    <row r="78" spans="1:4">
      <c r="A78" s="58" t="s">
        <v>369</v>
      </c>
      <c r="B78" s="330" t="s">
        <v>1041</v>
      </c>
      <c r="C78" s="330" t="s">
        <v>1026</v>
      </c>
      <c r="D78" s="330">
        <v>1.18</v>
      </c>
    </row>
    <row r="79" spans="1:4">
      <c r="A79" s="58" t="s">
        <v>369</v>
      </c>
      <c r="B79" s="330" t="s">
        <v>1041</v>
      </c>
      <c r="C79" s="330" t="s">
        <v>1026</v>
      </c>
      <c r="D79" s="330">
        <v>1.18</v>
      </c>
    </row>
    <row r="80" spans="1:4">
      <c r="A80" s="58" t="s">
        <v>369</v>
      </c>
      <c r="B80" s="330" t="s">
        <v>1041</v>
      </c>
      <c r="C80" s="330" t="s">
        <v>1021</v>
      </c>
      <c r="D80" s="330">
        <v>1.04</v>
      </c>
    </row>
    <row r="81" spans="1:4">
      <c r="A81" s="58" t="s">
        <v>369</v>
      </c>
      <c r="B81" s="330" t="s">
        <v>1041</v>
      </c>
      <c r="C81" s="330" t="s">
        <v>1021</v>
      </c>
      <c r="D81" s="330">
        <v>1</v>
      </c>
    </row>
    <row r="82" spans="1:4">
      <c r="A82" s="58" t="s">
        <v>369</v>
      </c>
      <c r="B82" s="330" t="s">
        <v>1041</v>
      </c>
      <c r="C82" s="330" t="s">
        <v>1040</v>
      </c>
      <c r="D82" s="330">
        <v>1</v>
      </c>
    </row>
    <row r="83" spans="1:4">
      <c r="A83" s="58" t="s">
        <v>369</v>
      </c>
      <c r="B83" s="330" t="s">
        <v>1041</v>
      </c>
      <c r="C83" s="330" t="s">
        <v>1040</v>
      </c>
      <c r="D83" s="330">
        <v>1</v>
      </c>
    </row>
    <row r="84" spans="1:4">
      <c r="A84" s="58" t="s">
        <v>369</v>
      </c>
      <c r="B84" s="330" t="s">
        <v>1042</v>
      </c>
      <c r="C84" s="330" t="s">
        <v>1023</v>
      </c>
      <c r="D84" s="330">
        <v>1</v>
      </c>
    </row>
    <row r="85" spans="1:4">
      <c r="A85" s="58" t="s">
        <v>369</v>
      </c>
      <c r="B85" s="330" t="s">
        <v>1042</v>
      </c>
      <c r="C85" s="330" t="s">
        <v>1023</v>
      </c>
      <c r="D85" s="330">
        <v>1</v>
      </c>
    </row>
    <row r="86" spans="1:4">
      <c r="A86" s="58" t="s">
        <v>369</v>
      </c>
      <c r="B86" s="330" t="s">
        <v>1042</v>
      </c>
      <c r="C86" s="330" t="s">
        <v>1031</v>
      </c>
      <c r="D86" s="330">
        <v>2.6</v>
      </c>
    </row>
    <row r="87" spans="1:4">
      <c r="A87" s="58" t="s">
        <v>369</v>
      </c>
      <c r="B87" s="330" t="s">
        <v>1042</v>
      </c>
      <c r="C87" s="330" t="s">
        <v>1029</v>
      </c>
      <c r="D87" s="330">
        <v>1.18</v>
      </c>
    </row>
    <row r="88" spans="1:4">
      <c r="A88" s="58" t="s">
        <v>369</v>
      </c>
      <c r="B88" s="330" t="s">
        <v>1042</v>
      </c>
      <c r="C88" s="330" t="s">
        <v>1026</v>
      </c>
      <c r="D88" s="330">
        <v>1.18</v>
      </c>
    </row>
    <row r="89" spans="1:4">
      <c r="A89" s="58" t="s">
        <v>369</v>
      </c>
      <c r="B89" s="330" t="s">
        <v>1042</v>
      </c>
      <c r="C89" s="330" t="s">
        <v>1021</v>
      </c>
      <c r="D89" s="330">
        <v>1</v>
      </c>
    </row>
    <row r="90" spans="1:4">
      <c r="A90" s="58" t="s">
        <v>369</v>
      </c>
      <c r="B90" s="330" t="s">
        <v>1042</v>
      </c>
      <c r="C90" s="330" t="s">
        <v>1021</v>
      </c>
      <c r="D90" s="330">
        <v>1.04</v>
      </c>
    </row>
    <row r="91" spans="1:4">
      <c r="A91" s="58" t="s">
        <v>369</v>
      </c>
      <c r="B91" s="330" t="s">
        <v>1042</v>
      </c>
      <c r="C91" s="330" t="s">
        <v>1021</v>
      </c>
      <c r="D91" s="330">
        <v>1</v>
      </c>
    </row>
    <row r="92" spans="1:4">
      <c r="A92" s="58" t="s">
        <v>369</v>
      </c>
      <c r="B92" s="330" t="s">
        <v>1042</v>
      </c>
      <c r="C92" s="330" t="s">
        <v>1021</v>
      </c>
      <c r="D92" s="330">
        <v>1</v>
      </c>
    </row>
    <row r="93" spans="1:4">
      <c r="A93" s="58" t="s">
        <v>369</v>
      </c>
      <c r="B93" s="330" t="s">
        <v>1042</v>
      </c>
      <c r="C93" s="330" t="s">
        <v>1021</v>
      </c>
      <c r="D93" s="330">
        <v>1</v>
      </c>
    </row>
    <row r="94" spans="1:4">
      <c r="A94" s="58" t="s">
        <v>369</v>
      </c>
      <c r="B94" s="330" t="s">
        <v>1042</v>
      </c>
      <c r="C94" s="330" t="s">
        <v>1021</v>
      </c>
      <c r="D94" s="330">
        <v>1</v>
      </c>
    </row>
    <row r="95" spans="1:4">
      <c r="A95" s="58" t="s">
        <v>369</v>
      </c>
      <c r="B95" s="330" t="s">
        <v>1042</v>
      </c>
      <c r="C95" s="330" t="s">
        <v>1040</v>
      </c>
      <c r="D95" s="330">
        <v>1</v>
      </c>
    </row>
    <row r="96" spans="1:4">
      <c r="A96" s="58" t="s">
        <v>369</v>
      </c>
      <c r="B96" s="330" t="s">
        <v>1043</v>
      </c>
      <c r="C96" s="330" t="s">
        <v>1021</v>
      </c>
      <c r="D96" s="330">
        <v>1</v>
      </c>
    </row>
    <row r="97" spans="1:4">
      <c r="A97" s="58" t="s">
        <v>369</v>
      </c>
      <c r="B97" s="330" t="s">
        <v>1044</v>
      </c>
      <c r="C97" s="330" t="s">
        <v>1021</v>
      </c>
      <c r="D97" s="330">
        <v>1</v>
      </c>
    </row>
    <row r="98" spans="1:4">
      <c r="A98" s="58" t="s">
        <v>369</v>
      </c>
      <c r="B98" s="330" t="s">
        <v>1045</v>
      </c>
      <c r="C98" s="330" t="s">
        <v>1023</v>
      </c>
      <c r="D98" s="330">
        <v>1</v>
      </c>
    </row>
    <row r="99" spans="1:4">
      <c r="A99" s="58" t="s">
        <v>369</v>
      </c>
      <c r="B99" s="330" t="s">
        <v>1045</v>
      </c>
      <c r="C99" s="330" t="s">
        <v>1029</v>
      </c>
      <c r="D99" s="330">
        <v>1.07</v>
      </c>
    </row>
    <row r="100" spans="1:4">
      <c r="A100" s="58" t="s">
        <v>369</v>
      </c>
      <c r="B100" s="330" t="s">
        <v>1045</v>
      </c>
      <c r="C100" s="330" t="s">
        <v>1021</v>
      </c>
      <c r="D100" s="330">
        <v>1</v>
      </c>
    </row>
    <row r="101" spans="1:4">
      <c r="A101" s="58" t="s">
        <v>369</v>
      </c>
      <c r="B101" s="330" t="s">
        <v>1046</v>
      </c>
      <c r="C101" s="330" t="s">
        <v>1023</v>
      </c>
      <c r="D101" s="330">
        <v>1</v>
      </c>
    </row>
    <row r="102" spans="1:4">
      <c r="A102" s="58" t="s">
        <v>369</v>
      </c>
      <c r="B102" s="330" t="s">
        <v>1046</v>
      </c>
      <c r="C102" s="330" t="s">
        <v>1029</v>
      </c>
      <c r="D102" s="330">
        <v>1.1100000000000001</v>
      </c>
    </row>
    <row r="103" spans="1:4">
      <c r="A103" s="58" t="s">
        <v>369</v>
      </c>
      <c r="B103" s="330" t="s">
        <v>1046</v>
      </c>
      <c r="C103" s="330" t="s">
        <v>1029</v>
      </c>
      <c r="D103" s="330">
        <v>1.1100000000000001</v>
      </c>
    </row>
    <row r="104" spans="1:4">
      <c r="A104" s="58" t="s">
        <v>369</v>
      </c>
      <c r="B104" s="330" t="s">
        <v>1046</v>
      </c>
      <c r="C104" s="330" t="s">
        <v>1029</v>
      </c>
      <c r="D104" s="330">
        <v>1.39</v>
      </c>
    </row>
    <row r="105" spans="1:4">
      <c r="A105" s="58" t="s">
        <v>369</v>
      </c>
      <c r="B105" s="330" t="s">
        <v>1046</v>
      </c>
      <c r="C105" s="330" t="s">
        <v>1026</v>
      </c>
      <c r="D105" s="330">
        <v>1.39</v>
      </c>
    </row>
    <row r="106" spans="1:4">
      <c r="A106" s="58" t="s">
        <v>369</v>
      </c>
      <c r="B106" s="330" t="s">
        <v>1046</v>
      </c>
      <c r="C106" s="330" t="s">
        <v>1021</v>
      </c>
      <c r="D106" s="330">
        <v>1</v>
      </c>
    </row>
    <row r="107" spans="1:4">
      <c r="A107" s="58" t="s">
        <v>369</v>
      </c>
      <c r="B107" s="330" t="s">
        <v>1047</v>
      </c>
      <c r="C107" s="330" t="s">
        <v>1023</v>
      </c>
      <c r="D107" s="330">
        <v>1</v>
      </c>
    </row>
    <row r="108" spans="1:4">
      <c r="A108" s="58" t="s">
        <v>369</v>
      </c>
      <c r="B108" s="330" t="s">
        <v>1047</v>
      </c>
      <c r="C108" s="330" t="s">
        <v>1023</v>
      </c>
      <c r="D108" s="330">
        <v>1</v>
      </c>
    </row>
    <row r="109" spans="1:4">
      <c r="A109" s="58" t="s">
        <v>369</v>
      </c>
      <c r="B109" s="330" t="s">
        <v>1047</v>
      </c>
      <c r="C109" s="330" t="s">
        <v>1023</v>
      </c>
      <c r="D109" s="330">
        <v>1</v>
      </c>
    </row>
    <row r="110" spans="1:4">
      <c r="A110" s="58" t="s">
        <v>369</v>
      </c>
      <c r="B110" s="330" t="s">
        <v>1047</v>
      </c>
      <c r="C110" s="330" t="s">
        <v>1025</v>
      </c>
      <c r="D110" s="330">
        <v>2.2999999999999998</v>
      </c>
    </row>
    <row r="111" spans="1:4">
      <c r="A111" s="58" t="s">
        <v>369</v>
      </c>
      <c r="B111" s="330" t="s">
        <v>1047</v>
      </c>
      <c r="C111" s="330" t="s">
        <v>1025</v>
      </c>
      <c r="D111" s="330">
        <v>2.5499999999999998</v>
      </c>
    </row>
    <row r="112" spans="1:4">
      <c r="A112" s="58" t="s">
        <v>369</v>
      </c>
      <c r="B112" s="330" t="s">
        <v>1047</v>
      </c>
      <c r="C112" s="330" t="s">
        <v>1025</v>
      </c>
      <c r="D112" s="330">
        <v>2.5499999999999998</v>
      </c>
    </row>
    <row r="113" spans="1:4">
      <c r="A113" s="58" t="s">
        <v>369</v>
      </c>
      <c r="B113" s="330" t="s">
        <v>1047</v>
      </c>
      <c r="C113" s="330" t="s">
        <v>1029</v>
      </c>
      <c r="D113" s="330">
        <v>1.1399999999999999</v>
      </c>
    </row>
    <row r="114" spans="1:4">
      <c r="A114" s="58" t="s">
        <v>369</v>
      </c>
      <c r="B114" s="330" t="s">
        <v>1047</v>
      </c>
      <c r="C114" s="330" t="s">
        <v>1029</v>
      </c>
      <c r="D114" s="330">
        <v>1.17</v>
      </c>
    </row>
    <row r="115" spans="1:4">
      <c r="A115" s="58" t="s">
        <v>369</v>
      </c>
      <c r="B115" s="330" t="s">
        <v>1047</v>
      </c>
      <c r="C115" s="330" t="s">
        <v>1029</v>
      </c>
      <c r="D115" s="330">
        <v>1.17</v>
      </c>
    </row>
    <row r="116" spans="1:4">
      <c r="A116" s="58" t="s">
        <v>369</v>
      </c>
      <c r="B116" s="330" t="s">
        <v>1047</v>
      </c>
      <c r="C116" s="330" t="s">
        <v>1029</v>
      </c>
      <c r="D116" s="330">
        <v>1.17</v>
      </c>
    </row>
    <row r="117" spans="1:4">
      <c r="A117" s="58" t="s">
        <v>369</v>
      </c>
      <c r="B117" s="330" t="s">
        <v>1047</v>
      </c>
      <c r="C117" s="330" t="s">
        <v>1029</v>
      </c>
      <c r="D117" s="330">
        <v>1.2</v>
      </c>
    </row>
    <row r="118" spans="1:4">
      <c r="A118" s="58" t="s">
        <v>369</v>
      </c>
      <c r="B118" s="330" t="s">
        <v>1047</v>
      </c>
      <c r="C118" s="330" t="s">
        <v>1029</v>
      </c>
      <c r="D118" s="330">
        <v>1.2</v>
      </c>
    </row>
    <row r="119" spans="1:4">
      <c r="A119" s="58" t="s">
        <v>369</v>
      </c>
      <c r="B119" s="330" t="s">
        <v>1047</v>
      </c>
      <c r="C119" s="330" t="s">
        <v>1029</v>
      </c>
      <c r="D119" s="330">
        <v>1.2</v>
      </c>
    </row>
    <row r="120" spans="1:4">
      <c r="A120" s="58" t="s">
        <v>369</v>
      </c>
      <c r="B120" s="330" t="s">
        <v>1047</v>
      </c>
      <c r="C120" s="330" t="s">
        <v>1029</v>
      </c>
      <c r="D120" s="330">
        <v>1.2</v>
      </c>
    </row>
    <row r="121" spans="1:4">
      <c r="A121" s="58" t="s">
        <v>369</v>
      </c>
      <c r="B121" s="330" t="s">
        <v>1047</v>
      </c>
      <c r="C121" s="330" t="s">
        <v>1029</v>
      </c>
      <c r="D121" s="330">
        <v>1.4</v>
      </c>
    </row>
    <row r="122" spans="1:4">
      <c r="A122" s="58" t="s">
        <v>369</v>
      </c>
      <c r="B122" s="330" t="s">
        <v>1047</v>
      </c>
      <c r="C122" s="330" t="s">
        <v>1033</v>
      </c>
      <c r="D122" s="330">
        <v>1.1100000000000001</v>
      </c>
    </row>
    <row r="123" spans="1:4">
      <c r="A123" s="58" t="s">
        <v>369</v>
      </c>
      <c r="B123" s="330" t="s">
        <v>1047</v>
      </c>
      <c r="C123" s="330" t="s">
        <v>1026</v>
      </c>
      <c r="D123" s="330">
        <v>1.4</v>
      </c>
    </row>
    <row r="124" spans="1:4">
      <c r="A124" s="58" t="s">
        <v>369</v>
      </c>
      <c r="B124" s="330" t="s">
        <v>1047</v>
      </c>
      <c r="C124" s="330" t="s">
        <v>1026</v>
      </c>
      <c r="D124" s="330">
        <v>1.4</v>
      </c>
    </row>
    <row r="125" spans="1:4">
      <c r="A125" s="58" t="s">
        <v>369</v>
      </c>
      <c r="B125" s="330" t="s">
        <v>1047</v>
      </c>
      <c r="C125" s="330" t="s">
        <v>1026</v>
      </c>
      <c r="D125" s="330">
        <v>1.4</v>
      </c>
    </row>
    <row r="126" spans="1:4">
      <c r="A126" s="58" t="s">
        <v>369</v>
      </c>
      <c r="B126" s="330" t="s">
        <v>1048</v>
      </c>
      <c r="C126" s="330" t="s">
        <v>1049</v>
      </c>
      <c r="D126" s="330">
        <v>5</v>
      </c>
    </row>
    <row r="127" spans="1:4">
      <c r="A127" s="58" t="s">
        <v>369</v>
      </c>
      <c r="B127" s="330" t="s">
        <v>1048</v>
      </c>
      <c r="C127" s="330" t="s">
        <v>1021</v>
      </c>
      <c r="D127" s="330">
        <v>1</v>
      </c>
    </row>
    <row r="128" spans="1:4">
      <c r="A128" s="58" t="s">
        <v>369</v>
      </c>
      <c r="B128" s="330" t="s">
        <v>1048</v>
      </c>
      <c r="C128" s="330" t="s">
        <v>1021</v>
      </c>
      <c r="D128" s="330">
        <v>1</v>
      </c>
    </row>
    <row r="129" spans="1:4">
      <c r="A129" s="58" t="s">
        <v>369</v>
      </c>
      <c r="B129" s="330" t="s">
        <v>1050</v>
      </c>
      <c r="C129" s="330" t="s">
        <v>1021</v>
      </c>
      <c r="D129" s="330">
        <v>1</v>
      </c>
    </row>
    <row r="130" spans="1:4">
      <c r="A130" s="58" t="s">
        <v>369</v>
      </c>
      <c r="B130" s="330" t="s">
        <v>1051</v>
      </c>
      <c r="C130" s="330" t="s">
        <v>1023</v>
      </c>
      <c r="D130" s="330">
        <v>1</v>
      </c>
    </row>
    <row r="131" spans="1:4">
      <c r="A131" s="58" t="s">
        <v>369</v>
      </c>
      <c r="B131" s="330" t="s">
        <v>1051</v>
      </c>
      <c r="C131" s="330" t="s">
        <v>1029</v>
      </c>
      <c r="D131" s="330">
        <v>1.33</v>
      </c>
    </row>
    <row r="132" spans="1:4">
      <c r="A132" s="58" t="s">
        <v>369</v>
      </c>
      <c r="B132" s="330" t="s">
        <v>1051</v>
      </c>
      <c r="C132" s="330" t="s">
        <v>1026</v>
      </c>
      <c r="D132" s="330">
        <v>1.44</v>
      </c>
    </row>
    <row r="133" spans="1:4">
      <c r="A133" s="58" t="s">
        <v>369</v>
      </c>
      <c r="B133" s="330" t="s">
        <v>1051</v>
      </c>
      <c r="C133" s="330" t="s">
        <v>1040</v>
      </c>
      <c r="D133" s="330">
        <v>1</v>
      </c>
    </row>
    <row r="134" spans="1:4">
      <c r="A134" s="58" t="s">
        <v>369</v>
      </c>
      <c r="B134" s="330" t="s">
        <v>1052</v>
      </c>
      <c r="C134" s="330" t="s">
        <v>1023</v>
      </c>
      <c r="D134" s="330">
        <v>1</v>
      </c>
    </row>
    <row r="135" spans="1:4">
      <c r="A135" s="58" t="s">
        <v>369</v>
      </c>
      <c r="B135" s="330" t="s">
        <v>1052</v>
      </c>
      <c r="C135" s="330" t="s">
        <v>1029</v>
      </c>
      <c r="D135" s="330">
        <v>1.33</v>
      </c>
    </row>
    <row r="136" spans="1:4">
      <c r="A136" s="58" t="s">
        <v>369</v>
      </c>
      <c r="B136" s="330" t="s">
        <v>1052</v>
      </c>
      <c r="C136" s="330" t="s">
        <v>1026</v>
      </c>
      <c r="D136" s="330">
        <v>1.44</v>
      </c>
    </row>
    <row r="137" spans="1:4">
      <c r="A137" s="58" t="s">
        <v>369</v>
      </c>
      <c r="B137" s="330" t="s">
        <v>1052</v>
      </c>
      <c r="C137" s="330" t="s">
        <v>1040</v>
      </c>
      <c r="D137" s="330">
        <v>1</v>
      </c>
    </row>
    <row r="138" spans="1:4">
      <c r="A138" s="58" t="s">
        <v>369</v>
      </c>
      <c r="B138" s="330" t="s">
        <v>1053</v>
      </c>
      <c r="C138" s="330" t="s">
        <v>1023</v>
      </c>
      <c r="D138" s="330">
        <v>1</v>
      </c>
    </row>
    <row r="139" spans="1:4">
      <c r="A139" s="58" t="s">
        <v>369</v>
      </c>
      <c r="B139" s="330" t="s">
        <v>1053</v>
      </c>
      <c r="C139" s="330" t="s">
        <v>1023</v>
      </c>
      <c r="D139" s="330">
        <v>1</v>
      </c>
    </row>
    <row r="140" spans="1:4">
      <c r="A140" s="58" t="s">
        <v>369</v>
      </c>
      <c r="B140" s="330" t="s">
        <v>1053</v>
      </c>
      <c r="C140" s="330" t="s">
        <v>1054</v>
      </c>
      <c r="D140" s="330">
        <v>1.7</v>
      </c>
    </row>
    <row r="141" spans="1:4">
      <c r="A141" s="58" t="s">
        <v>369</v>
      </c>
      <c r="B141" s="330" t="s">
        <v>1053</v>
      </c>
      <c r="C141" s="330" t="s">
        <v>1054</v>
      </c>
      <c r="D141" s="330">
        <v>1.7</v>
      </c>
    </row>
    <row r="142" spans="1:4">
      <c r="A142" s="58" t="s">
        <v>369</v>
      </c>
      <c r="B142" s="330" t="s">
        <v>1053</v>
      </c>
      <c r="C142" s="330" t="s">
        <v>1021</v>
      </c>
      <c r="D142" s="330">
        <v>1</v>
      </c>
    </row>
    <row r="143" spans="1:4">
      <c r="A143" s="58" t="s">
        <v>369</v>
      </c>
      <c r="B143" s="330" t="s">
        <v>1053</v>
      </c>
      <c r="C143" s="330" t="s">
        <v>1021</v>
      </c>
      <c r="D143" s="330">
        <v>1</v>
      </c>
    </row>
    <row r="144" spans="1:4">
      <c r="A144" s="58" t="s">
        <v>369</v>
      </c>
      <c r="B144" s="330" t="s">
        <v>1053</v>
      </c>
      <c r="C144" s="330" t="s">
        <v>1040</v>
      </c>
      <c r="D144" s="330">
        <v>1</v>
      </c>
    </row>
    <row r="145" spans="1:4">
      <c r="A145" s="58" t="s">
        <v>369</v>
      </c>
      <c r="B145" s="330" t="s">
        <v>1053</v>
      </c>
      <c r="C145" s="330" t="s">
        <v>1040</v>
      </c>
      <c r="D145" s="330">
        <v>1</v>
      </c>
    </row>
    <row r="146" spans="1:4">
      <c r="A146" s="58" t="s">
        <v>369</v>
      </c>
      <c r="B146" s="330" t="s">
        <v>1055</v>
      </c>
      <c r="C146" s="330" t="s">
        <v>1023</v>
      </c>
      <c r="D146" s="330">
        <v>1</v>
      </c>
    </row>
    <row r="147" spans="1:4">
      <c r="A147" s="58" t="s">
        <v>369</v>
      </c>
      <c r="B147" s="330" t="s">
        <v>1055</v>
      </c>
      <c r="C147" s="330" t="s">
        <v>1032</v>
      </c>
      <c r="D147" s="330">
        <v>2.0299999999999998</v>
      </c>
    </row>
    <row r="148" spans="1:4">
      <c r="A148" s="58" t="s">
        <v>369</v>
      </c>
      <c r="B148" s="330" t="s">
        <v>1055</v>
      </c>
      <c r="C148" s="330" t="s">
        <v>1056</v>
      </c>
      <c r="D148" s="330">
        <v>2.0299999999999998</v>
      </c>
    </row>
    <row r="149" spans="1:4">
      <c r="A149" s="58" t="s">
        <v>369</v>
      </c>
      <c r="B149" s="330" t="s">
        <v>1055</v>
      </c>
      <c r="C149" s="330" t="s">
        <v>1056</v>
      </c>
      <c r="D149" s="330">
        <v>2.0299999999999998</v>
      </c>
    </row>
    <row r="150" spans="1:4">
      <c r="A150" s="58" t="s">
        <v>369</v>
      </c>
      <c r="B150" s="330" t="s">
        <v>1055</v>
      </c>
      <c r="C150" s="330" t="s">
        <v>1029</v>
      </c>
      <c r="D150" s="330">
        <v>1.1200000000000001</v>
      </c>
    </row>
    <row r="151" spans="1:4">
      <c r="A151" s="58" t="s">
        <v>369</v>
      </c>
      <c r="B151" s="330" t="s">
        <v>1055</v>
      </c>
      <c r="C151" s="330" t="s">
        <v>1029</v>
      </c>
      <c r="D151" s="330">
        <v>1.19</v>
      </c>
    </row>
    <row r="152" spans="1:4">
      <c r="A152" s="58" t="s">
        <v>369</v>
      </c>
      <c r="B152" s="330" t="s">
        <v>1055</v>
      </c>
      <c r="C152" s="330" t="s">
        <v>1026</v>
      </c>
      <c r="D152" s="330">
        <v>1.18</v>
      </c>
    </row>
    <row r="153" spans="1:4">
      <c r="A153" s="58" t="s">
        <v>369</v>
      </c>
      <c r="B153" s="330" t="s">
        <v>1055</v>
      </c>
      <c r="C153" s="330" t="s">
        <v>1034</v>
      </c>
      <c r="D153" s="330">
        <v>1.54</v>
      </c>
    </row>
    <row r="154" spans="1:4">
      <c r="A154" s="58" t="s">
        <v>369</v>
      </c>
      <c r="B154" s="330" t="s">
        <v>1055</v>
      </c>
      <c r="C154" s="330" t="s">
        <v>1057</v>
      </c>
      <c r="D154" s="330">
        <v>1</v>
      </c>
    </row>
    <row r="155" spans="1:4">
      <c r="A155" s="58" t="s">
        <v>369</v>
      </c>
      <c r="B155" s="330" t="s">
        <v>1055</v>
      </c>
      <c r="C155" s="330" t="s">
        <v>1057</v>
      </c>
      <c r="D155" s="330">
        <v>1</v>
      </c>
    </row>
    <row r="156" spans="1:4">
      <c r="A156" s="58" t="s">
        <v>369</v>
      </c>
      <c r="B156" s="330" t="s">
        <v>1055</v>
      </c>
      <c r="C156" s="330" t="s">
        <v>1058</v>
      </c>
      <c r="D156" s="330">
        <v>1.46</v>
      </c>
    </row>
    <row r="157" spans="1:4">
      <c r="A157" s="58" t="s">
        <v>369</v>
      </c>
      <c r="B157" s="330" t="s">
        <v>1055</v>
      </c>
      <c r="C157" s="330" t="s">
        <v>1021</v>
      </c>
      <c r="D157" s="330">
        <v>1</v>
      </c>
    </row>
    <row r="158" spans="1:4">
      <c r="A158" s="58" t="s">
        <v>369</v>
      </c>
      <c r="B158" s="330" t="s">
        <v>1055</v>
      </c>
      <c r="C158" s="330" t="s">
        <v>1021</v>
      </c>
      <c r="D158" s="330">
        <v>1</v>
      </c>
    </row>
    <row r="159" spans="1:4">
      <c r="A159" s="58" t="s">
        <v>369</v>
      </c>
      <c r="B159" s="330" t="s">
        <v>1055</v>
      </c>
      <c r="C159" s="330" t="s">
        <v>1021</v>
      </c>
      <c r="D159" s="330">
        <v>0.93</v>
      </c>
    </row>
    <row r="160" spans="1:4">
      <c r="A160" s="58" t="s">
        <v>369</v>
      </c>
      <c r="B160" s="330" t="s">
        <v>1055</v>
      </c>
      <c r="C160" s="330" t="s">
        <v>1021</v>
      </c>
      <c r="D160" s="330">
        <v>1</v>
      </c>
    </row>
    <row r="161" spans="1:4">
      <c r="A161" s="58" t="s">
        <v>369</v>
      </c>
      <c r="B161" s="330" t="s">
        <v>1055</v>
      </c>
      <c r="C161" s="330" t="s">
        <v>1021</v>
      </c>
      <c r="D161" s="330">
        <v>1</v>
      </c>
    </row>
    <row r="162" spans="1:4">
      <c r="A162" s="58" t="s">
        <v>369</v>
      </c>
      <c r="B162" s="330" t="s">
        <v>1055</v>
      </c>
      <c r="C162" s="330" t="s">
        <v>1021</v>
      </c>
      <c r="D162" s="330">
        <v>1</v>
      </c>
    </row>
    <row r="163" spans="1:4">
      <c r="A163" s="58" t="s">
        <v>369</v>
      </c>
      <c r="B163" s="330" t="s">
        <v>1055</v>
      </c>
      <c r="C163" s="330" t="s">
        <v>1021</v>
      </c>
      <c r="D163" s="330">
        <v>1</v>
      </c>
    </row>
    <row r="164" spans="1:4">
      <c r="A164" s="58" t="s">
        <v>369</v>
      </c>
      <c r="B164" s="330" t="s">
        <v>1055</v>
      </c>
      <c r="C164" s="330" t="s">
        <v>1040</v>
      </c>
      <c r="D164" s="330">
        <v>1</v>
      </c>
    </row>
    <row r="165" spans="1:4">
      <c r="A165" s="58" t="s">
        <v>369</v>
      </c>
      <c r="B165" s="330" t="s">
        <v>1055</v>
      </c>
      <c r="C165" s="330" t="s">
        <v>1040</v>
      </c>
      <c r="D165" s="330">
        <v>1</v>
      </c>
    </row>
    <row r="166" spans="1:4">
      <c r="A166" s="58" t="s">
        <v>369</v>
      </c>
      <c r="B166" s="330" t="s">
        <v>1055</v>
      </c>
      <c r="C166" s="330" t="s">
        <v>1040</v>
      </c>
      <c r="D166" s="330">
        <v>1</v>
      </c>
    </row>
    <row r="167" spans="1:4">
      <c r="A167" s="58" t="s">
        <v>369</v>
      </c>
      <c r="B167" s="330" t="s">
        <v>1055</v>
      </c>
      <c r="C167" s="330" t="s">
        <v>1040</v>
      </c>
      <c r="D167" s="330">
        <v>1</v>
      </c>
    </row>
    <row r="168" spans="1:4">
      <c r="A168" s="58" t="s">
        <v>369</v>
      </c>
      <c r="B168" s="330" t="s">
        <v>1055</v>
      </c>
      <c r="C168" s="330" t="s">
        <v>1040</v>
      </c>
      <c r="D168" s="330">
        <v>1</v>
      </c>
    </row>
    <row r="169" spans="1:4">
      <c r="A169" s="58" t="s">
        <v>369</v>
      </c>
      <c r="B169" s="330" t="s">
        <v>1059</v>
      </c>
      <c r="C169" s="330" t="s">
        <v>1023</v>
      </c>
      <c r="D169" s="330">
        <v>1</v>
      </c>
    </row>
    <row r="170" spans="1:4">
      <c r="A170" s="58" t="s">
        <v>369</v>
      </c>
      <c r="B170" s="330" t="s">
        <v>1059</v>
      </c>
      <c r="C170" s="330" t="s">
        <v>1021</v>
      </c>
      <c r="D170" s="330">
        <v>1</v>
      </c>
    </row>
    <row r="171" spans="1:4">
      <c r="A171" s="58" t="s">
        <v>369</v>
      </c>
      <c r="B171" s="330" t="s">
        <v>1059</v>
      </c>
      <c r="C171" s="330" t="s">
        <v>1021</v>
      </c>
      <c r="D171" s="330">
        <v>1</v>
      </c>
    </row>
    <row r="172" spans="1:4">
      <c r="A172" s="58" t="s">
        <v>369</v>
      </c>
      <c r="B172" s="330" t="s">
        <v>1060</v>
      </c>
      <c r="C172" s="330" t="s">
        <v>1023</v>
      </c>
      <c r="D172" s="330">
        <v>1</v>
      </c>
    </row>
    <row r="173" spans="1:4">
      <c r="A173" s="58" t="s">
        <v>369</v>
      </c>
      <c r="B173" s="330" t="s">
        <v>1060</v>
      </c>
      <c r="C173" s="330" t="s">
        <v>1023</v>
      </c>
      <c r="D173" s="330">
        <v>1</v>
      </c>
    </row>
    <row r="174" spans="1:4">
      <c r="A174" s="58" t="s">
        <v>369</v>
      </c>
      <c r="B174" s="330" t="s">
        <v>1060</v>
      </c>
      <c r="C174" s="330" t="s">
        <v>1021</v>
      </c>
      <c r="D174" s="330">
        <v>1</v>
      </c>
    </row>
    <row r="175" spans="1:4">
      <c r="A175" s="58" t="s">
        <v>369</v>
      </c>
      <c r="B175" s="330" t="s">
        <v>1060</v>
      </c>
      <c r="C175" s="330" t="s">
        <v>1021</v>
      </c>
      <c r="D175" s="330">
        <v>1</v>
      </c>
    </row>
    <row r="176" spans="1:4">
      <c r="A176" s="58" t="s">
        <v>369</v>
      </c>
      <c r="B176" s="330" t="s">
        <v>1061</v>
      </c>
      <c r="C176" s="330" t="s">
        <v>1023</v>
      </c>
      <c r="D176" s="330">
        <v>1</v>
      </c>
    </row>
    <row r="177" spans="1:4">
      <c r="A177" s="58" t="s">
        <v>369</v>
      </c>
      <c r="B177" s="330" t="s">
        <v>1061</v>
      </c>
      <c r="C177" s="330" t="s">
        <v>1029</v>
      </c>
      <c r="D177" s="330">
        <v>1.17</v>
      </c>
    </row>
    <row r="178" spans="1:4">
      <c r="A178" s="58" t="s">
        <v>369</v>
      </c>
      <c r="B178" s="330" t="s">
        <v>1061</v>
      </c>
      <c r="C178" s="330" t="s">
        <v>1021</v>
      </c>
      <c r="D178" s="330">
        <v>1</v>
      </c>
    </row>
    <row r="179" spans="1:4">
      <c r="A179" s="58" t="s">
        <v>369</v>
      </c>
      <c r="B179" s="330" t="s">
        <v>1062</v>
      </c>
      <c r="C179" s="330" t="s">
        <v>1023</v>
      </c>
      <c r="D179" s="330">
        <v>1</v>
      </c>
    </row>
    <row r="180" spans="1:4">
      <c r="A180" s="58" t="s">
        <v>369</v>
      </c>
      <c r="B180" s="330" t="s">
        <v>1062</v>
      </c>
      <c r="C180" s="330" t="s">
        <v>1023</v>
      </c>
      <c r="D180" s="330">
        <v>1</v>
      </c>
    </row>
    <row r="181" spans="1:4">
      <c r="A181" s="58" t="s">
        <v>369</v>
      </c>
      <c r="B181" s="330" t="s">
        <v>1062</v>
      </c>
      <c r="C181" s="330" t="s">
        <v>1023</v>
      </c>
      <c r="D181" s="330">
        <v>1</v>
      </c>
    </row>
    <row r="182" spans="1:4">
      <c r="A182" s="58" t="s">
        <v>369</v>
      </c>
      <c r="B182" s="330" t="s">
        <v>1062</v>
      </c>
      <c r="C182" s="330" t="s">
        <v>1025</v>
      </c>
      <c r="D182" s="330">
        <v>2.6</v>
      </c>
    </row>
    <row r="183" spans="1:4">
      <c r="A183" s="58" t="s">
        <v>369</v>
      </c>
      <c r="B183" s="330" t="s">
        <v>1062</v>
      </c>
      <c r="C183" s="330" t="s">
        <v>1025</v>
      </c>
      <c r="D183" s="330">
        <v>2.6</v>
      </c>
    </row>
    <row r="184" spans="1:4">
      <c r="A184" s="58" t="s">
        <v>369</v>
      </c>
      <c r="B184" s="330" t="s">
        <v>1062</v>
      </c>
      <c r="C184" s="330" t="s">
        <v>1031</v>
      </c>
      <c r="D184" s="330">
        <v>3.18</v>
      </c>
    </row>
    <row r="185" spans="1:4">
      <c r="A185" s="58" t="s">
        <v>369</v>
      </c>
      <c r="B185" s="330" t="s">
        <v>1062</v>
      </c>
      <c r="C185" s="330" t="s">
        <v>1032</v>
      </c>
      <c r="D185" s="330">
        <v>2.8</v>
      </c>
    </row>
    <row r="186" spans="1:4">
      <c r="A186" s="58" t="s">
        <v>369</v>
      </c>
      <c r="B186" s="330" t="s">
        <v>1062</v>
      </c>
      <c r="C186" s="330" t="s">
        <v>1029</v>
      </c>
      <c r="D186" s="330">
        <v>1.1100000000000001</v>
      </c>
    </row>
    <row r="187" spans="1:4">
      <c r="A187" s="58" t="s">
        <v>369</v>
      </c>
      <c r="B187" s="330" t="s">
        <v>1062</v>
      </c>
      <c r="C187" s="330" t="s">
        <v>1029</v>
      </c>
      <c r="D187" s="330">
        <v>1.26</v>
      </c>
    </row>
    <row r="188" spans="1:4">
      <c r="A188" s="58" t="s">
        <v>369</v>
      </c>
      <c r="B188" s="330" t="s">
        <v>1062</v>
      </c>
      <c r="C188" s="330" t="s">
        <v>1029</v>
      </c>
      <c r="D188" s="330">
        <v>1.26</v>
      </c>
    </row>
    <row r="189" spans="1:4">
      <c r="A189" s="58" t="s">
        <v>369</v>
      </c>
      <c r="B189" s="330" t="s">
        <v>1062</v>
      </c>
      <c r="C189" s="330" t="s">
        <v>1029</v>
      </c>
      <c r="D189" s="330">
        <v>1.26</v>
      </c>
    </row>
    <row r="190" spans="1:4">
      <c r="A190" s="58" t="s">
        <v>369</v>
      </c>
      <c r="B190" s="330" t="s">
        <v>1062</v>
      </c>
      <c r="C190" s="330" t="s">
        <v>1029</v>
      </c>
      <c r="D190" s="330">
        <v>1.59</v>
      </c>
    </row>
    <row r="191" spans="1:4">
      <c r="A191" s="58" t="s">
        <v>369</v>
      </c>
      <c r="B191" s="330" t="s">
        <v>1062</v>
      </c>
      <c r="C191" s="330" t="s">
        <v>1029</v>
      </c>
      <c r="D191" s="330">
        <v>1.92</v>
      </c>
    </row>
    <row r="192" spans="1:4">
      <c r="A192" s="58" t="s">
        <v>369</v>
      </c>
      <c r="B192" s="330" t="s">
        <v>1062</v>
      </c>
      <c r="C192" s="330" t="s">
        <v>1033</v>
      </c>
      <c r="D192" s="330">
        <v>1.1100000000000001</v>
      </c>
    </row>
    <row r="193" spans="1:4">
      <c r="A193" s="58" t="s">
        <v>369</v>
      </c>
      <c r="B193" s="330" t="s">
        <v>1062</v>
      </c>
      <c r="C193" s="330" t="s">
        <v>1033</v>
      </c>
      <c r="D193" s="330">
        <v>1.2</v>
      </c>
    </row>
    <row r="194" spans="1:4">
      <c r="A194" s="58" t="s">
        <v>369</v>
      </c>
      <c r="B194" s="330" t="s">
        <v>1062</v>
      </c>
      <c r="C194" s="330" t="s">
        <v>1026</v>
      </c>
      <c r="D194" s="330">
        <v>1.7</v>
      </c>
    </row>
    <row r="195" spans="1:4">
      <c r="A195" s="58" t="s">
        <v>369</v>
      </c>
      <c r="B195" s="330" t="s">
        <v>1062</v>
      </c>
      <c r="C195" s="330" t="s">
        <v>1026</v>
      </c>
      <c r="D195" s="330">
        <v>1.92</v>
      </c>
    </row>
    <row r="196" spans="1:4">
      <c r="A196" s="58" t="s">
        <v>369</v>
      </c>
      <c r="B196" s="330" t="s">
        <v>1062</v>
      </c>
      <c r="C196" s="330" t="s">
        <v>1026</v>
      </c>
      <c r="D196" s="330">
        <v>1.7</v>
      </c>
    </row>
    <row r="197" spans="1:4">
      <c r="A197" s="58" t="s">
        <v>369</v>
      </c>
      <c r="B197" s="330" t="s">
        <v>1062</v>
      </c>
      <c r="C197" s="330" t="s">
        <v>1063</v>
      </c>
      <c r="D197" s="330">
        <v>1.4</v>
      </c>
    </row>
    <row r="198" spans="1:4">
      <c r="A198" s="58" t="s">
        <v>369</v>
      </c>
      <c r="B198" s="330" t="s">
        <v>1062</v>
      </c>
      <c r="C198" s="330" t="s">
        <v>1063</v>
      </c>
      <c r="D198" s="330">
        <v>1.4</v>
      </c>
    </row>
    <row r="199" spans="1:4">
      <c r="A199" s="58" t="s">
        <v>369</v>
      </c>
      <c r="B199" s="330" t="s">
        <v>1062</v>
      </c>
      <c r="C199" s="330" t="s">
        <v>1021</v>
      </c>
      <c r="D199" s="330">
        <v>1</v>
      </c>
    </row>
    <row r="200" spans="1:4">
      <c r="A200" s="58" t="s">
        <v>369</v>
      </c>
      <c r="B200" s="330" t="s">
        <v>1062</v>
      </c>
      <c r="C200" s="330" t="s">
        <v>1040</v>
      </c>
      <c r="D200" s="330">
        <v>1</v>
      </c>
    </row>
    <row r="201" spans="1:4">
      <c r="A201" s="58" t="s">
        <v>369</v>
      </c>
      <c r="B201" s="330" t="s">
        <v>1062</v>
      </c>
      <c r="C201" s="330" t="s">
        <v>1040</v>
      </c>
      <c r="D201" s="330">
        <v>1</v>
      </c>
    </row>
    <row r="202" spans="1:4">
      <c r="A202" s="58" t="s">
        <v>369</v>
      </c>
      <c r="B202" s="330" t="s">
        <v>1064</v>
      </c>
      <c r="C202" s="330" t="s">
        <v>1023</v>
      </c>
      <c r="D202" s="330">
        <v>1</v>
      </c>
    </row>
    <row r="203" spans="1:4">
      <c r="A203" s="58" t="s">
        <v>369</v>
      </c>
      <c r="B203" s="330" t="s">
        <v>1064</v>
      </c>
      <c r="C203" s="330" t="s">
        <v>1065</v>
      </c>
      <c r="D203" s="330">
        <v>1.18</v>
      </c>
    </row>
    <row r="204" spans="1:4">
      <c r="A204" s="58" t="s">
        <v>369</v>
      </c>
      <c r="B204" s="330" t="s">
        <v>1064</v>
      </c>
      <c r="C204" s="330" t="s">
        <v>1066</v>
      </c>
      <c r="D204" s="330">
        <v>1.18</v>
      </c>
    </row>
    <row r="205" spans="1:4">
      <c r="A205" s="58" t="s">
        <v>369</v>
      </c>
      <c r="B205" s="330" t="s">
        <v>1064</v>
      </c>
      <c r="C205" s="330" t="s">
        <v>1067</v>
      </c>
      <c r="D205" s="330">
        <v>1.18</v>
      </c>
    </row>
    <row r="206" spans="1:4">
      <c r="A206" s="58" t="s">
        <v>369</v>
      </c>
      <c r="B206" s="330" t="s">
        <v>1068</v>
      </c>
      <c r="C206" s="330" t="s">
        <v>1023</v>
      </c>
      <c r="D206" s="330">
        <v>1</v>
      </c>
    </row>
    <row r="207" spans="1:4">
      <c r="A207" s="58" t="s">
        <v>369</v>
      </c>
      <c r="B207" s="330" t="s">
        <v>1068</v>
      </c>
      <c r="C207" s="330" t="s">
        <v>1029</v>
      </c>
      <c r="D207" s="330">
        <v>1.2</v>
      </c>
    </row>
    <row r="208" spans="1:4">
      <c r="A208" s="58" t="s">
        <v>369</v>
      </c>
      <c r="B208" s="330" t="s">
        <v>1068</v>
      </c>
      <c r="C208" s="330" t="s">
        <v>1029</v>
      </c>
      <c r="D208" s="330">
        <v>1.2</v>
      </c>
    </row>
    <row r="209" spans="1:4">
      <c r="A209" s="58" t="s">
        <v>369</v>
      </c>
      <c r="B209" s="330" t="s">
        <v>1068</v>
      </c>
      <c r="C209" s="330" t="s">
        <v>1029</v>
      </c>
      <c r="D209" s="330">
        <v>1.2</v>
      </c>
    </row>
    <row r="210" spans="1:4">
      <c r="A210" s="58" t="s">
        <v>369</v>
      </c>
      <c r="B210" s="330" t="s">
        <v>1068</v>
      </c>
      <c r="C210" s="330" t="s">
        <v>1029</v>
      </c>
      <c r="D210" s="330">
        <v>1.2</v>
      </c>
    </row>
    <row r="211" spans="1:4">
      <c r="A211" s="58" t="s">
        <v>369</v>
      </c>
      <c r="B211" s="330" t="s">
        <v>1068</v>
      </c>
      <c r="C211" s="330" t="s">
        <v>1021</v>
      </c>
      <c r="D211" s="330">
        <v>1</v>
      </c>
    </row>
    <row r="212" spans="1:4">
      <c r="A212" s="58" t="s">
        <v>369</v>
      </c>
      <c r="B212" s="330" t="s">
        <v>1068</v>
      </c>
      <c r="C212" s="330" t="s">
        <v>1021</v>
      </c>
      <c r="D212" s="330">
        <v>1</v>
      </c>
    </row>
    <row r="213" spans="1:4">
      <c r="A213" s="58" t="s">
        <v>369</v>
      </c>
      <c r="B213" s="330" t="s">
        <v>1069</v>
      </c>
      <c r="C213" s="330" t="s">
        <v>1021</v>
      </c>
      <c r="D213" s="330">
        <v>1</v>
      </c>
    </row>
    <row r="214" spans="1:4">
      <c r="A214" s="58" t="s">
        <v>369</v>
      </c>
      <c r="B214" s="330" t="s">
        <v>1070</v>
      </c>
      <c r="C214" s="330" t="s">
        <v>1023</v>
      </c>
      <c r="D214" s="330">
        <v>1</v>
      </c>
    </row>
    <row r="215" spans="1:4">
      <c r="A215" s="58" t="s">
        <v>369</v>
      </c>
      <c r="B215" s="330" t="s">
        <v>1070</v>
      </c>
      <c r="C215" s="330" t="s">
        <v>1029</v>
      </c>
      <c r="D215" s="330">
        <v>1.33</v>
      </c>
    </row>
    <row r="216" spans="1:4">
      <c r="A216" s="58" t="s">
        <v>369</v>
      </c>
      <c r="B216" s="330" t="s">
        <v>1070</v>
      </c>
      <c r="C216" s="330" t="s">
        <v>1026</v>
      </c>
      <c r="D216" s="330">
        <v>1.44</v>
      </c>
    </row>
    <row r="217" spans="1:4">
      <c r="A217" s="58" t="s">
        <v>369</v>
      </c>
      <c r="B217" s="330" t="s">
        <v>1070</v>
      </c>
      <c r="C217" s="330" t="s">
        <v>1040</v>
      </c>
      <c r="D217" s="330">
        <v>1</v>
      </c>
    </row>
    <row r="218" spans="1:4">
      <c r="A218" s="58" t="s">
        <v>369</v>
      </c>
      <c r="B218" s="330" t="s">
        <v>1071</v>
      </c>
      <c r="C218" s="330" t="s">
        <v>1023</v>
      </c>
      <c r="D218" s="330">
        <v>1</v>
      </c>
    </row>
    <row r="219" spans="1:4">
      <c r="A219" s="58" t="s">
        <v>369</v>
      </c>
      <c r="B219" s="330" t="s">
        <v>1071</v>
      </c>
      <c r="C219" s="330" t="s">
        <v>1025</v>
      </c>
      <c r="D219" s="330">
        <v>2</v>
      </c>
    </row>
    <row r="220" spans="1:4">
      <c r="A220" s="58" t="s">
        <v>369</v>
      </c>
      <c r="B220" s="330" t="s">
        <v>1071</v>
      </c>
      <c r="C220" s="330" t="s">
        <v>1021</v>
      </c>
      <c r="D220" s="330">
        <v>1.04</v>
      </c>
    </row>
    <row r="221" spans="1:4">
      <c r="A221" s="58" t="s">
        <v>369</v>
      </c>
      <c r="B221" s="330" t="s">
        <v>1072</v>
      </c>
      <c r="C221" s="330" t="s">
        <v>1023</v>
      </c>
      <c r="D221" s="330">
        <v>1</v>
      </c>
    </row>
    <row r="222" spans="1:4">
      <c r="A222" s="58" t="s">
        <v>369</v>
      </c>
      <c r="B222" s="330" t="s">
        <v>1072</v>
      </c>
      <c r="C222" s="330" t="s">
        <v>1021</v>
      </c>
      <c r="D222" s="330">
        <v>1</v>
      </c>
    </row>
    <row r="223" spans="1:4">
      <c r="A223" s="58" t="s">
        <v>369</v>
      </c>
      <c r="B223" s="330" t="s">
        <v>1072</v>
      </c>
      <c r="C223" s="330" t="s">
        <v>1040</v>
      </c>
      <c r="D223" s="330">
        <v>1</v>
      </c>
    </row>
    <row r="224" spans="1:4">
      <c r="A224" s="58" t="s">
        <v>369</v>
      </c>
      <c r="B224" s="330" t="s">
        <v>1072</v>
      </c>
      <c r="C224" s="330" t="s">
        <v>1040</v>
      </c>
      <c r="D224" s="330">
        <v>1</v>
      </c>
    </row>
    <row r="225" spans="1:4">
      <c r="A225" s="58" t="s">
        <v>369</v>
      </c>
      <c r="B225" s="330" t="s">
        <v>1073</v>
      </c>
      <c r="C225" s="330" t="s">
        <v>1021</v>
      </c>
      <c r="D225" s="330">
        <v>1</v>
      </c>
    </row>
    <row r="226" spans="1:4">
      <c r="A226" s="58" t="s">
        <v>369</v>
      </c>
      <c r="B226" s="330" t="s">
        <v>1074</v>
      </c>
      <c r="C226" s="330" t="s">
        <v>1023</v>
      </c>
      <c r="D226" s="330">
        <v>1</v>
      </c>
    </row>
    <row r="227" spans="1:4">
      <c r="A227" s="58" t="s">
        <v>369</v>
      </c>
      <c r="B227" s="330" t="s">
        <v>1074</v>
      </c>
      <c r="C227" s="330" t="s">
        <v>1023</v>
      </c>
      <c r="D227" s="330">
        <v>1</v>
      </c>
    </row>
    <row r="228" spans="1:4">
      <c r="A228" s="58" t="s">
        <v>369</v>
      </c>
      <c r="B228" s="330" t="s">
        <v>1074</v>
      </c>
      <c r="C228" s="330" t="s">
        <v>1023</v>
      </c>
      <c r="D228" s="330">
        <v>1</v>
      </c>
    </row>
    <row r="229" spans="1:4">
      <c r="A229" s="58" t="s">
        <v>369</v>
      </c>
      <c r="B229" s="330" t="s">
        <v>1074</v>
      </c>
      <c r="C229" s="330" t="s">
        <v>1023</v>
      </c>
      <c r="D229" s="330">
        <v>1</v>
      </c>
    </row>
    <row r="230" spans="1:4">
      <c r="A230" s="58" t="s">
        <v>369</v>
      </c>
      <c r="B230" s="330" t="s">
        <v>1074</v>
      </c>
      <c r="C230" s="330" t="s">
        <v>1023</v>
      </c>
      <c r="D230" s="330">
        <v>1</v>
      </c>
    </row>
    <row r="231" spans="1:4">
      <c r="A231" s="58" t="s">
        <v>369</v>
      </c>
      <c r="B231" s="330" t="s">
        <v>1074</v>
      </c>
      <c r="C231" s="330" t="s">
        <v>1023</v>
      </c>
      <c r="D231" s="330">
        <v>1</v>
      </c>
    </row>
    <row r="232" spans="1:4">
      <c r="A232" s="58" t="s">
        <v>369</v>
      </c>
      <c r="B232" s="330" t="s">
        <v>1074</v>
      </c>
      <c r="C232" s="330" t="s">
        <v>1075</v>
      </c>
      <c r="D232" s="330">
        <v>2.6</v>
      </c>
    </row>
    <row r="233" spans="1:4">
      <c r="A233" s="58" t="s">
        <v>369</v>
      </c>
      <c r="B233" s="330" t="s">
        <v>1074</v>
      </c>
      <c r="C233" s="330" t="s">
        <v>1075</v>
      </c>
      <c r="D233" s="330">
        <v>3.11</v>
      </c>
    </row>
    <row r="234" spans="1:4">
      <c r="A234" s="58" t="s">
        <v>369</v>
      </c>
      <c r="B234" s="330" t="s">
        <v>1074</v>
      </c>
      <c r="C234" s="330" t="s">
        <v>1025</v>
      </c>
      <c r="D234" s="330">
        <v>2.95</v>
      </c>
    </row>
    <row r="235" spans="1:4">
      <c r="A235" s="58" t="s">
        <v>369</v>
      </c>
      <c r="B235" s="330" t="s">
        <v>1074</v>
      </c>
      <c r="C235" s="330" t="s">
        <v>1025</v>
      </c>
      <c r="D235" s="330">
        <v>2.95</v>
      </c>
    </row>
    <row r="236" spans="1:4">
      <c r="A236" s="58" t="s">
        <v>369</v>
      </c>
      <c r="B236" s="330" t="s">
        <v>1074</v>
      </c>
      <c r="C236" s="330" t="s">
        <v>1025</v>
      </c>
      <c r="D236" s="330">
        <v>2.9</v>
      </c>
    </row>
    <row r="237" spans="1:4">
      <c r="A237" s="58" t="s">
        <v>369</v>
      </c>
      <c r="B237" s="330" t="s">
        <v>1074</v>
      </c>
      <c r="C237" s="330" t="s">
        <v>1025</v>
      </c>
      <c r="D237" s="330">
        <v>2.9</v>
      </c>
    </row>
    <row r="238" spans="1:4">
      <c r="A238" s="58" t="s">
        <v>369</v>
      </c>
      <c r="B238" s="330" t="s">
        <v>1074</v>
      </c>
      <c r="C238" s="330" t="s">
        <v>1025</v>
      </c>
      <c r="D238" s="330">
        <v>2.9</v>
      </c>
    </row>
    <row r="239" spans="1:4">
      <c r="A239" s="58" t="s">
        <v>369</v>
      </c>
      <c r="B239" s="330" t="s">
        <v>1074</v>
      </c>
      <c r="C239" s="330" t="s">
        <v>1025</v>
      </c>
      <c r="D239" s="330">
        <v>2.9</v>
      </c>
    </row>
    <row r="240" spans="1:4">
      <c r="A240" s="58" t="s">
        <v>369</v>
      </c>
      <c r="B240" s="330" t="s">
        <v>1074</v>
      </c>
      <c r="C240" s="330" t="s">
        <v>1031</v>
      </c>
      <c r="D240" s="330">
        <v>3.48</v>
      </c>
    </row>
    <row r="241" spans="1:4">
      <c r="A241" s="58" t="s">
        <v>369</v>
      </c>
      <c r="B241" s="330" t="s">
        <v>1074</v>
      </c>
      <c r="C241" s="330" t="s">
        <v>1031</v>
      </c>
      <c r="D241" s="330">
        <v>2.6</v>
      </c>
    </row>
    <row r="242" spans="1:4">
      <c r="A242" s="58" t="s">
        <v>369</v>
      </c>
      <c r="B242" s="330" t="s">
        <v>1074</v>
      </c>
      <c r="C242" s="330" t="s">
        <v>1031</v>
      </c>
      <c r="D242" s="330">
        <v>3.25</v>
      </c>
    </row>
    <row r="243" spans="1:4">
      <c r="A243" s="58" t="s">
        <v>369</v>
      </c>
      <c r="B243" s="330" t="s">
        <v>1074</v>
      </c>
      <c r="C243" s="330" t="s">
        <v>1031</v>
      </c>
      <c r="D243" s="330">
        <v>3.43</v>
      </c>
    </row>
    <row r="244" spans="1:4">
      <c r="A244" s="58" t="s">
        <v>369</v>
      </c>
      <c r="B244" s="330" t="s">
        <v>1074</v>
      </c>
      <c r="C244" s="330" t="s">
        <v>1031</v>
      </c>
      <c r="D244" s="330">
        <v>3.43</v>
      </c>
    </row>
    <row r="245" spans="1:4">
      <c r="A245" s="58" t="s">
        <v>369</v>
      </c>
      <c r="B245" s="330" t="s">
        <v>1074</v>
      </c>
      <c r="C245" s="330" t="s">
        <v>1031</v>
      </c>
      <c r="D245" s="330">
        <v>3.43</v>
      </c>
    </row>
    <row r="246" spans="1:4">
      <c r="A246" s="58" t="s">
        <v>369</v>
      </c>
      <c r="B246" s="330" t="s">
        <v>1074</v>
      </c>
      <c r="C246" s="330" t="s">
        <v>1076</v>
      </c>
      <c r="D246" s="330">
        <v>4.8</v>
      </c>
    </row>
    <row r="247" spans="1:4">
      <c r="A247" s="58" t="s">
        <v>369</v>
      </c>
      <c r="B247" s="330" t="s">
        <v>1074</v>
      </c>
      <c r="C247" s="330" t="s">
        <v>1032</v>
      </c>
      <c r="D247" s="330">
        <v>2.64</v>
      </c>
    </row>
    <row r="248" spans="1:4">
      <c r="A248" s="58" t="s">
        <v>369</v>
      </c>
      <c r="B248" s="330" t="s">
        <v>1074</v>
      </c>
      <c r="C248" s="330" t="s">
        <v>1032</v>
      </c>
      <c r="D248" s="330">
        <v>2.6</v>
      </c>
    </row>
    <row r="249" spans="1:4">
      <c r="A249" s="58" t="s">
        <v>369</v>
      </c>
      <c r="B249" s="330" t="s">
        <v>1074</v>
      </c>
      <c r="C249" s="330" t="s">
        <v>1032</v>
      </c>
      <c r="D249" s="330">
        <v>3.16</v>
      </c>
    </row>
    <row r="250" spans="1:4">
      <c r="A250" s="58" t="s">
        <v>369</v>
      </c>
      <c r="B250" s="330" t="s">
        <v>1074</v>
      </c>
      <c r="C250" s="330" t="s">
        <v>1032</v>
      </c>
      <c r="D250" s="330">
        <v>3.16</v>
      </c>
    </row>
    <row r="251" spans="1:4">
      <c r="A251" s="58" t="s">
        <v>369</v>
      </c>
      <c r="B251" s="330" t="s">
        <v>1074</v>
      </c>
      <c r="C251" s="330" t="s">
        <v>1032</v>
      </c>
      <c r="D251" s="330">
        <v>3.16</v>
      </c>
    </row>
    <row r="252" spans="1:4">
      <c r="A252" s="58" t="s">
        <v>369</v>
      </c>
      <c r="B252" s="330" t="s">
        <v>1074</v>
      </c>
      <c r="C252" s="330" t="s">
        <v>1029</v>
      </c>
      <c r="D252" s="330">
        <v>1.17</v>
      </c>
    </row>
    <row r="253" spans="1:4">
      <c r="A253" s="58" t="s">
        <v>369</v>
      </c>
      <c r="B253" s="330" t="s">
        <v>1074</v>
      </c>
      <c r="C253" s="330" t="s">
        <v>1029</v>
      </c>
      <c r="D253" s="330">
        <v>1.17</v>
      </c>
    </row>
    <row r="254" spans="1:4">
      <c r="A254" s="58" t="s">
        <v>369</v>
      </c>
      <c r="B254" s="330" t="s">
        <v>1074</v>
      </c>
      <c r="C254" s="330" t="s">
        <v>1029</v>
      </c>
      <c r="D254" s="330">
        <v>1.17</v>
      </c>
    </row>
    <row r="255" spans="1:4">
      <c r="A255" s="58" t="s">
        <v>369</v>
      </c>
      <c r="B255" s="330" t="s">
        <v>1074</v>
      </c>
      <c r="C255" s="330" t="s">
        <v>1029</v>
      </c>
      <c r="D255" s="330">
        <v>1.18</v>
      </c>
    </row>
    <row r="256" spans="1:4">
      <c r="A256" s="58" t="s">
        <v>369</v>
      </c>
      <c r="B256" s="330" t="s">
        <v>1074</v>
      </c>
      <c r="C256" s="330" t="s">
        <v>1029</v>
      </c>
      <c r="D256" s="330">
        <v>1.17</v>
      </c>
    </row>
    <row r="257" spans="1:4">
      <c r="A257" s="58" t="s">
        <v>369</v>
      </c>
      <c r="B257" s="330" t="s">
        <v>1074</v>
      </c>
      <c r="C257" s="330" t="s">
        <v>1029</v>
      </c>
      <c r="D257" s="330">
        <v>1.18</v>
      </c>
    </row>
    <row r="258" spans="1:4">
      <c r="A258" s="58" t="s">
        <v>369</v>
      </c>
      <c r="B258" s="330" t="s">
        <v>1074</v>
      </c>
      <c r="C258" s="330" t="s">
        <v>1029</v>
      </c>
      <c r="D258" s="330">
        <v>1.18</v>
      </c>
    </row>
    <row r="259" spans="1:4">
      <c r="A259" s="58" t="s">
        <v>369</v>
      </c>
      <c r="B259" s="330" t="s">
        <v>1074</v>
      </c>
      <c r="C259" s="330" t="s">
        <v>1029</v>
      </c>
      <c r="D259" s="330">
        <v>1.18</v>
      </c>
    </row>
    <row r="260" spans="1:4">
      <c r="A260" s="58" t="s">
        <v>369</v>
      </c>
      <c r="B260" s="330" t="s">
        <v>1074</v>
      </c>
      <c r="C260" s="330" t="s">
        <v>1029</v>
      </c>
      <c r="D260" s="330">
        <v>1.18</v>
      </c>
    </row>
    <row r="261" spans="1:4">
      <c r="A261" s="58" t="s">
        <v>369</v>
      </c>
      <c r="B261" s="330" t="s">
        <v>1074</v>
      </c>
      <c r="C261" s="330" t="s">
        <v>1029</v>
      </c>
      <c r="D261" s="330">
        <v>1.7</v>
      </c>
    </row>
    <row r="262" spans="1:4">
      <c r="A262" s="58" t="s">
        <v>369</v>
      </c>
      <c r="B262" s="330" t="s">
        <v>1074</v>
      </c>
      <c r="C262" s="330" t="s">
        <v>1029</v>
      </c>
      <c r="D262" s="330">
        <v>1.5</v>
      </c>
    </row>
    <row r="263" spans="1:4">
      <c r="A263" s="58" t="s">
        <v>369</v>
      </c>
      <c r="B263" s="330" t="s">
        <v>1074</v>
      </c>
      <c r="C263" s="330" t="s">
        <v>1029</v>
      </c>
      <c r="D263" s="330">
        <v>1.5</v>
      </c>
    </row>
    <row r="264" spans="1:4">
      <c r="A264" s="58" t="s">
        <v>369</v>
      </c>
      <c r="B264" s="330" t="s">
        <v>1074</v>
      </c>
      <c r="C264" s="330" t="s">
        <v>1029</v>
      </c>
      <c r="D264" s="330">
        <v>1.5</v>
      </c>
    </row>
    <row r="265" spans="1:4">
      <c r="A265" s="58" t="s">
        <v>369</v>
      </c>
      <c r="B265" s="330" t="s">
        <v>1074</v>
      </c>
      <c r="C265" s="330" t="s">
        <v>1029</v>
      </c>
      <c r="D265" s="330">
        <v>1.5</v>
      </c>
    </row>
    <row r="266" spans="1:4">
      <c r="A266" s="58" t="s">
        <v>369</v>
      </c>
      <c r="B266" s="330" t="s">
        <v>1074</v>
      </c>
      <c r="C266" s="330" t="s">
        <v>1033</v>
      </c>
      <c r="D266" s="330">
        <v>1.17</v>
      </c>
    </row>
    <row r="267" spans="1:4">
      <c r="A267" s="58" t="s">
        <v>369</v>
      </c>
      <c r="B267" s="330" t="s">
        <v>1074</v>
      </c>
      <c r="C267" s="330" t="s">
        <v>1033</v>
      </c>
      <c r="D267" s="330">
        <v>1.18</v>
      </c>
    </row>
    <row r="268" spans="1:4">
      <c r="A268" s="58" t="s">
        <v>369</v>
      </c>
      <c r="B268" s="330" t="s">
        <v>1074</v>
      </c>
      <c r="C268" s="330" t="s">
        <v>1026</v>
      </c>
      <c r="D268" s="330">
        <v>1.71</v>
      </c>
    </row>
    <row r="269" spans="1:4">
      <c r="A269" s="58" t="s">
        <v>369</v>
      </c>
      <c r="B269" s="330" t="s">
        <v>1074</v>
      </c>
      <c r="C269" s="330" t="s">
        <v>1026</v>
      </c>
      <c r="D269" s="330">
        <v>1.7</v>
      </c>
    </row>
    <row r="270" spans="1:4">
      <c r="A270" s="58" t="s">
        <v>369</v>
      </c>
      <c r="B270" s="330" t="s">
        <v>1074</v>
      </c>
      <c r="C270" s="330" t="s">
        <v>1026</v>
      </c>
      <c r="D270" s="330">
        <v>1.5</v>
      </c>
    </row>
    <row r="271" spans="1:4">
      <c r="A271" s="58" t="s">
        <v>369</v>
      </c>
      <c r="B271" s="330" t="s">
        <v>1074</v>
      </c>
      <c r="C271" s="330" t="s">
        <v>1026</v>
      </c>
      <c r="D271" s="330">
        <v>1.8</v>
      </c>
    </row>
    <row r="272" spans="1:4">
      <c r="A272" s="58" t="s">
        <v>369</v>
      </c>
      <c r="B272" s="330" t="s">
        <v>1074</v>
      </c>
      <c r="C272" s="330" t="s">
        <v>1026</v>
      </c>
      <c r="D272" s="330">
        <v>1.8</v>
      </c>
    </row>
    <row r="273" spans="1:4">
      <c r="A273" s="58" t="s">
        <v>369</v>
      </c>
      <c r="B273" s="330" t="s">
        <v>1074</v>
      </c>
      <c r="C273" s="330" t="s">
        <v>1026</v>
      </c>
      <c r="D273" s="330">
        <v>1.8</v>
      </c>
    </row>
    <row r="274" spans="1:4">
      <c r="A274" s="58" t="s">
        <v>369</v>
      </c>
      <c r="B274" s="330" t="s">
        <v>1074</v>
      </c>
      <c r="C274" s="330" t="s">
        <v>1034</v>
      </c>
      <c r="D274" s="330">
        <v>1.77</v>
      </c>
    </row>
    <row r="275" spans="1:4">
      <c r="A275" s="58" t="s">
        <v>369</v>
      </c>
      <c r="B275" s="330" t="s">
        <v>1074</v>
      </c>
      <c r="C275" s="330" t="s">
        <v>1077</v>
      </c>
      <c r="D275" s="330">
        <v>2.1800000000000002</v>
      </c>
    </row>
    <row r="276" spans="1:4">
      <c r="A276" s="58" t="s">
        <v>369</v>
      </c>
      <c r="B276" s="330" t="s">
        <v>1074</v>
      </c>
      <c r="C276" s="330" t="s">
        <v>1077</v>
      </c>
      <c r="D276" s="330">
        <v>2.1800000000000002</v>
      </c>
    </row>
    <row r="277" spans="1:4">
      <c r="A277" s="58" t="s">
        <v>369</v>
      </c>
      <c r="B277" s="330" t="s">
        <v>1074</v>
      </c>
      <c r="C277" s="330" t="s">
        <v>1077</v>
      </c>
      <c r="D277" s="330">
        <v>2.9</v>
      </c>
    </row>
    <row r="278" spans="1:4">
      <c r="A278" s="58" t="s">
        <v>369</v>
      </c>
      <c r="B278" s="330" t="s">
        <v>1074</v>
      </c>
      <c r="C278" s="330" t="s">
        <v>1077</v>
      </c>
      <c r="D278" s="330">
        <v>2.9</v>
      </c>
    </row>
    <row r="279" spans="1:4">
      <c r="A279" s="58" t="s">
        <v>369</v>
      </c>
      <c r="B279" s="330" t="s">
        <v>1074</v>
      </c>
      <c r="C279" s="330" t="s">
        <v>1021</v>
      </c>
      <c r="D279" s="330">
        <v>1</v>
      </c>
    </row>
    <row r="280" spans="1:4">
      <c r="A280" s="58" t="s">
        <v>369</v>
      </c>
      <c r="B280" s="330" t="s">
        <v>1074</v>
      </c>
      <c r="C280" s="330" t="s">
        <v>1021</v>
      </c>
      <c r="D280" s="330">
        <v>1</v>
      </c>
    </row>
    <row r="281" spans="1:4">
      <c r="A281" s="58" t="s">
        <v>369</v>
      </c>
      <c r="B281" s="330" t="s">
        <v>1074</v>
      </c>
      <c r="C281" s="330" t="s">
        <v>1040</v>
      </c>
      <c r="D281" s="330">
        <v>1</v>
      </c>
    </row>
    <row r="282" spans="1:4">
      <c r="A282" s="58" t="s">
        <v>369</v>
      </c>
      <c r="B282" s="330" t="s">
        <v>1074</v>
      </c>
      <c r="C282" s="330" t="s">
        <v>1040</v>
      </c>
      <c r="D282" s="330">
        <v>1</v>
      </c>
    </row>
    <row r="283" spans="1:4">
      <c r="A283" s="58" t="s">
        <v>369</v>
      </c>
      <c r="B283" s="330" t="s">
        <v>1074</v>
      </c>
      <c r="C283" s="330" t="s">
        <v>1035</v>
      </c>
      <c r="D283" s="330">
        <v>1.24</v>
      </c>
    </row>
    <row r="284" spans="1:4">
      <c r="A284" s="58" t="s">
        <v>369</v>
      </c>
      <c r="B284" s="330" t="s">
        <v>1078</v>
      </c>
      <c r="C284" s="330" t="s">
        <v>1023</v>
      </c>
      <c r="D284" s="330">
        <v>1</v>
      </c>
    </row>
    <row r="285" spans="1:4">
      <c r="A285" s="58" t="s">
        <v>369</v>
      </c>
      <c r="B285" s="330" t="s">
        <v>1078</v>
      </c>
      <c r="C285" s="330" t="s">
        <v>1029</v>
      </c>
      <c r="D285" s="330">
        <v>1.06</v>
      </c>
    </row>
    <row r="286" spans="1:4">
      <c r="A286" s="58" t="s">
        <v>369</v>
      </c>
      <c r="B286" s="330" t="s">
        <v>1078</v>
      </c>
      <c r="C286" s="330" t="s">
        <v>1029</v>
      </c>
      <c r="D286" s="330">
        <v>1.1100000000000001</v>
      </c>
    </row>
    <row r="287" spans="1:4">
      <c r="A287" s="58" t="s">
        <v>369</v>
      </c>
      <c r="B287" s="330" t="s">
        <v>1078</v>
      </c>
      <c r="C287" s="330" t="s">
        <v>1029</v>
      </c>
      <c r="D287" s="330">
        <v>1.1100000000000001</v>
      </c>
    </row>
    <row r="288" spans="1:4">
      <c r="A288" s="58" t="s">
        <v>369</v>
      </c>
      <c r="B288" s="330" t="s">
        <v>1078</v>
      </c>
      <c r="C288" s="330" t="s">
        <v>1029</v>
      </c>
      <c r="D288" s="330">
        <v>1.1100000000000001</v>
      </c>
    </row>
    <row r="289" spans="1:4">
      <c r="A289" s="58" t="s">
        <v>369</v>
      </c>
      <c r="B289" s="330" t="s">
        <v>1078</v>
      </c>
      <c r="C289" s="330" t="s">
        <v>1029</v>
      </c>
      <c r="D289" s="330">
        <v>1.39</v>
      </c>
    </row>
    <row r="290" spans="1:4">
      <c r="A290" s="58" t="s">
        <v>369</v>
      </c>
      <c r="B290" s="330" t="s">
        <v>1078</v>
      </c>
      <c r="C290" s="330" t="s">
        <v>1033</v>
      </c>
      <c r="D290" s="330">
        <v>1.1100000000000001</v>
      </c>
    </row>
    <row r="291" spans="1:4">
      <c r="A291" s="58" t="s">
        <v>369</v>
      </c>
      <c r="B291" s="330" t="s">
        <v>1078</v>
      </c>
      <c r="C291" s="330" t="s">
        <v>1026</v>
      </c>
      <c r="D291" s="330">
        <v>1.39</v>
      </c>
    </row>
    <row r="292" spans="1:4">
      <c r="A292" s="58" t="s">
        <v>369</v>
      </c>
      <c r="B292" s="330" t="s">
        <v>1079</v>
      </c>
      <c r="C292" s="330" t="s">
        <v>1023</v>
      </c>
      <c r="D292" s="330">
        <v>1</v>
      </c>
    </row>
    <row r="293" spans="1:4">
      <c r="A293" s="58" t="s">
        <v>369</v>
      </c>
      <c r="B293" s="330" t="s">
        <v>1079</v>
      </c>
      <c r="C293" s="330" t="s">
        <v>1023</v>
      </c>
      <c r="D293" s="330">
        <v>1</v>
      </c>
    </row>
    <row r="294" spans="1:4">
      <c r="A294" s="58" t="s">
        <v>369</v>
      </c>
      <c r="B294" s="330" t="s">
        <v>1079</v>
      </c>
      <c r="C294" s="330" t="s">
        <v>1023</v>
      </c>
      <c r="D294" s="330">
        <v>1</v>
      </c>
    </row>
    <row r="295" spans="1:4">
      <c r="A295" s="58" t="s">
        <v>369</v>
      </c>
      <c r="B295" s="330" t="s">
        <v>1079</v>
      </c>
      <c r="C295" s="330" t="s">
        <v>1023</v>
      </c>
      <c r="D295" s="330">
        <v>1</v>
      </c>
    </row>
    <row r="296" spans="1:4">
      <c r="A296" s="58" t="s">
        <v>369</v>
      </c>
      <c r="B296" s="330" t="s">
        <v>1079</v>
      </c>
      <c r="C296" s="330" t="s">
        <v>1025</v>
      </c>
      <c r="D296" s="330">
        <v>2.59</v>
      </c>
    </row>
    <row r="297" spans="1:4">
      <c r="A297" s="58" t="s">
        <v>369</v>
      </c>
      <c r="B297" s="330" t="s">
        <v>1079</v>
      </c>
      <c r="C297" s="330" t="s">
        <v>1025</v>
      </c>
      <c r="D297" s="330">
        <v>4</v>
      </c>
    </row>
    <row r="298" spans="1:4">
      <c r="A298" s="58" t="s">
        <v>369</v>
      </c>
      <c r="B298" s="330" t="s">
        <v>1079</v>
      </c>
      <c r="C298" s="330" t="s">
        <v>1025</v>
      </c>
      <c r="D298" s="330">
        <v>2.4</v>
      </c>
    </row>
    <row r="299" spans="1:4">
      <c r="A299" s="58" t="s">
        <v>369</v>
      </c>
      <c r="B299" s="330" t="s">
        <v>1079</v>
      </c>
      <c r="C299" s="330" t="s">
        <v>1025</v>
      </c>
      <c r="D299" s="330">
        <v>2.4</v>
      </c>
    </row>
    <row r="300" spans="1:4">
      <c r="A300" s="58" t="s">
        <v>369</v>
      </c>
      <c r="B300" s="330" t="s">
        <v>1079</v>
      </c>
      <c r="C300" s="330" t="s">
        <v>1029</v>
      </c>
      <c r="D300" s="330">
        <v>1.1100000000000001</v>
      </c>
    </row>
    <row r="301" spans="1:4">
      <c r="A301" s="58" t="s">
        <v>369</v>
      </c>
      <c r="B301" s="330" t="s">
        <v>1079</v>
      </c>
      <c r="C301" s="330" t="s">
        <v>1029</v>
      </c>
      <c r="D301" s="330">
        <v>1.1100000000000001</v>
      </c>
    </row>
    <row r="302" spans="1:4">
      <c r="A302" s="58" t="s">
        <v>369</v>
      </c>
      <c r="B302" s="330" t="s">
        <v>1079</v>
      </c>
      <c r="C302" s="330" t="s">
        <v>1029</v>
      </c>
      <c r="D302" s="330">
        <v>1.1000000000000001</v>
      </c>
    </row>
    <row r="303" spans="1:4">
      <c r="A303" s="58" t="s">
        <v>369</v>
      </c>
      <c r="B303" s="330" t="s">
        <v>1079</v>
      </c>
      <c r="C303" s="330" t="s">
        <v>1029</v>
      </c>
      <c r="D303" s="330">
        <v>1.1100000000000001</v>
      </c>
    </row>
    <row r="304" spans="1:4">
      <c r="A304" s="58" t="s">
        <v>369</v>
      </c>
      <c r="B304" s="330" t="s">
        <v>1079</v>
      </c>
      <c r="C304" s="330" t="s">
        <v>1029</v>
      </c>
      <c r="D304" s="330">
        <v>1.1000000000000001</v>
      </c>
    </row>
    <row r="305" spans="1:4">
      <c r="A305" s="58" t="s">
        <v>369</v>
      </c>
      <c r="B305" s="330" t="s">
        <v>1079</v>
      </c>
      <c r="C305" s="330" t="s">
        <v>1029</v>
      </c>
      <c r="D305" s="330">
        <v>1.1000000000000001</v>
      </c>
    </row>
    <row r="306" spans="1:4">
      <c r="A306" s="58" t="s">
        <v>369</v>
      </c>
      <c r="B306" s="330" t="s">
        <v>1079</v>
      </c>
      <c r="C306" s="330" t="s">
        <v>1029</v>
      </c>
      <c r="D306" s="330">
        <v>1.39</v>
      </c>
    </row>
    <row r="307" spans="1:4">
      <c r="A307" s="58" t="s">
        <v>369</v>
      </c>
      <c r="B307" s="330" t="s">
        <v>1079</v>
      </c>
      <c r="C307" s="330" t="s">
        <v>1033</v>
      </c>
      <c r="D307" s="330">
        <v>1.1100000000000001</v>
      </c>
    </row>
    <row r="308" spans="1:4">
      <c r="A308" s="58" t="s">
        <v>369</v>
      </c>
      <c r="B308" s="330" t="s">
        <v>1079</v>
      </c>
      <c r="C308" s="330" t="s">
        <v>1026</v>
      </c>
      <c r="D308" s="330">
        <v>1.39</v>
      </c>
    </row>
    <row r="309" spans="1:4">
      <c r="A309" s="58" t="s">
        <v>369</v>
      </c>
      <c r="B309" s="330" t="s">
        <v>1079</v>
      </c>
      <c r="C309" s="330" t="s">
        <v>1026</v>
      </c>
      <c r="D309" s="330">
        <v>1.35</v>
      </c>
    </row>
    <row r="310" spans="1:4">
      <c r="A310" s="58" t="s">
        <v>369</v>
      </c>
      <c r="B310" s="330" t="s">
        <v>1079</v>
      </c>
      <c r="C310" s="330" t="s">
        <v>1026</v>
      </c>
      <c r="D310" s="330">
        <v>1.2</v>
      </c>
    </row>
    <row r="311" spans="1:4">
      <c r="A311" s="58" t="s">
        <v>369</v>
      </c>
      <c r="B311" s="330" t="s">
        <v>1079</v>
      </c>
      <c r="C311" s="330" t="s">
        <v>1026</v>
      </c>
      <c r="D311" s="330">
        <v>1.2</v>
      </c>
    </row>
    <row r="312" spans="1:4">
      <c r="A312" s="58" t="s">
        <v>369</v>
      </c>
      <c r="B312" s="330" t="s">
        <v>1079</v>
      </c>
      <c r="C312" s="330" t="s">
        <v>1080</v>
      </c>
      <c r="D312" s="330">
        <v>1.1100000000000001</v>
      </c>
    </row>
    <row r="313" spans="1:4">
      <c r="A313" s="58" t="s">
        <v>369</v>
      </c>
      <c r="B313" s="330" t="s">
        <v>1079</v>
      </c>
      <c r="C313" s="330" t="s">
        <v>1021</v>
      </c>
      <c r="D313" s="330">
        <v>1</v>
      </c>
    </row>
    <row r="314" spans="1:4">
      <c r="A314" s="58" t="s">
        <v>369</v>
      </c>
      <c r="B314" s="330" t="s">
        <v>1079</v>
      </c>
      <c r="C314" s="330" t="s">
        <v>1040</v>
      </c>
      <c r="D314" s="330">
        <v>1</v>
      </c>
    </row>
    <row r="315" spans="1:4">
      <c r="A315" s="58" t="s">
        <v>369</v>
      </c>
      <c r="B315" s="330" t="s">
        <v>1079</v>
      </c>
      <c r="C315" s="330" t="s">
        <v>1040</v>
      </c>
      <c r="D315" s="330">
        <v>1</v>
      </c>
    </row>
    <row r="316" spans="1:4">
      <c r="A316" s="58" t="s">
        <v>369</v>
      </c>
      <c r="B316" s="330" t="s">
        <v>1081</v>
      </c>
      <c r="C316" s="330" t="s">
        <v>1023</v>
      </c>
      <c r="D316" s="330">
        <v>1</v>
      </c>
    </row>
    <row r="317" spans="1:4">
      <c r="A317" s="58" t="s">
        <v>369</v>
      </c>
      <c r="B317" s="330" t="s">
        <v>1081</v>
      </c>
      <c r="C317" s="330" t="s">
        <v>1023</v>
      </c>
      <c r="D317" s="330">
        <v>1</v>
      </c>
    </row>
    <row r="318" spans="1:4">
      <c r="A318" s="58" t="s">
        <v>369</v>
      </c>
      <c r="B318" s="330" t="s">
        <v>1081</v>
      </c>
      <c r="C318" s="330" t="s">
        <v>1023</v>
      </c>
      <c r="D318" s="330">
        <v>1</v>
      </c>
    </row>
    <row r="319" spans="1:4">
      <c r="A319" s="58" t="s">
        <v>369</v>
      </c>
      <c r="B319" s="330" t="s">
        <v>1081</v>
      </c>
      <c r="C319" s="330" t="s">
        <v>1023</v>
      </c>
      <c r="D319" s="330">
        <v>1</v>
      </c>
    </row>
    <row r="320" spans="1:4">
      <c r="A320" s="58" t="s">
        <v>369</v>
      </c>
      <c r="B320" s="330" t="s">
        <v>1081</v>
      </c>
      <c r="C320" s="330" t="s">
        <v>1023</v>
      </c>
      <c r="D320" s="330">
        <v>1</v>
      </c>
    </row>
    <row r="321" spans="1:4">
      <c r="A321" s="58" t="s">
        <v>369</v>
      </c>
      <c r="B321" s="330" t="s">
        <v>1081</v>
      </c>
      <c r="C321" s="330" t="s">
        <v>1025</v>
      </c>
      <c r="D321" s="330">
        <v>2.59</v>
      </c>
    </row>
    <row r="322" spans="1:4">
      <c r="A322" s="58" t="s">
        <v>369</v>
      </c>
      <c r="B322" s="330" t="s">
        <v>1081</v>
      </c>
      <c r="C322" s="330" t="s">
        <v>1025</v>
      </c>
      <c r="D322" s="330">
        <v>2.0299999999999998</v>
      </c>
    </row>
    <row r="323" spans="1:4">
      <c r="A323" s="58" t="s">
        <v>369</v>
      </c>
      <c r="B323" s="330" t="s">
        <v>1081</v>
      </c>
      <c r="C323" s="330" t="s">
        <v>1025</v>
      </c>
      <c r="D323" s="330">
        <v>2.7</v>
      </c>
    </row>
    <row r="324" spans="1:4">
      <c r="A324" s="58" t="s">
        <v>369</v>
      </c>
      <c r="B324" s="330" t="s">
        <v>1081</v>
      </c>
      <c r="C324" s="330" t="s">
        <v>1025</v>
      </c>
      <c r="D324" s="330">
        <v>2.7</v>
      </c>
    </row>
    <row r="325" spans="1:4">
      <c r="A325" s="58" t="s">
        <v>369</v>
      </c>
      <c r="B325" s="330" t="s">
        <v>1081</v>
      </c>
      <c r="C325" s="330" t="s">
        <v>1032</v>
      </c>
      <c r="D325" s="330">
        <v>2.31</v>
      </c>
    </row>
    <row r="326" spans="1:4">
      <c r="A326" s="58" t="s">
        <v>369</v>
      </c>
      <c r="B326" s="330" t="s">
        <v>1081</v>
      </c>
      <c r="C326" s="330" t="s">
        <v>1032</v>
      </c>
      <c r="D326" s="330">
        <v>2.0299999999999998</v>
      </c>
    </row>
    <row r="327" spans="1:4">
      <c r="A327" s="58" t="s">
        <v>369</v>
      </c>
      <c r="B327" s="330" t="s">
        <v>1081</v>
      </c>
      <c r="C327" s="330" t="s">
        <v>1032</v>
      </c>
      <c r="D327" s="330">
        <v>2.7</v>
      </c>
    </row>
    <row r="328" spans="1:4">
      <c r="A328" s="58" t="s">
        <v>369</v>
      </c>
      <c r="B328" s="330" t="s">
        <v>1081</v>
      </c>
      <c r="C328" s="330" t="s">
        <v>1032</v>
      </c>
      <c r="D328" s="330">
        <v>2.7</v>
      </c>
    </row>
    <row r="329" spans="1:4">
      <c r="A329" s="58" t="s">
        <v>369</v>
      </c>
      <c r="B329" s="330" t="s">
        <v>1081</v>
      </c>
      <c r="C329" s="330" t="s">
        <v>1029</v>
      </c>
      <c r="D329" s="330">
        <v>1.1100000000000001</v>
      </c>
    </row>
    <row r="330" spans="1:4">
      <c r="A330" s="58" t="s">
        <v>369</v>
      </c>
      <c r="B330" s="330" t="s">
        <v>1081</v>
      </c>
      <c r="C330" s="330" t="s">
        <v>1029</v>
      </c>
      <c r="D330" s="330">
        <v>1.1100000000000001</v>
      </c>
    </row>
    <row r="331" spans="1:4">
      <c r="A331" s="58" t="s">
        <v>369</v>
      </c>
      <c r="B331" s="330" t="s">
        <v>1081</v>
      </c>
      <c r="C331" s="330" t="s">
        <v>1029</v>
      </c>
      <c r="D331" s="330">
        <v>1.1499999999999999</v>
      </c>
    </row>
    <row r="332" spans="1:4">
      <c r="A332" s="58" t="s">
        <v>369</v>
      </c>
      <c r="B332" s="330" t="s">
        <v>1081</v>
      </c>
      <c r="C332" s="330" t="s">
        <v>1029</v>
      </c>
      <c r="D332" s="330">
        <v>1.1100000000000001</v>
      </c>
    </row>
    <row r="333" spans="1:4">
      <c r="A333" s="58" t="s">
        <v>369</v>
      </c>
      <c r="B333" s="330" t="s">
        <v>1081</v>
      </c>
      <c r="C333" s="330" t="s">
        <v>1029</v>
      </c>
      <c r="D333" s="330">
        <v>1.1000000000000001</v>
      </c>
    </row>
    <row r="334" spans="1:4">
      <c r="A334" s="58" t="s">
        <v>369</v>
      </c>
      <c r="B334" s="330" t="s">
        <v>1081</v>
      </c>
      <c r="C334" s="330" t="s">
        <v>1029</v>
      </c>
      <c r="D334" s="330">
        <v>1.1000000000000001</v>
      </c>
    </row>
    <row r="335" spans="1:4">
      <c r="A335" s="58" t="s">
        <v>369</v>
      </c>
      <c r="B335" s="330" t="s">
        <v>1081</v>
      </c>
      <c r="C335" s="330" t="s">
        <v>1029</v>
      </c>
      <c r="D335" s="330">
        <v>1.1000000000000001</v>
      </c>
    </row>
    <row r="336" spans="1:4">
      <c r="A336" s="58" t="s">
        <v>369</v>
      </c>
      <c r="B336" s="330" t="s">
        <v>1081</v>
      </c>
      <c r="C336" s="330" t="s">
        <v>1029</v>
      </c>
      <c r="D336" s="330">
        <v>1.1000000000000001</v>
      </c>
    </row>
    <row r="337" spans="1:4">
      <c r="A337" s="58" t="s">
        <v>369</v>
      </c>
      <c r="B337" s="330" t="s">
        <v>1081</v>
      </c>
      <c r="C337" s="330" t="s">
        <v>1029</v>
      </c>
      <c r="D337" s="330">
        <v>1.39</v>
      </c>
    </row>
    <row r="338" spans="1:4">
      <c r="A338" s="58" t="s">
        <v>369</v>
      </c>
      <c r="B338" s="330" t="s">
        <v>1081</v>
      </c>
      <c r="C338" s="330" t="s">
        <v>1033</v>
      </c>
      <c r="D338" s="330">
        <v>1.1100000000000001</v>
      </c>
    </row>
    <row r="339" spans="1:4">
      <c r="A339" s="58" t="s">
        <v>369</v>
      </c>
      <c r="B339" s="330" t="s">
        <v>1081</v>
      </c>
      <c r="C339" s="330" t="s">
        <v>1033</v>
      </c>
      <c r="D339" s="330">
        <v>1.1100000000000001</v>
      </c>
    </row>
    <row r="340" spans="1:4">
      <c r="A340" s="58" t="s">
        <v>369</v>
      </c>
      <c r="B340" s="330" t="s">
        <v>1081</v>
      </c>
      <c r="C340" s="330" t="s">
        <v>1033</v>
      </c>
      <c r="D340" s="330">
        <v>1.1100000000000001</v>
      </c>
    </row>
    <row r="341" spans="1:4">
      <c r="A341" s="58" t="s">
        <v>369</v>
      </c>
      <c r="B341" s="330" t="s">
        <v>1081</v>
      </c>
      <c r="C341" s="330" t="s">
        <v>1033</v>
      </c>
      <c r="D341" s="330">
        <v>1.1100000000000001</v>
      </c>
    </row>
    <row r="342" spans="1:4">
      <c r="A342" s="58" t="s">
        <v>369</v>
      </c>
      <c r="B342" s="330" t="s">
        <v>1081</v>
      </c>
      <c r="C342" s="330" t="s">
        <v>1026</v>
      </c>
      <c r="D342" s="330">
        <v>1.39</v>
      </c>
    </row>
    <row r="343" spans="1:4">
      <c r="A343" s="58" t="s">
        <v>369</v>
      </c>
      <c r="B343" s="330" t="s">
        <v>1081</v>
      </c>
      <c r="C343" s="330" t="s">
        <v>1026</v>
      </c>
      <c r="D343" s="330">
        <v>1.39</v>
      </c>
    </row>
    <row r="344" spans="1:4">
      <c r="A344" s="58" t="s">
        <v>369</v>
      </c>
      <c r="B344" s="330" t="s">
        <v>1081</v>
      </c>
      <c r="C344" s="330" t="s">
        <v>1026</v>
      </c>
      <c r="D344" s="330">
        <v>1.35</v>
      </c>
    </row>
    <row r="345" spans="1:4">
      <c r="A345" s="58" t="s">
        <v>369</v>
      </c>
      <c r="B345" s="330" t="s">
        <v>1081</v>
      </c>
      <c r="C345" s="330" t="s">
        <v>1026</v>
      </c>
      <c r="D345" s="330">
        <v>1.35</v>
      </c>
    </row>
    <row r="346" spans="1:4">
      <c r="A346" s="58" t="s">
        <v>369</v>
      </c>
      <c r="B346" s="330" t="s">
        <v>1081</v>
      </c>
      <c r="C346" s="330" t="s">
        <v>1026</v>
      </c>
      <c r="D346" s="330">
        <v>1.35</v>
      </c>
    </row>
    <row r="347" spans="1:4">
      <c r="A347" s="58" t="s">
        <v>369</v>
      </c>
      <c r="B347" s="330" t="s">
        <v>1081</v>
      </c>
      <c r="C347" s="330" t="s">
        <v>1034</v>
      </c>
      <c r="D347" s="330">
        <v>1.44</v>
      </c>
    </row>
    <row r="348" spans="1:4">
      <c r="A348" s="58" t="s">
        <v>369</v>
      </c>
      <c r="B348" s="330" t="s">
        <v>1081</v>
      </c>
      <c r="C348" s="330" t="s">
        <v>1021</v>
      </c>
      <c r="D348" s="330">
        <v>1</v>
      </c>
    </row>
    <row r="349" spans="1:4">
      <c r="A349" s="58" t="s">
        <v>369</v>
      </c>
      <c r="B349" s="330" t="s">
        <v>1081</v>
      </c>
      <c r="C349" s="330" t="s">
        <v>1035</v>
      </c>
      <c r="D349" s="330">
        <v>1.17</v>
      </c>
    </row>
    <row r="350" spans="1:4">
      <c r="A350" s="58" t="s">
        <v>369</v>
      </c>
      <c r="B350" s="330" t="s">
        <v>1082</v>
      </c>
      <c r="C350" s="330" t="s">
        <v>1023</v>
      </c>
      <c r="D350" s="330">
        <v>1</v>
      </c>
    </row>
    <row r="351" spans="1:4">
      <c r="A351" s="58" t="s">
        <v>369</v>
      </c>
      <c r="B351" s="330" t="s">
        <v>1082</v>
      </c>
      <c r="C351" s="330" t="s">
        <v>1023</v>
      </c>
      <c r="D351" s="330">
        <v>1</v>
      </c>
    </row>
    <row r="352" spans="1:4">
      <c r="A352" s="58" t="s">
        <v>369</v>
      </c>
      <c r="B352" s="330" t="s">
        <v>1082</v>
      </c>
      <c r="C352" s="330" t="s">
        <v>1021</v>
      </c>
      <c r="D352" s="330">
        <v>1</v>
      </c>
    </row>
    <row r="353" spans="1:4">
      <c r="A353" s="58" t="s">
        <v>369</v>
      </c>
      <c r="B353" s="330" t="s">
        <v>1082</v>
      </c>
      <c r="C353" s="330" t="s">
        <v>1021</v>
      </c>
      <c r="D353" s="330">
        <v>1</v>
      </c>
    </row>
    <row r="354" spans="1:4">
      <c r="A354" s="58" t="s">
        <v>369</v>
      </c>
      <c r="B354" s="330" t="s">
        <v>1083</v>
      </c>
      <c r="C354" s="330" t="s">
        <v>1029</v>
      </c>
      <c r="D354" s="330">
        <v>1.18</v>
      </c>
    </row>
    <row r="355" spans="1:4">
      <c r="A355" s="58" t="s">
        <v>369</v>
      </c>
      <c r="B355" s="330" t="s">
        <v>1083</v>
      </c>
      <c r="C355" s="330" t="s">
        <v>1029</v>
      </c>
      <c r="D355" s="330">
        <v>1.18</v>
      </c>
    </row>
    <row r="356" spans="1:4">
      <c r="A356" s="58" t="s">
        <v>369</v>
      </c>
      <c r="B356" s="330" t="s">
        <v>1083</v>
      </c>
      <c r="C356" s="330" t="s">
        <v>1029</v>
      </c>
      <c r="D356" s="330">
        <v>1.18</v>
      </c>
    </row>
    <row r="357" spans="1:4">
      <c r="A357" s="58" t="s">
        <v>369</v>
      </c>
      <c r="B357" s="330" t="s">
        <v>1083</v>
      </c>
      <c r="C357" s="330" t="s">
        <v>1026</v>
      </c>
      <c r="D357" s="330">
        <v>1.3</v>
      </c>
    </row>
    <row r="358" spans="1:4">
      <c r="A358" s="58" t="s">
        <v>369</v>
      </c>
      <c r="B358" s="330" t="s">
        <v>1083</v>
      </c>
      <c r="C358" s="330" t="s">
        <v>1026</v>
      </c>
      <c r="D358" s="330">
        <v>1.3</v>
      </c>
    </row>
    <row r="359" spans="1:4">
      <c r="A359" s="58" t="s">
        <v>369</v>
      </c>
      <c r="B359" s="330" t="s">
        <v>1083</v>
      </c>
      <c r="C359" s="330" t="s">
        <v>1021</v>
      </c>
      <c r="D359" s="330">
        <v>1</v>
      </c>
    </row>
    <row r="360" spans="1:4">
      <c r="A360" s="58" t="s">
        <v>369</v>
      </c>
      <c r="B360" s="330" t="s">
        <v>1084</v>
      </c>
      <c r="C360" s="330" t="s">
        <v>1023</v>
      </c>
      <c r="D360" s="330">
        <v>1</v>
      </c>
    </row>
    <row r="361" spans="1:4">
      <c r="A361" s="58" t="s">
        <v>369</v>
      </c>
      <c r="B361" s="330" t="s">
        <v>1084</v>
      </c>
      <c r="C361" s="330" t="s">
        <v>1029</v>
      </c>
      <c r="D361" s="330">
        <v>1.33</v>
      </c>
    </row>
    <row r="362" spans="1:4">
      <c r="A362" s="58" t="s">
        <v>369</v>
      </c>
      <c r="B362" s="330" t="s">
        <v>1084</v>
      </c>
      <c r="C362" s="330" t="s">
        <v>1033</v>
      </c>
      <c r="D362" s="330">
        <v>1.26</v>
      </c>
    </row>
    <row r="363" spans="1:4">
      <c r="A363" s="58" t="s">
        <v>369</v>
      </c>
      <c r="B363" s="330" t="s">
        <v>1084</v>
      </c>
      <c r="C363" s="330" t="s">
        <v>1026</v>
      </c>
      <c r="D363" s="330">
        <v>1.44</v>
      </c>
    </row>
    <row r="364" spans="1:4">
      <c r="A364" s="58" t="s">
        <v>369</v>
      </c>
      <c r="B364" s="330" t="s">
        <v>1084</v>
      </c>
      <c r="C364" s="330" t="s">
        <v>1040</v>
      </c>
      <c r="D364" s="330">
        <v>1</v>
      </c>
    </row>
    <row r="365" spans="1:4">
      <c r="A365" s="58" t="s">
        <v>369</v>
      </c>
      <c r="B365" s="330" t="s">
        <v>1085</v>
      </c>
      <c r="C365" s="330" t="s">
        <v>1023</v>
      </c>
      <c r="D365" s="330">
        <v>1</v>
      </c>
    </row>
    <row r="366" spans="1:4">
      <c r="A366" s="58" t="s">
        <v>369</v>
      </c>
      <c r="B366" s="330" t="s">
        <v>1085</v>
      </c>
      <c r="C366" s="330" t="s">
        <v>1025</v>
      </c>
      <c r="D366" s="330">
        <v>3</v>
      </c>
    </row>
    <row r="367" spans="1:4">
      <c r="A367" s="58" t="s">
        <v>369</v>
      </c>
      <c r="B367" s="330" t="s">
        <v>1085</v>
      </c>
      <c r="C367" s="330" t="s">
        <v>1029</v>
      </c>
      <c r="D367" s="330">
        <v>1.1399999999999999</v>
      </c>
    </row>
    <row r="368" spans="1:4">
      <c r="A368" s="58" t="s">
        <v>369</v>
      </c>
      <c r="B368" s="330" t="s">
        <v>1085</v>
      </c>
      <c r="C368" s="330" t="s">
        <v>1026</v>
      </c>
      <c r="D368" s="330">
        <v>1.47</v>
      </c>
    </row>
    <row r="369" spans="1:4">
      <c r="A369" s="58" t="s">
        <v>369</v>
      </c>
      <c r="B369" s="330" t="s">
        <v>1085</v>
      </c>
      <c r="C369" s="330" t="s">
        <v>1021</v>
      </c>
      <c r="D369" s="330">
        <v>1</v>
      </c>
    </row>
    <row r="370" spans="1:4">
      <c r="A370" s="58" t="s">
        <v>369</v>
      </c>
      <c r="B370" s="330" t="s">
        <v>1085</v>
      </c>
      <c r="C370" s="330" t="s">
        <v>1040</v>
      </c>
      <c r="D370" s="330">
        <v>1</v>
      </c>
    </row>
    <row r="371" spans="1:4">
      <c r="A371" s="58" t="s">
        <v>369</v>
      </c>
      <c r="B371" s="330" t="s">
        <v>1085</v>
      </c>
      <c r="C371" s="330" t="s">
        <v>1040</v>
      </c>
      <c r="D371" s="330">
        <v>1</v>
      </c>
    </row>
    <row r="372" spans="1:4">
      <c r="A372" s="58" t="s">
        <v>369</v>
      </c>
      <c r="B372" s="330" t="s">
        <v>1086</v>
      </c>
      <c r="C372" s="330" t="s">
        <v>1023</v>
      </c>
      <c r="D372" s="330">
        <v>1</v>
      </c>
    </row>
    <row r="373" spans="1:4">
      <c r="A373" s="58" t="s">
        <v>369</v>
      </c>
      <c r="B373" s="330" t="s">
        <v>1086</v>
      </c>
      <c r="C373" s="330" t="s">
        <v>1029</v>
      </c>
      <c r="D373" s="330">
        <v>1.06</v>
      </c>
    </row>
    <row r="374" spans="1:4">
      <c r="A374" s="58" t="s">
        <v>369</v>
      </c>
      <c r="B374" s="330" t="s">
        <v>1086</v>
      </c>
      <c r="C374" s="330" t="s">
        <v>1029</v>
      </c>
      <c r="D374" s="330">
        <v>1.1100000000000001</v>
      </c>
    </row>
    <row r="375" spans="1:4">
      <c r="A375" s="58" t="s">
        <v>369</v>
      </c>
      <c r="B375" s="330" t="s">
        <v>1086</v>
      </c>
      <c r="C375" s="330" t="s">
        <v>1021</v>
      </c>
      <c r="D375" s="330">
        <v>1</v>
      </c>
    </row>
    <row r="376" spans="1:4">
      <c r="A376" s="58" t="s">
        <v>369</v>
      </c>
      <c r="B376" s="330" t="s">
        <v>1086</v>
      </c>
      <c r="C376" s="330" t="s">
        <v>1021</v>
      </c>
      <c r="D376" s="330">
        <v>1</v>
      </c>
    </row>
    <row r="377" spans="1:4">
      <c r="A377" s="58" t="s">
        <v>369</v>
      </c>
      <c r="B377" s="330" t="s">
        <v>1087</v>
      </c>
      <c r="C377" s="330" t="s">
        <v>1023</v>
      </c>
      <c r="D377" s="330">
        <v>1</v>
      </c>
    </row>
    <row r="378" spans="1:4">
      <c r="A378" s="58" t="s">
        <v>369</v>
      </c>
      <c r="B378" s="330" t="s">
        <v>1087</v>
      </c>
      <c r="C378" s="330" t="s">
        <v>1029</v>
      </c>
      <c r="D378" s="330">
        <v>1.1100000000000001</v>
      </c>
    </row>
    <row r="379" spans="1:4">
      <c r="A379" s="58" t="s">
        <v>369</v>
      </c>
      <c r="B379" s="330" t="s">
        <v>1087</v>
      </c>
      <c r="C379" s="330" t="s">
        <v>1029</v>
      </c>
      <c r="D379" s="330">
        <v>1.1100000000000001</v>
      </c>
    </row>
    <row r="380" spans="1:4">
      <c r="A380" s="58" t="s">
        <v>369</v>
      </c>
      <c r="B380" s="330" t="s">
        <v>1088</v>
      </c>
      <c r="C380" s="330" t="s">
        <v>1021</v>
      </c>
      <c r="D380" s="330">
        <v>1</v>
      </c>
    </row>
    <row r="381" spans="1:4">
      <c r="A381" s="58" t="s">
        <v>369</v>
      </c>
      <c r="B381" s="330" t="s">
        <v>1089</v>
      </c>
      <c r="C381" s="330" t="s">
        <v>1023</v>
      </c>
      <c r="D381" s="330">
        <v>1</v>
      </c>
    </row>
    <row r="382" spans="1:4">
      <c r="A382" s="58" t="s">
        <v>369</v>
      </c>
      <c r="B382" s="330" t="s">
        <v>1089</v>
      </c>
      <c r="C382" s="330" t="s">
        <v>1023</v>
      </c>
      <c r="D382" s="330">
        <v>1</v>
      </c>
    </row>
    <row r="383" spans="1:4">
      <c r="A383" s="58" t="s">
        <v>369</v>
      </c>
      <c r="B383" s="330" t="s">
        <v>1089</v>
      </c>
      <c r="C383" s="330" t="s">
        <v>1025</v>
      </c>
      <c r="D383" s="330">
        <v>2.59</v>
      </c>
    </row>
    <row r="384" spans="1:4">
      <c r="A384" s="58" t="s">
        <v>369</v>
      </c>
      <c r="B384" s="330" t="s">
        <v>1089</v>
      </c>
      <c r="C384" s="330" t="s">
        <v>1025</v>
      </c>
      <c r="D384" s="330">
        <v>4</v>
      </c>
    </row>
    <row r="385" spans="1:4">
      <c r="A385" s="58" t="s">
        <v>369</v>
      </c>
      <c r="B385" s="330" t="s">
        <v>1089</v>
      </c>
      <c r="C385" s="330" t="s">
        <v>1029</v>
      </c>
      <c r="D385" s="330">
        <v>1.1100000000000001</v>
      </c>
    </row>
    <row r="386" spans="1:4">
      <c r="A386" s="58" t="s">
        <v>369</v>
      </c>
      <c r="B386" s="330" t="s">
        <v>1089</v>
      </c>
      <c r="C386" s="330" t="s">
        <v>1029</v>
      </c>
      <c r="D386" s="330">
        <v>1.1100000000000001</v>
      </c>
    </row>
    <row r="387" spans="1:4">
      <c r="A387" s="58" t="s">
        <v>369</v>
      </c>
      <c r="B387" s="330" t="s">
        <v>1089</v>
      </c>
      <c r="C387" s="330" t="s">
        <v>1029</v>
      </c>
      <c r="D387" s="330">
        <v>1.1000000000000001</v>
      </c>
    </row>
    <row r="388" spans="1:4">
      <c r="A388" s="58" t="s">
        <v>369</v>
      </c>
      <c r="B388" s="330" t="s">
        <v>1089</v>
      </c>
      <c r="C388" s="330" t="s">
        <v>1029</v>
      </c>
      <c r="D388" s="330">
        <v>1.1100000000000001</v>
      </c>
    </row>
    <row r="389" spans="1:4">
      <c r="A389" s="58" t="s">
        <v>369</v>
      </c>
      <c r="B389" s="330" t="s">
        <v>1089</v>
      </c>
      <c r="C389" s="330" t="s">
        <v>1029</v>
      </c>
      <c r="D389" s="330">
        <v>1.1100000000000001</v>
      </c>
    </row>
    <row r="390" spans="1:4">
      <c r="A390" s="58" t="s">
        <v>369</v>
      </c>
      <c r="B390" s="330" t="s">
        <v>1089</v>
      </c>
      <c r="C390" s="330" t="s">
        <v>1029</v>
      </c>
      <c r="D390" s="330">
        <v>1.1100000000000001</v>
      </c>
    </row>
    <row r="391" spans="1:4">
      <c r="A391" s="58" t="s">
        <v>369</v>
      </c>
      <c r="B391" s="330" t="s">
        <v>1089</v>
      </c>
      <c r="C391" s="330" t="s">
        <v>1029</v>
      </c>
      <c r="D391" s="330">
        <v>1.39</v>
      </c>
    </row>
    <row r="392" spans="1:4">
      <c r="A392" s="58" t="s">
        <v>369</v>
      </c>
      <c r="B392" s="330" t="s">
        <v>1089</v>
      </c>
      <c r="C392" s="330" t="s">
        <v>1033</v>
      </c>
      <c r="D392" s="330">
        <v>1.1100000000000001</v>
      </c>
    </row>
    <row r="393" spans="1:4">
      <c r="A393" s="58" t="s">
        <v>369</v>
      </c>
      <c r="B393" s="330" t="s">
        <v>1089</v>
      </c>
      <c r="C393" s="330" t="s">
        <v>1026</v>
      </c>
      <c r="D393" s="330">
        <v>1.39</v>
      </c>
    </row>
    <row r="394" spans="1:4">
      <c r="A394" s="58" t="s">
        <v>369</v>
      </c>
      <c r="B394" s="330" t="s">
        <v>1089</v>
      </c>
      <c r="C394" s="330" t="s">
        <v>1026</v>
      </c>
      <c r="D394" s="330">
        <v>1.39</v>
      </c>
    </row>
    <row r="395" spans="1:4">
      <c r="A395" s="58" t="s">
        <v>369</v>
      </c>
      <c r="B395" s="330" t="s">
        <v>1089</v>
      </c>
      <c r="C395" s="330" t="s">
        <v>1026</v>
      </c>
      <c r="D395" s="330">
        <v>1.35</v>
      </c>
    </row>
    <row r="396" spans="1:4">
      <c r="A396" s="58" t="s">
        <v>369</v>
      </c>
      <c r="B396" s="330" t="s">
        <v>1089</v>
      </c>
      <c r="C396" s="330" t="s">
        <v>1026</v>
      </c>
      <c r="D396" s="330">
        <v>1.39</v>
      </c>
    </row>
    <row r="397" spans="1:4">
      <c r="A397" s="58" t="s">
        <v>369</v>
      </c>
      <c r="B397" s="330" t="s">
        <v>1089</v>
      </c>
      <c r="C397" s="330" t="s">
        <v>1026</v>
      </c>
      <c r="D397" s="330">
        <v>1.39</v>
      </c>
    </row>
    <row r="398" spans="1:4">
      <c r="A398" s="58" t="s">
        <v>369</v>
      </c>
      <c r="B398" s="330" t="s">
        <v>1089</v>
      </c>
      <c r="C398" s="330" t="s">
        <v>1080</v>
      </c>
      <c r="D398" s="330">
        <v>1.1100000000000001</v>
      </c>
    </row>
    <row r="399" spans="1:4">
      <c r="A399" s="58" t="s">
        <v>369</v>
      </c>
      <c r="B399" s="330" t="s">
        <v>1089</v>
      </c>
      <c r="C399" s="330" t="s">
        <v>1021</v>
      </c>
      <c r="D399" s="330">
        <v>1</v>
      </c>
    </row>
    <row r="400" spans="1:4">
      <c r="A400" s="58" t="s">
        <v>369</v>
      </c>
      <c r="B400" s="330" t="s">
        <v>1089</v>
      </c>
      <c r="C400" s="330" t="s">
        <v>1021</v>
      </c>
      <c r="D400" s="330">
        <v>1</v>
      </c>
    </row>
    <row r="401" spans="1:4">
      <c r="A401" s="58" t="s">
        <v>369</v>
      </c>
      <c r="B401" s="330" t="s">
        <v>1089</v>
      </c>
      <c r="C401" s="330" t="s">
        <v>1021</v>
      </c>
      <c r="D401" s="330">
        <v>1</v>
      </c>
    </row>
    <row r="402" spans="1:4">
      <c r="A402" s="58" t="s">
        <v>369</v>
      </c>
      <c r="B402" s="330" t="s">
        <v>1090</v>
      </c>
      <c r="C402" s="330" t="s">
        <v>1023</v>
      </c>
      <c r="D402" s="330">
        <v>1</v>
      </c>
    </row>
    <row r="403" spans="1:4">
      <c r="A403" s="58" t="s">
        <v>369</v>
      </c>
      <c r="B403" s="330" t="s">
        <v>1090</v>
      </c>
      <c r="C403" s="330" t="s">
        <v>1021</v>
      </c>
      <c r="D403" s="330">
        <v>1</v>
      </c>
    </row>
    <row r="404" spans="1:4">
      <c r="A404" s="58" t="s">
        <v>369</v>
      </c>
      <c r="B404" s="330" t="s">
        <v>1090</v>
      </c>
      <c r="C404" s="330" t="s">
        <v>1021</v>
      </c>
      <c r="D404" s="330">
        <v>1</v>
      </c>
    </row>
    <row r="405" spans="1:4">
      <c r="A405" s="58" t="s">
        <v>369</v>
      </c>
      <c r="B405" s="330" t="s">
        <v>1090</v>
      </c>
      <c r="C405" s="330" t="s">
        <v>1021</v>
      </c>
      <c r="D405" s="330">
        <v>1</v>
      </c>
    </row>
    <row r="406" spans="1:4">
      <c r="A406" s="58" t="s">
        <v>369</v>
      </c>
      <c r="B406" s="330" t="s">
        <v>1090</v>
      </c>
      <c r="C406" s="330" t="s">
        <v>1021</v>
      </c>
      <c r="D406" s="330">
        <v>1</v>
      </c>
    </row>
    <row r="407" spans="1:4">
      <c r="A407" s="58" t="s">
        <v>369</v>
      </c>
      <c r="B407" s="330" t="s">
        <v>1090</v>
      </c>
      <c r="C407" s="330" t="s">
        <v>1040</v>
      </c>
      <c r="D407" s="330">
        <v>1</v>
      </c>
    </row>
    <row r="408" spans="1:4">
      <c r="A408" s="58" t="s">
        <v>369</v>
      </c>
      <c r="B408" s="330" t="s">
        <v>1090</v>
      </c>
      <c r="C408" s="330" t="s">
        <v>1040</v>
      </c>
      <c r="D408" s="330">
        <v>1</v>
      </c>
    </row>
    <row r="409" spans="1:4">
      <c r="A409" s="58" t="s">
        <v>369</v>
      </c>
      <c r="B409" s="330" t="s">
        <v>1090</v>
      </c>
      <c r="C409" s="330" t="s">
        <v>1040</v>
      </c>
      <c r="D409" s="330">
        <v>1</v>
      </c>
    </row>
    <row r="410" spans="1:4">
      <c r="A410" s="58" t="s">
        <v>369</v>
      </c>
      <c r="B410" s="330" t="s">
        <v>1091</v>
      </c>
      <c r="C410" s="330" t="s">
        <v>1023</v>
      </c>
      <c r="D410" s="330">
        <v>1</v>
      </c>
    </row>
    <row r="411" spans="1:4">
      <c r="A411" s="58" t="s">
        <v>369</v>
      </c>
      <c r="B411" s="330" t="s">
        <v>1091</v>
      </c>
      <c r="C411" s="330" t="s">
        <v>1023</v>
      </c>
      <c r="D411" s="330">
        <v>1</v>
      </c>
    </row>
    <row r="412" spans="1:4">
      <c r="A412" s="58" t="s">
        <v>369</v>
      </c>
      <c r="B412" s="330" t="s">
        <v>1091</v>
      </c>
      <c r="C412" s="330" t="s">
        <v>1025</v>
      </c>
      <c r="D412" s="330">
        <v>6.33</v>
      </c>
    </row>
    <row r="413" spans="1:4">
      <c r="A413" s="58" t="s">
        <v>369</v>
      </c>
      <c r="B413" s="330" t="s">
        <v>1091</v>
      </c>
      <c r="C413" s="330" t="s">
        <v>1029</v>
      </c>
      <c r="D413" s="330">
        <v>1.2</v>
      </c>
    </row>
    <row r="414" spans="1:4">
      <c r="A414" s="58" t="s">
        <v>369</v>
      </c>
      <c r="B414" s="330" t="s">
        <v>1091</v>
      </c>
      <c r="C414" s="330" t="s">
        <v>1029</v>
      </c>
      <c r="D414" s="330">
        <v>1.22</v>
      </c>
    </row>
    <row r="415" spans="1:4">
      <c r="A415" s="58" t="s">
        <v>369</v>
      </c>
      <c r="B415" s="330" t="s">
        <v>1091</v>
      </c>
      <c r="C415" s="330" t="s">
        <v>1029</v>
      </c>
      <c r="D415" s="330">
        <v>1.2</v>
      </c>
    </row>
    <row r="416" spans="1:4">
      <c r="A416" s="58" t="s">
        <v>369</v>
      </c>
      <c r="B416" s="330" t="s">
        <v>1091</v>
      </c>
      <c r="C416" s="330" t="s">
        <v>1029</v>
      </c>
      <c r="D416" s="330">
        <v>1.2</v>
      </c>
    </row>
    <row r="417" spans="1:4">
      <c r="A417" s="58" t="s">
        <v>369</v>
      </c>
      <c r="B417" s="330" t="s">
        <v>1091</v>
      </c>
      <c r="C417" s="330" t="s">
        <v>1029</v>
      </c>
      <c r="D417" s="330">
        <v>1.2</v>
      </c>
    </row>
    <row r="418" spans="1:4">
      <c r="A418" s="58" t="s">
        <v>369</v>
      </c>
      <c r="B418" s="330" t="s">
        <v>1091</v>
      </c>
      <c r="C418" s="330" t="s">
        <v>1029</v>
      </c>
      <c r="D418" s="330">
        <v>1.2</v>
      </c>
    </row>
    <row r="419" spans="1:4">
      <c r="A419" s="58" t="s">
        <v>369</v>
      </c>
      <c r="B419" s="330" t="s">
        <v>1091</v>
      </c>
      <c r="C419" s="330" t="s">
        <v>1029</v>
      </c>
      <c r="D419" s="330">
        <v>1.2</v>
      </c>
    </row>
    <row r="420" spans="1:4">
      <c r="A420" s="58" t="s">
        <v>369</v>
      </c>
      <c r="B420" s="330" t="s">
        <v>1091</v>
      </c>
      <c r="C420" s="330" t="s">
        <v>1029</v>
      </c>
      <c r="D420" s="330">
        <v>1.2</v>
      </c>
    </row>
    <row r="421" spans="1:4">
      <c r="A421" s="58" t="s">
        <v>369</v>
      </c>
      <c r="B421" s="330" t="s">
        <v>1091</v>
      </c>
      <c r="C421" s="330" t="s">
        <v>1029</v>
      </c>
      <c r="D421" s="330">
        <v>1.2</v>
      </c>
    </row>
    <row r="422" spans="1:4">
      <c r="A422" s="58" t="s">
        <v>369</v>
      </c>
      <c r="B422" s="330" t="s">
        <v>1091</v>
      </c>
      <c r="C422" s="330" t="s">
        <v>1029</v>
      </c>
      <c r="D422" s="330">
        <v>3</v>
      </c>
    </row>
    <row r="423" spans="1:4">
      <c r="A423" s="58" t="s">
        <v>369</v>
      </c>
      <c r="B423" s="330" t="s">
        <v>1091</v>
      </c>
      <c r="C423" s="330" t="s">
        <v>1029</v>
      </c>
      <c r="D423" s="330">
        <v>2.8</v>
      </c>
    </row>
    <row r="424" spans="1:4">
      <c r="A424" s="58" t="s">
        <v>369</v>
      </c>
      <c r="B424" s="330" t="s">
        <v>1091</v>
      </c>
      <c r="C424" s="330" t="s">
        <v>1029</v>
      </c>
      <c r="D424" s="330">
        <v>2.8</v>
      </c>
    </row>
    <row r="425" spans="1:4">
      <c r="A425" s="58" t="s">
        <v>369</v>
      </c>
      <c r="B425" s="330" t="s">
        <v>1091</v>
      </c>
      <c r="C425" s="330" t="s">
        <v>1029</v>
      </c>
      <c r="D425" s="330">
        <v>2.8</v>
      </c>
    </row>
    <row r="426" spans="1:4">
      <c r="A426" s="58" t="s">
        <v>369</v>
      </c>
      <c r="B426" s="330" t="s">
        <v>1091</v>
      </c>
      <c r="C426" s="330" t="s">
        <v>1033</v>
      </c>
      <c r="D426" s="330">
        <v>1.22</v>
      </c>
    </row>
    <row r="427" spans="1:4">
      <c r="A427" s="58" t="s">
        <v>369</v>
      </c>
      <c r="B427" s="330" t="s">
        <v>1091</v>
      </c>
      <c r="C427" s="330" t="s">
        <v>1026</v>
      </c>
      <c r="D427" s="330">
        <v>3.04</v>
      </c>
    </row>
    <row r="428" spans="1:4">
      <c r="A428" s="58" t="s">
        <v>369</v>
      </c>
      <c r="B428" s="330" t="s">
        <v>1091</v>
      </c>
      <c r="C428" s="330" t="s">
        <v>1026</v>
      </c>
      <c r="D428" s="330">
        <v>2.8</v>
      </c>
    </row>
    <row r="429" spans="1:4">
      <c r="A429" s="58" t="s">
        <v>369</v>
      </c>
      <c r="B429" s="330" t="s">
        <v>1091</v>
      </c>
      <c r="C429" s="330" t="s">
        <v>1026</v>
      </c>
      <c r="D429" s="330">
        <v>2.8</v>
      </c>
    </row>
    <row r="430" spans="1:4">
      <c r="A430" s="58" t="s">
        <v>369</v>
      </c>
      <c r="B430" s="330" t="s">
        <v>1091</v>
      </c>
      <c r="C430" s="330" t="s">
        <v>1026</v>
      </c>
      <c r="D430" s="330">
        <v>2.8</v>
      </c>
    </row>
    <row r="431" spans="1:4">
      <c r="A431" s="58" t="s">
        <v>369</v>
      </c>
      <c r="B431" s="330" t="s">
        <v>1091</v>
      </c>
      <c r="C431" s="330" t="s">
        <v>1040</v>
      </c>
      <c r="D431" s="330">
        <v>1</v>
      </c>
    </row>
    <row r="432" spans="1:4">
      <c r="A432" s="58" t="s">
        <v>369</v>
      </c>
      <c r="B432" s="330" t="s">
        <v>1092</v>
      </c>
      <c r="C432" s="330" t="s">
        <v>1023</v>
      </c>
      <c r="D432" s="330">
        <v>1</v>
      </c>
    </row>
    <row r="433" spans="1:4">
      <c r="A433" s="58" t="s">
        <v>369</v>
      </c>
      <c r="B433" s="330" t="s">
        <v>1092</v>
      </c>
      <c r="C433" s="330" t="s">
        <v>1023</v>
      </c>
      <c r="D433" s="330">
        <v>1</v>
      </c>
    </row>
    <row r="434" spans="1:4">
      <c r="A434" s="58" t="s">
        <v>369</v>
      </c>
      <c r="B434" s="330" t="s">
        <v>1092</v>
      </c>
      <c r="C434" s="330" t="s">
        <v>1023</v>
      </c>
      <c r="D434" s="330">
        <v>1</v>
      </c>
    </row>
    <row r="435" spans="1:4">
      <c r="A435" s="58" t="s">
        <v>369</v>
      </c>
      <c r="B435" s="330" t="s">
        <v>1092</v>
      </c>
      <c r="C435" s="330" t="s">
        <v>1025</v>
      </c>
      <c r="D435" s="330">
        <v>6.33</v>
      </c>
    </row>
    <row r="436" spans="1:4">
      <c r="A436" s="58" t="s">
        <v>369</v>
      </c>
      <c r="B436" s="330" t="s">
        <v>1092</v>
      </c>
      <c r="C436" s="330" t="s">
        <v>1029</v>
      </c>
      <c r="D436" s="330">
        <v>1.2</v>
      </c>
    </row>
    <row r="437" spans="1:4">
      <c r="A437" s="58" t="s">
        <v>369</v>
      </c>
      <c r="B437" s="330" t="s">
        <v>1092</v>
      </c>
      <c r="C437" s="330" t="s">
        <v>1029</v>
      </c>
      <c r="D437" s="330">
        <v>1.2</v>
      </c>
    </row>
    <row r="438" spans="1:4">
      <c r="A438" s="58" t="s">
        <v>369</v>
      </c>
      <c r="B438" s="330" t="s">
        <v>1092</v>
      </c>
      <c r="C438" s="330" t="s">
        <v>1029</v>
      </c>
      <c r="D438" s="330">
        <v>1.2</v>
      </c>
    </row>
    <row r="439" spans="1:4">
      <c r="A439" s="58" t="s">
        <v>369</v>
      </c>
      <c r="B439" s="330" t="s">
        <v>1092</v>
      </c>
      <c r="C439" s="330" t="s">
        <v>1029</v>
      </c>
      <c r="D439" s="330">
        <v>1.2</v>
      </c>
    </row>
    <row r="440" spans="1:4">
      <c r="A440" s="58" t="s">
        <v>369</v>
      </c>
      <c r="B440" s="330" t="s">
        <v>1092</v>
      </c>
      <c r="C440" s="330" t="s">
        <v>1029</v>
      </c>
      <c r="D440" s="330">
        <v>1.2</v>
      </c>
    </row>
    <row r="441" spans="1:4">
      <c r="A441" s="58" t="s">
        <v>369</v>
      </c>
      <c r="B441" s="330" t="s">
        <v>1092</v>
      </c>
      <c r="C441" s="330" t="s">
        <v>1029</v>
      </c>
      <c r="D441" s="330">
        <v>1.2</v>
      </c>
    </row>
    <row r="442" spans="1:4">
      <c r="A442" s="58" t="s">
        <v>369</v>
      </c>
      <c r="B442" s="330" t="s">
        <v>1092</v>
      </c>
      <c r="C442" s="330" t="s">
        <v>1029</v>
      </c>
      <c r="D442" s="330">
        <v>1.2</v>
      </c>
    </row>
    <row r="443" spans="1:4">
      <c r="A443" s="58" t="s">
        <v>369</v>
      </c>
      <c r="B443" s="330" t="s">
        <v>1092</v>
      </c>
      <c r="C443" s="330" t="s">
        <v>1029</v>
      </c>
      <c r="D443" s="330">
        <v>1.2</v>
      </c>
    </row>
    <row r="444" spans="1:4">
      <c r="A444" s="58" t="s">
        <v>369</v>
      </c>
      <c r="B444" s="330" t="s">
        <v>1092</v>
      </c>
      <c r="C444" s="330" t="s">
        <v>1029</v>
      </c>
      <c r="D444" s="330">
        <v>1.2</v>
      </c>
    </row>
    <row r="445" spans="1:4">
      <c r="A445" s="58" t="s">
        <v>369</v>
      </c>
      <c r="B445" s="330" t="s">
        <v>1092</v>
      </c>
      <c r="C445" s="330" t="s">
        <v>1029</v>
      </c>
      <c r="D445" s="330">
        <v>3.25</v>
      </c>
    </row>
    <row r="446" spans="1:4">
      <c r="A446" s="58" t="s">
        <v>369</v>
      </c>
      <c r="B446" s="330" t="s">
        <v>1092</v>
      </c>
      <c r="C446" s="330" t="s">
        <v>1029</v>
      </c>
      <c r="D446" s="330">
        <v>2.8</v>
      </c>
    </row>
    <row r="447" spans="1:4">
      <c r="A447" s="58" t="s">
        <v>369</v>
      </c>
      <c r="B447" s="330" t="s">
        <v>1092</v>
      </c>
      <c r="C447" s="330" t="s">
        <v>1029</v>
      </c>
      <c r="D447" s="330">
        <v>2.8</v>
      </c>
    </row>
    <row r="448" spans="1:4">
      <c r="A448" s="58" t="s">
        <v>369</v>
      </c>
      <c r="B448" s="330" t="s">
        <v>1092</v>
      </c>
      <c r="C448" s="330" t="s">
        <v>1029</v>
      </c>
      <c r="D448" s="330">
        <v>2.8</v>
      </c>
    </row>
    <row r="449" spans="1:4">
      <c r="A449" s="58" t="s">
        <v>369</v>
      </c>
      <c r="B449" s="330" t="s">
        <v>1092</v>
      </c>
      <c r="C449" s="330" t="s">
        <v>1026</v>
      </c>
      <c r="D449" s="330">
        <v>3.25</v>
      </c>
    </row>
    <row r="450" spans="1:4">
      <c r="A450" s="58" t="s">
        <v>369</v>
      </c>
      <c r="B450" s="330" t="s">
        <v>1092</v>
      </c>
      <c r="C450" s="330" t="s">
        <v>1026</v>
      </c>
      <c r="D450" s="330">
        <v>2.8</v>
      </c>
    </row>
    <row r="451" spans="1:4">
      <c r="A451" s="58" t="s">
        <v>369</v>
      </c>
      <c r="B451" s="330" t="s">
        <v>1092</v>
      </c>
      <c r="C451" s="330" t="s">
        <v>1026</v>
      </c>
      <c r="D451" s="330">
        <v>2.8</v>
      </c>
    </row>
    <row r="452" spans="1:4">
      <c r="A452" s="58" t="s">
        <v>369</v>
      </c>
      <c r="B452" s="330" t="s">
        <v>1092</v>
      </c>
      <c r="C452" s="330" t="s">
        <v>1026</v>
      </c>
      <c r="D452" s="330">
        <v>2.8</v>
      </c>
    </row>
    <row r="453" spans="1:4">
      <c r="A453" s="58" t="s">
        <v>369</v>
      </c>
      <c r="B453" s="330" t="s">
        <v>1092</v>
      </c>
      <c r="C453" s="330" t="s">
        <v>1040</v>
      </c>
      <c r="D453" s="330">
        <v>1</v>
      </c>
    </row>
    <row r="454" spans="1:4">
      <c r="A454" s="58" t="s">
        <v>369</v>
      </c>
      <c r="B454" s="330" t="s">
        <v>1093</v>
      </c>
      <c r="C454" s="330" t="s">
        <v>1021</v>
      </c>
      <c r="D454" s="330">
        <v>1</v>
      </c>
    </row>
    <row r="455" spans="1:4">
      <c r="A455" s="58" t="s">
        <v>369</v>
      </c>
      <c r="B455" s="330" t="s">
        <v>1094</v>
      </c>
      <c r="C455" s="330" t="s">
        <v>1023</v>
      </c>
      <c r="D455" s="330">
        <v>1</v>
      </c>
    </row>
    <row r="456" spans="1:4">
      <c r="A456" s="58" t="s">
        <v>369</v>
      </c>
      <c r="B456" s="330" t="s">
        <v>1094</v>
      </c>
      <c r="C456" s="330" t="s">
        <v>1023</v>
      </c>
      <c r="D456" s="330">
        <v>1</v>
      </c>
    </row>
    <row r="457" spans="1:4">
      <c r="A457" s="58" t="s">
        <v>369</v>
      </c>
      <c r="B457" s="330" t="s">
        <v>1094</v>
      </c>
      <c r="C457" s="330" t="s">
        <v>1021</v>
      </c>
      <c r="D457" s="330">
        <v>1</v>
      </c>
    </row>
    <row r="458" spans="1:4">
      <c r="A458" s="58" t="s">
        <v>369</v>
      </c>
      <c r="B458" s="330" t="s">
        <v>1094</v>
      </c>
      <c r="C458" s="330" t="s">
        <v>1021</v>
      </c>
      <c r="D458" s="330">
        <v>0.97</v>
      </c>
    </row>
    <row r="459" spans="1:4">
      <c r="A459" s="58" t="s">
        <v>369</v>
      </c>
      <c r="B459" s="330" t="s">
        <v>1094</v>
      </c>
      <c r="C459" s="330" t="s">
        <v>1040</v>
      </c>
      <c r="D459" s="330">
        <v>1</v>
      </c>
    </row>
    <row r="460" spans="1:4">
      <c r="A460" s="58" t="s">
        <v>369</v>
      </c>
      <c r="B460" s="330" t="s">
        <v>1094</v>
      </c>
      <c r="C460" s="330" t="s">
        <v>1040</v>
      </c>
      <c r="D460" s="330">
        <v>1</v>
      </c>
    </row>
    <row r="461" spans="1:4">
      <c r="A461" s="58" t="s">
        <v>369</v>
      </c>
      <c r="B461" s="330" t="s">
        <v>1095</v>
      </c>
      <c r="C461" s="330" t="s">
        <v>1023</v>
      </c>
      <c r="D461" s="330">
        <v>1</v>
      </c>
    </row>
    <row r="462" spans="1:4">
      <c r="A462" s="58" t="s">
        <v>369</v>
      </c>
      <c r="B462" s="330" t="s">
        <v>1095</v>
      </c>
      <c r="C462" s="330" t="s">
        <v>1023</v>
      </c>
      <c r="D462" s="330">
        <v>1</v>
      </c>
    </row>
    <row r="463" spans="1:4">
      <c r="A463" s="58" t="s">
        <v>369</v>
      </c>
      <c r="B463" s="330" t="s">
        <v>1095</v>
      </c>
      <c r="C463" s="330" t="s">
        <v>1023</v>
      </c>
      <c r="D463" s="330">
        <v>1</v>
      </c>
    </row>
    <row r="464" spans="1:4">
      <c r="A464" s="58" t="s">
        <v>369</v>
      </c>
      <c r="B464" s="330" t="s">
        <v>1095</v>
      </c>
      <c r="C464" s="330" t="s">
        <v>1023</v>
      </c>
      <c r="D464" s="330">
        <v>1</v>
      </c>
    </row>
    <row r="465" spans="1:4">
      <c r="A465" s="58" t="s">
        <v>369</v>
      </c>
      <c r="B465" s="330" t="s">
        <v>1095</v>
      </c>
      <c r="C465" s="330" t="s">
        <v>1025</v>
      </c>
      <c r="D465" s="330">
        <v>3</v>
      </c>
    </row>
    <row r="466" spans="1:4">
      <c r="A466" s="58" t="s">
        <v>369</v>
      </c>
      <c r="B466" s="330" t="s">
        <v>1095</v>
      </c>
      <c r="C466" s="330" t="s">
        <v>1025</v>
      </c>
      <c r="D466" s="330">
        <v>3</v>
      </c>
    </row>
    <row r="467" spans="1:4">
      <c r="A467" s="58" t="s">
        <v>369</v>
      </c>
      <c r="B467" s="330" t="s">
        <v>1095</v>
      </c>
      <c r="C467" s="330" t="s">
        <v>1025</v>
      </c>
      <c r="D467" s="330">
        <v>2.95</v>
      </c>
    </row>
    <row r="468" spans="1:4">
      <c r="A468" s="58" t="s">
        <v>369</v>
      </c>
      <c r="B468" s="330" t="s">
        <v>1095</v>
      </c>
      <c r="C468" s="330" t="s">
        <v>1025</v>
      </c>
      <c r="D468" s="330">
        <v>2.95</v>
      </c>
    </row>
    <row r="469" spans="1:4">
      <c r="A469" s="58" t="s">
        <v>369</v>
      </c>
      <c r="B469" s="330" t="s">
        <v>1095</v>
      </c>
      <c r="C469" s="330" t="s">
        <v>1025</v>
      </c>
      <c r="D469" s="330">
        <v>2.95</v>
      </c>
    </row>
    <row r="470" spans="1:4">
      <c r="A470" s="58" t="s">
        <v>369</v>
      </c>
      <c r="B470" s="330" t="s">
        <v>1095</v>
      </c>
      <c r="C470" s="330" t="s">
        <v>1031</v>
      </c>
      <c r="D470" s="330">
        <v>2.6</v>
      </c>
    </row>
    <row r="471" spans="1:4">
      <c r="A471" s="58" t="s">
        <v>369</v>
      </c>
      <c r="B471" s="330" t="s">
        <v>1095</v>
      </c>
      <c r="C471" s="330" t="s">
        <v>1031</v>
      </c>
      <c r="D471" s="330">
        <v>3.28</v>
      </c>
    </row>
    <row r="472" spans="1:4">
      <c r="A472" s="58" t="s">
        <v>369</v>
      </c>
      <c r="B472" s="330" t="s">
        <v>1095</v>
      </c>
      <c r="C472" s="330" t="s">
        <v>1031</v>
      </c>
      <c r="D472" s="330">
        <v>3.15</v>
      </c>
    </row>
    <row r="473" spans="1:4">
      <c r="A473" s="58" t="s">
        <v>369</v>
      </c>
      <c r="B473" s="330" t="s">
        <v>1095</v>
      </c>
      <c r="C473" s="330" t="s">
        <v>1031</v>
      </c>
      <c r="D473" s="330">
        <v>3.28</v>
      </c>
    </row>
    <row r="474" spans="1:4">
      <c r="A474" s="58" t="s">
        <v>369</v>
      </c>
      <c r="B474" s="330" t="s">
        <v>1095</v>
      </c>
      <c r="C474" s="330" t="s">
        <v>1031</v>
      </c>
      <c r="D474" s="330">
        <v>3.28</v>
      </c>
    </row>
    <row r="475" spans="1:4">
      <c r="A475" s="58" t="s">
        <v>369</v>
      </c>
      <c r="B475" s="330" t="s">
        <v>1095</v>
      </c>
      <c r="C475" s="330" t="s">
        <v>1076</v>
      </c>
      <c r="D475" s="330">
        <v>4.8499999999999996</v>
      </c>
    </row>
    <row r="476" spans="1:4">
      <c r="A476" s="58" t="s">
        <v>369</v>
      </c>
      <c r="B476" s="330" t="s">
        <v>1095</v>
      </c>
      <c r="C476" s="330" t="s">
        <v>1032</v>
      </c>
      <c r="D476" s="330">
        <v>2.7</v>
      </c>
    </row>
    <row r="477" spans="1:4">
      <c r="A477" s="58" t="s">
        <v>369</v>
      </c>
      <c r="B477" s="330" t="s">
        <v>1095</v>
      </c>
      <c r="C477" s="330" t="s">
        <v>1032</v>
      </c>
      <c r="D477" s="330">
        <v>2.65</v>
      </c>
    </row>
    <row r="478" spans="1:4">
      <c r="A478" s="58" t="s">
        <v>369</v>
      </c>
      <c r="B478" s="330" t="s">
        <v>1095</v>
      </c>
      <c r="C478" s="330" t="s">
        <v>1032</v>
      </c>
      <c r="D478" s="330">
        <v>3.01</v>
      </c>
    </row>
    <row r="479" spans="1:4">
      <c r="A479" s="58" t="s">
        <v>369</v>
      </c>
      <c r="B479" s="330" t="s">
        <v>1095</v>
      </c>
      <c r="C479" s="330" t="s">
        <v>1032</v>
      </c>
      <c r="D479" s="330">
        <v>3.01</v>
      </c>
    </row>
    <row r="480" spans="1:4">
      <c r="A480" s="58" t="s">
        <v>369</v>
      </c>
      <c r="B480" s="330" t="s">
        <v>1095</v>
      </c>
      <c r="C480" s="330" t="s">
        <v>1032</v>
      </c>
      <c r="D480" s="330">
        <v>3.01</v>
      </c>
    </row>
    <row r="481" spans="1:4">
      <c r="A481" s="58" t="s">
        <v>369</v>
      </c>
      <c r="B481" s="330" t="s">
        <v>1095</v>
      </c>
      <c r="C481" s="330" t="s">
        <v>1029</v>
      </c>
      <c r="D481" s="330">
        <v>1.17</v>
      </c>
    </row>
    <row r="482" spans="1:4">
      <c r="A482" s="58" t="s">
        <v>369</v>
      </c>
      <c r="B482" s="330" t="s">
        <v>1095</v>
      </c>
      <c r="C482" s="330" t="s">
        <v>1029</v>
      </c>
      <c r="D482" s="330">
        <v>1.17</v>
      </c>
    </row>
    <row r="483" spans="1:4">
      <c r="A483" s="58" t="s">
        <v>369</v>
      </c>
      <c r="B483" s="330" t="s">
        <v>1095</v>
      </c>
      <c r="C483" s="330" t="s">
        <v>1029</v>
      </c>
      <c r="D483" s="330">
        <v>1.17</v>
      </c>
    </row>
    <row r="484" spans="1:4">
      <c r="A484" s="58" t="s">
        <v>369</v>
      </c>
      <c r="B484" s="330" t="s">
        <v>1095</v>
      </c>
      <c r="C484" s="330" t="s">
        <v>1029</v>
      </c>
      <c r="D484" s="330">
        <v>1.17</v>
      </c>
    </row>
    <row r="485" spans="1:4">
      <c r="A485" s="58" t="s">
        <v>369</v>
      </c>
      <c r="B485" s="330" t="s">
        <v>1095</v>
      </c>
      <c r="C485" s="330" t="s">
        <v>1029</v>
      </c>
      <c r="D485" s="330">
        <v>1.1399999999999999</v>
      </c>
    </row>
    <row r="486" spans="1:4">
      <c r="A486" s="58" t="s">
        <v>369</v>
      </c>
      <c r="B486" s="330" t="s">
        <v>1095</v>
      </c>
      <c r="C486" s="330" t="s">
        <v>1029</v>
      </c>
      <c r="D486" s="330">
        <v>1.1399999999999999</v>
      </c>
    </row>
    <row r="487" spans="1:4">
      <c r="A487" s="58" t="s">
        <v>369</v>
      </c>
      <c r="B487" s="330" t="s">
        <v>1095</v>
      </c>
      <c r="C487" s="330" t="s">
        <v>1029</v>
      </c>
      <c r="D487" s="330">
        <v>1.1399999999999999</v>
      </c>
    </row>
    <row r="488" spans="1:4">
      <c r="A488" s="58" t="s">
        <v>369</v>
      </c>
      <c r="B488" s="330" t="s">
        <v>1095</v>
      </c>
      <c r="C488" s="330" t="s">
        <v>1029</v>
      </c>
      <c r="D488" s="330">
        <v>1.1399999999999999</v>
      </c>
    </row>
    <row r="489" spans="1:4">
      <c r="A489" s="58" t="s">
        <v>369</v>
      </c>
      <c r="B489" s="330" t="s">
        <v>1095</v>
      </c>
      <c r="C489" s="330" t="s">
        <v>1029</v>
      </c>
      <c r="D489" s="330">
        <v>1.46</v>
      </c>
    </row>
    <row r="490" spans="1:4">
      <c r="A490" s="58" t="s">
        <v>369</v>
      </c>
      <c r="B490" s="330" t="s">
        <v>1095</v>
      </c>
      <c r="C490" s="330" t="s">
        <v>1033</v>
      </c>
      <c r="D490" s="330">
        <v>1.17</v>
      </c>
    </row>
    <row r="491" spans="1:4">
      <c r="A491" s="58" t="s">
        <v>369</v>
      </c>
      <c r="B491" s="330" t="s">
        <v>1095</v>
      </c>
      <c r="C491" s="330" t="s">
        <v>1033</v>
      </c>
      <c r="D491" s="330">
        <v>1.1399999999999999</v>
      </c>
    </row>
    <row r="492" spans="1:4">
      <c r="A492" s="58" t="s">
        <v>369</v>
      </c>
      <c r="B492" s="330" t="s">
        <v>1095</v>
      </c>
      <c r="C492" s="330" t="s">
        <v>1026</v>
      </c>
      <c r="D492" s="330">
        <v>1.46</v>
      </c>
    </row>
    <row r="493" spans="1:4">
      <c r="A493" s="58" t="s">
        <v>369</v>
      </c>
      <c r="B493" s="330" t="s">
        <v>1095</v>
      </c>
      <c r="C493" s="330" t="s">
        <v>1026</v>
      </c>
      <c r="D493" s="330">
        <v>1.4</v>
      </c>
    </row>
    <row r="494" spans="1:4">
      <c r="A494" s="58" t="s">
        <v>369</v>
      </c>
      <c r="B494" s="330" t="s">
        <v>1095</v>
      </c>
      <c r="C494" s="330" t="s">
        <v>1026</v>
      </c>
      <c r="D494" s="330">
        <v>1.4</v>
      </c>
    </row>
    <row r="495" spans="1:4">
      <c r="A495" s="58" t="s">
        <v>369</v>
      </c>
      <c r="B495" s="330" t="s">
        <v>1095</v>
      </c>
      <c r="C495" s="330" t="s">
        <v>1034</v>
      </c>
      <c r="D495" s="330">
        <v>1.6</v>
      </c>
    </row>
    <row r="496" spans="1:4">
      <c r="A496" s="58" t="s">
        <v>369</v>
      </c>
      <c r="B496" s="330" t="s">
        <v>1095</v>
      </c>
      <c r="C496" s="330" t="s">
        <v>1021</v>
      </c>
      <c r="D496" s="330">
        <v>1</v>
      </c>
    </row>
    <row r="497" spans="1:4">
      <c r="A497" s="58" t="s">
        <v>369</v>
      </c>
      <c r="B497" s="330" t="s">
        <v>1095</v>
      </c>
      <c r="C497" s="330" t="s">
        <v>1021</v>
      </c>
      <c r="D497" s="330">
        <v>1</v>
      </c>
    </row>
    <row r="498" spans="1:4">
      <c r="A498" s="58" t="s">
        <v>369</v>
      </c>
      <c r="B498" s="330" t="s">
        <v>1095</v>
      </c>
      <c r="C498" s="330" t="s">
        <v>1040</v>
      </c>
      <c r="D498" s="330">
        <v>1</v>
      </c>
    </row>
    <row r="499" spans="1:4">
      <c r="A499" s="58" t="s">
        <v>369</v>
      </c>
      <c r="B499" s="330" t="s">
        <v>1095</v>
      </c>
      <c r="C499" s="330" t="s">
        <v>1040</v>
      </c>
      <c r="D499" s="330">
        <v>1</v>
      </c>
    </row>
    <row r="500" spans="1:4">
      <c r="A500" s="58" t="s">
        <v>369</v>
      </c>
      <c r="B500" s="330" t="s">
        <v>1095</v>
      </c>
      <c r="C500" s="330" t="s">
        <v>1035</v>
      </c>
      <c r="D500" s="330">
        <v>1.2</v>
      </c>
    </row>
    <row r="501" spans="1:4">
      <c r="A501" s="58" t="s">
        <v>369</v>
      </c>
      <c r="B501" s="330" t="s">
        <v>1096</v>
      </c>
      <c r="C501" s="330" t="s">
        <v>1023</v>
      </c>
      <c r="D501" s="330">
        <v>1</v>
      </c>
    </row>
    <row r="502" spans="1:4">
      <c r="A502" s="58" t="s">
        <v>369</v>
      </c>
      <c r="B502" s="330" t="s">
        <v>1096</v>
      </c>
      <c r="C502" s="330" t="s">
        <v>1056</v>
      </c>
      <c r="D502" s="330">
        <v>2.5</v>
      </c>
    </row>
    <row r="503" spans="1:4">
      <c r="A503" s="58" t="s">
        <v>369</v>
      </c>
      <c r="B503" s="330" t="s">
        <v>1096</v>
      </c>
      <c r="C503" s="330" t="s">
        <v>1029</v>
      </c>
      <c r="D503" s="330">
        <v>1.18</v>
      </c>
    </row>
    <row r="504" spans="1:4">
      <c r="A504" s="58" t="s">
        <v>369</v>
      </c>
      <c r="B504" s="330" t="s">
        <v>1096</v>
      </c>
      <c r="C504" s="330" t="s">
        <v>1029</v>
      </c>
      <c r="D504" s="330">
        <v>1.21</v>
      </c>
    </row>
    <row r="505" spans="1:4">
      <c r="A505" s="58" t="s">
        <v>369</v>
      </c>
      <c r="B505" s="330" t="s">
        <v>1096</v>
      </c>
      <c r="C505" s="330" t="s">
        <v>1029</v>
      </c>
      <c r="D505" s="330">
        <v>1.46</v>
      </c>
    </row>
    <row r="506" spans="1:4">
      <c r="A506" s="58" t="s">
        <v>369</v>
      </c>
      <c r="B506" s="330" t="s">
        <v>1096</v>
      </c>
      <c r="C506" s="330" t="s">
        <v>1029</v>
      </c>
      <c r="D506" s="330">
        <v>1.2</v>
      </c>
    </row>
    <row r="507" spans="1:4">
      <c r="A507" s="58" t="s">
        <v>369</v>
      </c>
      <c r="B507" s="330" t="s">
        <v>1096</v>
      </c>
      <c r="C507" s="330" t="s">
        <v>1029</v>
      </c>
      <c r="D507" s="330">
        <v>1.2</v>
      </c>
    </row>
    <row r="508" spans="1:4">
      <c r="A508" s="58" t="s">
        <v>369</v>
      </c>
      <c r="B508" s="330" t="s">
        <v>1096</v>
      </c>
      <c r="C508" s="330" t="s">
        <v>1029</v>
      </c>
      <c r="D508" s="330">
        <v>1.2</v>
      </c>
    </row>
    <row r="509" spans="1:4">
      <c r="A509" s="58" t="s">
        <v>369</v>
      </c>
      <c r="B509" s="330" t="s">
        <v>1096</v>
      </c>
      <c r="C509" s="330" t="s">
        <v>1029</v>
      </c>
      <c r="D509" s="330">
        <v>1.2</v>
      </c>
    </row>
    <row r="510" spans="1:4">
      <c r="A510" s="58" t="s">
        <v>369</v>
      </c>
      <c r="B510" s="330" t="s">
        <v>1096</v>
      </c>
      <c r="C510" s="330" t="s">
        <v>1029</v>
      </c>
      <c r="D510" s="330">
        <v>1.69</v>
      </c>
    </row>
    <row r="511" spans="1:4">
      <c r="A511" s="58" t="s">
        <v>369</v>
      </c>
      <c r="B511" s="330" t="s">
        <v>1096</v>
      </c>
      <c r="C511" s="330" t="s">
        <v>1033</v>
      </c>
      <c r="D511" s="330">
        <v>1.18</v>
      </c>
    </row>
    <row r="512" spans="1:4">
      <c r="A512" s="58" t="s">
        <v>369</v>
      </c>
      <c r="B512" s="330" t="s">
        <v>1096</v>
      </c>
      <c r="C512" s="330" t="s">
        <v>1026</v>
      </c>
      <c r="D512" s="330">
        <v>1.69</v>
      </c>
    </row>
    <row r="513" spans="1:4">
      <c r="A513" s="58" t="s">
        <v>369</v>
      </c>
      <c r="B513" s="330" t="s">
        <v>1096</v>
      </c>
      <c r="C513" s="330" t="s">
        <v>1026</v>
      </c>
      <c r="D513" s="330">
        <v>1.69</v>
      </c>
    </row>
    <row r="514" spans="1:4">
      <c r="A514" s="58" t="s">
        <v>369</v>
      </c>
      <c r="B514" s="330" t="s">
        <v>1096</v>
      </c>
      <c r="C514" s="330" t="s">
        <v>1097</v>
      </c>
      <c r="D514" s="330">
        <v>1</v>
      </c>
    </row>
    <row r="515" spans="1:4">
      <c r="A515" s="58" t="s">
        <v>369</v>
      </c>
      <c r="B515" s="330" t="s">
        <v>1096</v>
      </c>
      <c r="C515" s="330" t="s">
        <v>1021</v>
      </c>
      <c r="D515" s="330">
        <v>1</v>
      </c>
    </row>
    <row r="516" spans="1:4">
      <c r="A516" s="58" t="s">
        <v>369</v>
      </c>
      <c r="B516" s="330" t="s">
        <v>1096</v>
      </c>
      <c r="C516" s="330" t="s">
        <v>1040</v>
      </c>
      <c r="D516" s="330">
        <v>1</v>
      </c>
    </row>
    <row r="517" spans="1:4">
      <c r="A517" s="58" t="s">
        <v>369</v>
      </c>
      <c r="B517" s="330" t="s">
        <v>1098</v>
      </c>
      <c r="C517" s="330" t="s">
        <v>1023</v>
      </c>
      <c r="D517" s="330">
        <v>1</v>
      </c>
    </row>
    <row r="518" spans="1:4">
      <c r="A518" s="58" t="s">
        <v>369</v>
      </c>
      <c r="B518" s="330" t="s">
        <v>1098</v>
      </c>
      <c r="C518" s="330" t="s">
        <v>1023</v>
      </c>
      <c r="D518" s="330">
        <v>1</v>
      </c>
    </row>
    <row r="519" spans="1:4">
      <c r="A519" s="58" t="s">
        <v>369</v>
      </c>
      <c r="B519" s="330" t="s">
        <v>1098</v>
      </c>
      <c r="C519" s="330" t="s">
        <v>1025</v>
      </c>
      <c r="D519" s="330">
        <v>2.79</v>
      </c>
    </row>
    <row r="520" spans="1:4">
      <c r="A520" s="58" t="s">
        <v>369</v>
      </c>
      <c r="B520" s="330" t="s">
        <v>1098</v>
      </c>
      <c r="C520" s="330" t="s">
        <v>1025</v>
      </c>
      <c r="D520" s="330">
        <v>2.79</v>
      </c>
    </row>
    <row r="521" spans="1:4">
      <c r="A521" s="58" t="s">
        <v>369</v>
      </c>
      <c r="B521" s="330" t="s">
        <v>1098</v>
      </c>
      <c r="C521" s="330" t="s">
        <v>1031</v>
      </c>
      <c r="D521" s="330">
        <v>3.28</v>
      </c>
    </row>
    <row r="522" spans="1:4">
      <c r="A522" s="58" t="s">
        <v>369</v>
      </c>
      <c r="B522" s="330" t="s">
        <v>1098</v>
      </c>
      <c r="C522" s="330" t="s">
        <v>1029</v>
      </c>
      <c r="D522" s="330">
        <v>1.1100000000000001</v>
      </c>
    </row>
    <row r="523" spans="1:4">
      <c r="A523" s="58" t="s">
        <v>369</v>
      </c>
      <c r="B523" s="330" t="s">
        <v>1098</v>
      </c>
      <c r="C523" s="330" t="s">
        <v>1029</v>
      </c>
      <c r="D523" s="330">
        <v>1.2</v>
      </c>
    </row>
    <row r="524" spans="1:4">
      <c r="A524" s="58" t="s">
        <v>369</v>
      </c>
      <c r="B524" s="330" t="s">
        <v>1098</v>
      </c>
      <c r="C524" s="330" t="s">
        <v>1029</v>
      </c>
      <c r="D524" s="330">
        <v>1.17</v>
      </c>
    </row>
    <row r="525" spans="1:4">
      <c r="A525" s="58" t="s">
        <v>369</v>
      </c>
      <c r="B525" s="330" t="s">
        <v>1098</v>
      </c>
      <c r="C525" s="330" t="s">
        <v>1029</v>
      </c>
      <c r="D525" s="330">
        <v>1.2</v>
      </c>
    </row>
    <row r="526" spans="1:4">
      <c r="A526" s="58" t="s">
        <v>369</v>
      </c>
      <c r="B526" s="330" t="s">
        <v>1098</v>
      </c>
      <c r="C526" s="330" t="s">
        <v>1029</v>
      </c>
      <c r="D526" s="330">
        <v>1.2</v>
      </c>
    </row>
    <row r="527" spans="1:4">
      <c r="A527" s="58" t="s">
        <v>369</v>
      </c>
      <c r="B527" s="330" t="s">
        <v>1098</v>
      </c>
      <c r="C527" s="330" t="s">
        <v>1029</v>
      </c>
      <c r="D527" s="330">
        <v>1.2</v>
      </c>
    </row>
    <row r="528" spans="1:4">
      <c r="A528" s="58" t="s">
        <v>369</v>
      </c>
      <c r="B528" s="330" t="s">
        <v>1098</v>
      </c>
      <c r="C528" s="330" t="s">
        <v>1029</v>
      </c>
      <c r="D528" s="330">
        <v>1.2</v>
      </c>
    </row>
    <row r="529" spans="1:4">
      <c r="A529" s="58" t="s">
        <v>369</v>
      </c>
      <c r="B529" s="330" t="s">
        <v>1098</v>
      </c>
      <c r="C529" s="330" t="s">
        <v>1029</v>
      </c>
      <c r="D529" s="330">
        <v>1.4</v>
      </c>
    </row>
    <row r="530" spans="1:4">
      <c r="A530" s="58" t="s">
        <v>369</v>
      </c>
      <c r="B530" s="330" t="s">
        <v>1098</v>
      </c>
      <c r="C530" s="330" t="s">
        <v>1033</v>
      </c>
      <c r="D530" s="330">
        <v>1.34</v>
      </c>
    </row>
    <row r="531" spans="1:4">
      <c r="A531" s="58" t="s">
        <v>369</v>
      </c>
      <c r="B531" s="330" t="s">
        <v>1098</v>
      </c>
      <c r="C531" s="330" t="s">
        <v>1026</v>
      </c>
      <c r="D531" s="330">
        <v>1.67</v>
      </c>
    </row>
    <row r="532" spans="1:4">
      <c r="A532" s="58" t="s">
        <v>369</v>
      </c>
      <c r="B532" s="330" t="s">
        <v>1098</v>
      </c>
      <c r="C532" s="330" t="s">
        <v>1026</v>
      </c>
      <c r="D532" s="330">
        <v>1.55</v>
      </c>
    </row>
    <row r="533" spans="1:4">
      <c r="A533" s="58" t="s">
        <v>369</v>
      </c>
      <c r="B533" s="330" t="s">
        <v>1098</v>
      </c>
      <c r="C533" s="330" t="s">
        <v>1099</v>
      </c>
      <c r="D533" s="330">
        <v>2.79</v>
      </c>
    </row>
    <row r="534" spans="1:4">
      <c r="A534" s="58" t="s">
        <v>369</v>
      </c>
      <c r="B534" s="330" t="s">
        <v>1098</v>
      </c>
      <c r="C534" s="330" t="s">
        <v>1021</v>
      </c>
      <c r="D534" s="330">
        <v>1</v>
      </c>
    </row>
    <row r="535" spans="1:4">
      <c r="A535" s="58" t="s">
        <v>369</v>
      </c>
      <c r="B535" s="330" t="s">
        <v>1098</v>
      </c>
      <c r="C535" s="330" t="s">
        <v>1040</v>
      </c>
      <c r="D535" s="330">
        <v>1</v>
      </c>
    </row>
    <row r="536" spans="1:4">
      <c r="A536" s="58" t="s">
        <v>369</v>
      </c>
      <c r="B536" s="330" t="s">
        <v>1100</v>
      </c>
      <c r="C536" s="330" t="s">
        <v>1023</v>
      </c>
      <c r="D536" s="330">
        <v>1</v>
      </c>
    </row>
    <row r="537" spans="1:4">
      <c r="A537" s="58" t="s">
        <v>369</v>
      </c>
      <c r="B537" s="330" t="s">
        <v>1100</v>
      </c>
      <c r="C537" s="330" t="s">
        <v>1023</v>
      </c>
      <c r="D537" s="330">
        <v>1</v>
      </c>
    </row>
    <row r="538" spans="1:4">
      <c r="A538" s="58" t="s">
        <v>369</v>
      </c>
      <c r="B538" s="330" t="s">
        <v>1100</v>
      </c>
      <c r="C538" s="330" t="s">
        <v>1023</v>
      </c>
      <c r="D538" s="330">
        <v>1</v>
      </c>
    </row>
    <row r="539" spans="1:4">
      <c r="A539" s="58" t="s">
        <v>369</v>
      </c>
      <c r="B539" s="330" t="s">
        <v>1100</v>
      </c>
      <c r="C539" s="330" t="s">
        <v>1023</v>
      </c>
      <c r="D539" s="330">
        <v>1</v>
      </c>
    </row>
    <row r="540" spans="1:4">
      <c r="A540" s="58" t="s">
        <v>369</v>
      </c>
      <c r="B540" s="330" t="s">
        <v>1100</v>
      </c>
      <c r="C540" s="330" t="s">
        <v>1025</v>
      </c>
      <c r="D540" s="330">
        <v>3.33</v>
      </c>
    </row>
    <row r="541" spans="1:4">
      <c r="A541" s="58" t="s">
        <v>369</v>
      </c>
      <c r="B541" s="330" t="s">
        <v>1100</v>
      </c>
      <c r="C541" s="330" t="s">
        <v>1056</v>
      </c>
      <c r="D541" s="330">
        <v>2.76</v>
      </c>
    </row>
    <row r="542" spans="1:4">
      <c r="A542" s="58" t="s">
        <v>369</v>
      </c>
      <c r="B542" s="330" t="s">
        <v>1100</v>
      </c>
      <c r="C542" s="330" t="s">
        <v>1056</v>
      </c>
      <c r="D542" s="330">
        <v>2.76</v>
      </c>
    </row>
    <row r="543" spans="1:4">
      <c r="A543" s="58" t="s">
        <v>369</v>
      </c>
      <c r="B543" s="330" t="s">
        <v>1100</v>
      </c>
      <c r="C543" s="330" t="s">
        <v>1029</v>
      </c>
      <c r="D543" s="330">
        <v>1.74</v>
      </c>
    </row>
    <row r="544" spans="1:4">
      <c r="A544" s="58" t="s">
        <v>369</v>
      </c>
      <c r="B544" s="330" t="s">
        <v>1100</v>
      </c>
      <c r="C544" s="330" t="s">
        <v>1033</v>
      </c>
      <c r="D544" s="330">
        <v>1.1499999999999999</v>
      </c>
    </row>
    <row r="545" spans="1:4">
      <c r="A545" s="58" t="s">
        <v>369</v>
      </c>
      <c r="B545" s="330" t="s">
        <v>1100</v>
      </c>
      <c r="C545" s="330" t="s">
        <v>1026</v>
      </c>
      <c r="D545" s="330">
        <v>1.74</v>
      </c>
    </row>
    <row r="546" spans="1:4">
      <c r="A546" s="58" t="s">
        <v>369</v>
      </c>
      <c r="B546" s="330" t="s">
        <v>1100</v>
      </c>
      <c r="C546" s="330" t="s">
        <v>1026</v>
      </c>
      <c r="D546" s="330">
        <v>1.74</v>
      </c>
    </row>
    <row r="547" spans="1:4">
      <c r="A547" s="58" t="s">
        <v>369</v>
      </c>
      <c r="B547" s="330" t="s">
        <v>1100</v>
      </c>
      <c r="C547" s="330" t="s">
        <v>1026</v>
      </c>
      <c r="D547" s="330">
        <v>1.74</v>
      </c>
    </row>
    <row r="548" spans="1:4">
      <c r="A548" s="58" t="s">
        <v>369</v>
      </c>
      <c r="B548" s="330" t="s">
        <v>1100</v>
      </c>
      <c r="C548" s="330" t="s">
        <v>1099</v>
      </c>
      <c r="D548" s="330">
        <v>3</v>
      </c>
    </row>
    <row r="549" spans="1:4">
      <c r="A549" s="58" t="s">
        <v>369</v>
      </c>
      <c r="B549" s="330" t="s">
        <v>1100</v>
      </c>
      <c r="C549" s="330" t="s">
        <v>1099</v>
      </c>
      <c r="D549" s="330">
        <v>3</v>
      </c>
    </row>
    <row r="550" spans="1:4">
      <c r="A550" s="58" t="s">
        <v>369</v>
      </c>
      <c r="B550" s="330" t="s">
        <v>1100</v>
      </c>
      <c r="C550" s="330" t="s">
        <v>1021</v>
      </c>
      <c r="D550" s="330">
        <v>1.1499999999999999</v>
      </c>
    </row>
    <row r="551" spans="1:4">
      <c r="A551" s="58" t="s">
        <v>369</v>
      </c>
      <c r="B551" s="330" t="s">
        <v>1100</v>
      </c>
      <c r="C551" s="330" t="s">
        <v>1021</v>
      </c>
      <c r="D551" s="330">
        <v>1.1499999999999999</v>
      </c>
    </row>
    <row r="552" spans="1:4">
      <c r="A552" s="58" t="s">
        <v>369</v>
      </c>
      <c r="B552" s="330" t="s">
        <v>1100</v>
      </c>
      <c r="C552" s="330" t="s">
        <v>1021</v>
      </c>
      <c r="D552" s="330">
        <v>1</v>
      </c>
    </row>
    <row r="553" spans="1:4">
      <c r="A553" s="58" t="s">
        <v>369</v>
      </c>
      <c r="B553" s="330" t="s">
        <v>1100</v>
      </c>
      <c r="C553" s="330" t="s">
        <v>1021</v>
      </c>
      <c r="D553" s="330">
        <v>1</v>
      </c>
    </row>
    <row r="554" spans="1:4">
      <c r="A554" s="58" t="s">
        <v>369</v>
      </c>
      <c r="B554" s="330" t="s">
        <v>1100</v>
      </c>
      <c r="C554" s="330" t="s">
        <v>1021</v>
      </c>
      <c r="D554" s="330">
        <v>1.1499999999999999</v>
      </c>
    </row>
    <row r="555" spans="1:4">
      <c r="A555" s="58" t="s">
        <v>369</v>
      </c>
      <c r="B555" s="330" t="s">
        <v>1100</v>
      </c>
      <c r="C555" s="330" t="s">
        <v>1021</v>
      </c>
      <c r="D555" s="330">
        <v>1.1499999999999999</v>
      </c>
    </row>
    <row r="556" spans="1:4">
      <c r="A556" s="58" t="s">
        <v>369</v>
      </c>
      <c r="B556" s="330" t="s">
        <v>1100</v>
      </c>
      <c r="C556" s="330" t="s">
        <v>1021</v>
      </c>
      <c r="D556" s="330">
        <v>1.1499999999999999</v>
      </c>
    </row>
    <row r="557" spans="1:4">
      <c r="A557" s="58" t="s">
        <v>369</v>
      </c>
      <c r="B557" s="330" t="s">
        <v>1100</v>
      </c>
      <c r="C557" s="330" t="s">
        <v>1021</v>
      </c>
      <c r="D557" s="330">
        <v>1.1499999999999999</v>
      </c>
    </row>
    <row r="558" spans="1:4">
      <c r="A558" s="58" t="s">
        <v>369</v>
      </c>
      <c r="B558" s="330" t="s">
        <v>1100</v>
      </c>
      <c r="C558" s="330" t="s">
        <v>1040</v>
      </c>
      <c r="D558" s="330">
        <v>1</v>
      </c>
    </row>
    <row r="559" spans="1:4">
      <c r="A559" s="58" t="s">
        <v>369</v>
      </c>
      <c r="B559" s="330" t="s">
        <v>1100</v>
      </c>
      <c r="C559" s="330" t="s">
        <v>1040</v>
      </c>
      <c r="D559" s="330">
        <v>1</v>
      </c>
    </row>
    <row r="560" spans="1:4">
      <c r="A560" s="58" t="s">
        <v>369</v>
      </c>
      <c r="B560" s="330" t="s">
        <v>1100</v>
      </c>
      <c r="C560" s="330" t="s">
        <v>1040</v>
      </c>
      <c r="D560" s="330">
        <v>1</v>
      </c>
    </row>
    <row r="561" spans="1:4">
      <c r="A561" s="58" t="s">
        <v>369</v>
      </c>
      <c r="B561" s="330" t="s">
        <v>1100</v>
      </c>
      <c r="C561" s="330" t="s">
        <v>1040</v>
      </c>
      <c r="D561" s="330">
        <v>0.92</v>
      </c>
    </row>
    <row r="562" spans="1:4">
      <c r="A562" s="58" t="s">
        <v>369</v>
      </c>
      <c r="B562" s="330" t="s">
        <v>1100</v>
      </c>
      <c r="C562" s="330" t="s">
        <v>1040</v>
      </c>
      <c r="D562" s="330">
        <v>1</v>
      </c>
    </row>
    <row r="563" spans="1:4">
      <c r="A563" s="58" t="s">
        <v>369</v>
      </c>
      <c r="B563" s="330" t="s">
        <v>1100</v>
      </c>
      <c r="C563" s="330" t="s">
        <v>1040</v>
      </c>
      <c r="D563" s="330">
        <v>1</v>
      </c>
    </row>
    <row r="564" spans="1:4">
      <c r="A564" s="58" t="s">
        <v>369</v>
      </c>
      <c r="B564" s="330" t="s">
        <v>1100</v>
      </c>
      <c r="C564" s="330" t="s">
        <v>1040</v>
      </c>
      <c r="D564" s="330">
        <v>1</v>
      </c>
    </row>
    <row r="565" spans="1:4">
      <c r="A565" s="58" t="s">
        <v>369</v>
      </c>
      <c r="B565" s="330" t="s">
        <v>1101</v>
      </c>
      <c r="C565" s="330" t="s">
        <v>1023</v>
      </c>
      <c r="D565" s="330">
        <v>1</v>
      </c>
    </row>
    <row r="566" spans="1:4">
      <c r="A566" s="58" t="s">
        <v>369</v>
      </c>
      <c r="B566" s="330" t="s">
        <v>1101</v>
      </c>
      <c r="C566" s="330" t="s">
        <v>1029</v>
      </c>
      <c r="D566" s="330">
        <v>1.05</v>
      </c>
    </row>
    <row r="567" spans="1:4">
      <c r="A567" s="58" t="s">
        <v>369</v>
      </c>
      <c r="B567" s="330" t="s">
        <v>1101</v>
      </c>
      <c r="C567" s="330" t="s">
        <v>1029</v>
      </c>
      <c r="D567" s="330">
        <v>1.1100000000000001</v>
      </c>
    </row>
    <row r="568" spans="1:4">
      <c r="A568" s="58" t="s">
        <v>369</v>
      </c>
      <c r="B568" s="330" t="s">
        <v>1101</v>
      </c>
      <c r="C568" s="330" t="s">
        <v>1029</v>
      </c>
      <c r="D568" s="330">
        <v>1.1100000000000001</v>
      </c>
    </row>
    <row r="569" spans="1:4">
      <c r="A569" s="58" t="s">
        <v>369</v>
      </c>
      <c r="B569" s="330" t="s">
        <v>1101</v>
      </c>
      <c r="C569" s="330" t="s">
        <v>1029</v>
      </c>
      <c r="D569" s="330">
        <v>1.1000000000000001</v>
      </c>
    </row>
    <row r="570" spans="1:4">
      <c r="A570" s="58" t="s">
        <v>369</v>
      </c>
      <c r="B570" s="330" t="s">
        <v>1101</v>
      </c>
      <c r="C570" s="330" t="s">
        <v>1029</v>
      </c>
      <c r="D570" s="330">
        <v>1.39</v>
      </c>
    </row>
    <row r="571" spans="1:4">
      <c r="A571" s="58" t="s">
        <v>369</v>
      </c>
      <c r="B571" s="330" t="s">
        <v>1101</v>
      </c>
      <c r="C571" s="330" t="s">
        <v>1033</v>
      </c>
      <c r="D571" s="330">
        <v>1.05</v>
      </c>
    </row>
    <row r="572" spans="1:4">
      <c r="A572" s="58" t="s">
        <v>369</v>
      </c>
      <c r="B572" s="330" t="s">
        <v>1101</v>
      </c>
      <c r="C572" s="330" t="s">
        <v>1026</v>
      </c>
      <c r="D572" s="330">
        <v>1.2</v>
      </c>
    </row>
    <row r="573" spans="1:4">
      <c r="A573" s="58" t="s">
        <v>369</v>
      </c>
      <c r="B573" s="330" t="s">
        <v>1101</v>
      </c>
      <c r="C573" s="330" t="s">
        <v>1026</v>
      </c>
      <c r="D573" s="330">
        <v>1.2</v>
      </c>
    </row>
    <row r="574" spans="1:4">
      <c r="A574" s="58" t="s">
        <v>369</v>
      </c>
      <c r="B574" s="330" t="s">
        <v>1101</v>
      </c>
      <c r="C574" s="330" t="s">
        <v>1021</v>
      </c>
      <c r="D574" s="330">
        <v>1</v>
      </c>
    </row>
    <row r="575" spans="1:4">
      <c r="A575" s="58" t="s">
        <v>369</v>
      </c>
      <c r="B575" s="330" t="s">
        <v>1102</v>
      </c>
      <c r="C575" s="330" t="s">
        <v>1023</v>
      </c>
      <c r="D575" s="330">
        <v>1</v>
      </c>
    </row>
    <row r="576" spans="1:4">
      <c r="A576" s="58" t="s">
        <v>369</v>
      </c>
      <c r="B576" s="330" t="s">
        <v>1102</v>
      </c>
      <c r="C576" s="330" t="s">
        <v>1023</v>
      </c>
      <c r="D576" s="330">
        <v>1</v>
      </c>
    </row>
    <row r="577" spans="1:4">
      <c r="A577" s="58" t="s">
        <v>369</v>
      </c>
      <c r="B577" s="330" t="s">
        <v>1102</v>
      </c>
      <c r="C577" s="330" t="s">
        <v>1025</v>
      </c>
      <c r="D577" s="330">
        <v>2.2999999999999998</v>
      </c>
    </row>
    <row r="578" spans="1:4">
      <c r="A578" s="58" t="s">
        <v>369</v>
      </c>
      <c r="B578" s="330" t="s">
        <v>1102</v>
      </c>
      <c r="C578" s="330" t="s">
        <v>1025</v>
      </c>
      <c r="D578" s="330">
        <v>2.2999999999999998</v>
      </c>
    </row>
    <row r="579" spans="1:4">
      <c r="A579" s="58" t="s">
        <v>369</v>
      </c>
      <c r="B579" s="330" t="s">
        <v>1102</v>
      </c>
      <c r="C579" s="330" t="s">
        <v>1025</v>
      </c>
      <c r="D579" s="330">
        <v>2.8</v>
      </c>
    </row>
    <row r="580" spans="1:4">
      <c r="A580" s="58" t="s">
        <v>369</v>
      </c>
      <c r="B580" s="330" t="s">
        <v>1102</v>
      </c>
      <c r="C580" s="330" t="s">
        <v>1025</v>
      </c>
      <c r="D580" s="330">
        <v>2.8</v>
      </c>
    </row>
    <row r="581" spans="1:4">
      <c r="A581" s="58" t="s">
        <v>369</v>
      </c>
      <c r="B581" s="330" t="s">
        <v>1102</v>
      </c>
      <c r="C581" s="330" t="s">
        <v>1029</v>
      </c>
      <c r="D581" s="330">
        <v>1.17</v>
      </c>
    </row>
    <row r="582" spans="1:4">
      <c r="A582" s="58" t="s">
        <v>369</v>
      </c>
      <c r="B582" s="330" t="s">
        <v>1102</v>
      </c>
      <c r="C582" s="330" t="s">
        <v>1029</v>
      </c>
      <c r="D582" s="330">
        <v>1.18</v>
      </c>
    </row>
    <row r="583" spans="1:4">
      <c r="A583" s="58" t="s">
        <v>369</v>
      </c>
      <c r="B583" s="330" t="s">
        <v>1102</v>
      </c>
      <c r="C583" s="330" t="s">
        <v>1029</v>
      </c>
      <c r="D583" s="330">
        <v>1.18</v>
      </c>
    </row>
    <row r="584" spans="1:4">
      <c r="A584" s="58" t="s">
        <v>369</v>
      </c>
      <c r="B584" s="330" t="s">
        <v>1102</v>
      </c>
      <c r="C584" s="330" t="s">
        <v>1029</v>
      </c>
      <c r="D584" s="330">
        <v>1.18</v>
      </c>
    </row>
    <row r="585" spans="1:4">
      <c r="A585" s="58" t="s">
        <v>369</v>
      </c>
      <c r="B585" s="330" t="s">
        <v>1102</v>
      </c>
      <c r="C585" s="330" t="s">
        <v>1029</v>
      </c>
      <c r="D585" s="330">
        <v>1.2</v>
      </c>
    </row>
    <row r="586" spans="1:4">
      <c r="A586" s="58" t="s">
        <v>369</v>
      </c>
      <c r="B586" s="330" t="s">
        <v>1102</v>
      </c>
      <c r="C586" s="330" t="s">
        <v>1029</v>
      </c>
      <c r="D586" s="330">
        <v>1.2</v>
      </c>
    </row>
    <row r="587" spans="1:4">
      <c r="A587" s="58" t="s">
        <v>369</v>
      </c>
      <c r="B587" s="330" t="s">
        <v>1102</v>
      </c>
      <c r="C587" s="330" t="s">
        <v>1029</v>
      </c>
      <c r="D587" s="330">
        <v>1.2</v>
      </c>
    </row>
    <row r="588" spans="1:4">
      <c r="A588" s="58" t="s">
        <v>369</v>
      </c>
      <c r="B588" s="330" t="s">
        <v>1102</v>
      </c>
      <c r="C588" s="330" t="s">
        <v>1029</v>
      </c>
      <c r="D588" s="330">
        <v>1.2</v>
      </c>
    </row>
    <row r="589" spans="1:4">
      <c r="A589" s="58" t="s">
        <v>369</v>
      </c>
      <c r="B589" s="330" t="s">
        <v>1102</v>
      </c>
      <c r="C589" s="330" t="s">
        <v>1029</v>
      </c>
      <c r="D589" s="330">
        <v>1.4</v>
      </c>
    </row>
    <row r="590" spans="1:4">
      <c r="A590" s="58" t="s">
        <v>369</v>
      </c>
      <c r="B590" s="330" t="s">
        <v>1102</v>
      </c>
      <c r="C590" s="330" t="s">
        <v>1033</v>
      </c>
      <c r="D590" s="330">
        <v>1.17</v>
      </c>
    </row>
    <row r="591" spans="1:4">
      <c r="A591" s="58" t="s">
        <v>369</v>
      </c>
      <c r="B591" s="330" t="s">
        <v>1102</v>
      </c>
      <c r="C591" s="330" t="s">
        <v>1026</v>
      </c>
      <c r="D591" s="330">
        <v>1.4</v>
      </c>
    </row>
    <row r="592" spans="1:4">
      <c r="A592" s="58" t="s">
        <v>369</v>
      </c>
      <c r="B592" s="330" t="s">
        <v>1102</v>
      </c>
      <c r="C592" s="330" t="s">
        <v>1026</v>
      </c>
      <c r="D592" s="330">
        <v>1.4</v>
      </c>
    </row>
    <row r="593" spans="1:4">
      <c r="A593" s="58" t="s">
        <v>369</v>
      </c>
      <c r="B593" s="330" t="s">
        <v>1102</v>
      </c>
      <c r="C593" s="330" t="s">
        <v>1026</v>
      </c>
      <c r="D593" s="330">
        <v>1.4</v>
      </c>
    </row>
    <row r="594" spans="1:4">
      <c r="A594" s="58" t="s">
        <v>369</v>
      </c>
      <c r="B594" s="330" t="s">
        <v>1102</v>
      </c>
      <c r="C594" s="330" t="s">
        <v>1026</v>
      </c>
      <c r="D594" s="330">
        <v>1.4</v>
      </c>
    </row>
    <row r="595" spans="1:4">
      <c r="A595" s="58" t="s">
        <v>369</v>
      </c>
      <c r="B595" s="330" t="s">
        <v>1102</v>
      </c>
      <c r="C595" s="330" t="s">
        <v>1021</v>
      </c>
      <c r="D595" s="330">
        <v>1</v>
      </c>
    </row>
    <row r="596" spans="1:4">
      <c r="A596" s="58" t="s">
        <v>369</v>
      </c>
      <c r="B596" s="330" t="s">
        <v>1103</v>
      </c>
      <c r="C596" s="330" t="s">
        <v>1023</v>
      </c>
      <c r="D596" s="330">
        <v>1</v>
      </c>
    </row>
    <row r="597" spans="1:4">
      <c r="A597" s="58" t="s">
        <v>369</v>
      </c>
      <c r="B597" s="330" t="s">
        <v>1103</v>
      </c>
      <c r="C597" s="330" t="s">
        <v>1023</v>
      </c>
      <c r="D597" s="330">
        <v>1</v>
      </c>
    </row>
    <row r="598" spans="1:4">
      <c r="A598" s="58" t="s">
        <v>369</v>
      </c>
      <c r="B598" s="330" t="s">
        <v>1103</v>
      </c>
      <c r="C598" s="330" t="s">
        <v>1023</v>
      </c>
      <c r="D598" s="330">
        <v>1</v>
      </c>
    </row>
    <row r="599" spans="1:4">
      <c r="A599" s="58" t="s">
        <v>369</v>
      </c>
      <c r="B599" s="330" t="s">
        <v>1103</v>
      </c>
      <c r="C599" s="330" t="s">
        <v>1025</v>
      </c>
      <c r="D599" s="330">
        <v>2.2999999999999998</v>
      </c>
    </row>
    <row r="600" spans="1:4">
      <c r="A600" s="58" t="s">
        <v>369</v>
      </c>
      <c r="B600" s="330" t="s">
        <v>1103</v>
      </c>
      <c r="C600" s="330" t="s">
        <v>1025</v>
      </c>
      <c r="D600" s="330">
        <v>2.2999999999999998</v>
      </c>
    </row>
    <row r="601" spans="1:4">
      <c r="A601" s="58" t="s">
        <v>369</v>
      </c>
      <c r="B601" s="330" t="s">
        <v>1103</v>
      </c>
      <c r="C601" s="330" t="s">
        <v>1025</v>
      </c>
      <c r="D601" s="330">
        <v>2.8</v>
      </c>
    </row>
    <row r="602" spans="1:4">
      <c r="A602" s="58" t="s">
        <v>369</v>
      </c>
      <c r="B602" s="330" t="s">
        <v>1103</v>
      </c>
      <c r="C602" s="330" t="s">
        <v>1025</v>
      </c>
      <c r="D602" s="330">
        <v>2.8</v>
      </c>
    </row>
    <row r="603" spans="1:4">
      <c r="A603" s="58" t="s">
        <v>369</v>
      </c>
      <c r="B603" s="330" t="s">
        <v>1103</v>
      </c>
      <c r="C603" s="330" t="s">
        <v>1031</v>
      </c>
      <c r="D603" s="330">
        <v>2.71</v>
      </c>
    </row>
    <row r="604" spans="1:4">
      <c r="A604" s="58" t="s">
        <v>369</v>
      </c>
      <c r="B604" s="330" t="s">
        <v>1103</v>
      </c>
      <c r="C604" s="330" t="s">
        <v>1076</v>
      </c>
      <c r="D604" s="330">
        <v>4.5599999999999996</v>
      </c>
    </row>
    <row r="605" spans="1:4">
      <c r="A605" s="58" t="s">
        <v>369</v>
      </c>
      <c r="B605" s="330" t="s">
        <v>1103</v>
      </c>
      <c r="C605" s="330" t="s">
        <v>1029</v>
      </c>
      <c r="D605" s="330">
        <v>1.1399999999999999</v>
      </c>
    </row>
    <row r="606" spans="1:4">
      <c r="A606" s="58" t="s">
        <v>369</v>
      </c>
      <c r="B606" s="330" t="s">
        <v>1103</v>
      </c>
      <c r="C606" s="330" t="s">
        <v>1029</v>
      </c>
      <c r="D606" s="330">
        <v>1.18</v>
      </c>
    </row>
    <row r="607" spans="1:4">
      <c r="A607" s="58" t="s">
        <v>369</v>
      </c>
      <c r="B607" s="330" t="s">
        <v>1103</v>
      </c>
      <c r="C607" s="330" t="s">
        <v>1029</v>
      </c>
      <c r="D607" s="330">
        <v>1.18</v>
      </c>
    </row>
    <row r="608" spans="1:4">
      <c r="A608" s="58" t="s">
        <v>369</v>
      </c>
      <c r="B608" s="330" t="s">
        <v>1103</v>
      </c>
      <c r="C608" s="330" t="s">
        <v>1029</v>
      </c>
      <c r="D608" s="330">
        <v>1.18</v>
      </c>
    </row>
    <row r="609" spans="1:4">
      <c r="A609" s="58" t="s">
        <v>369</v>
      </c>
      <c r="B609" s="330" t="s">
        <v>1103</v>
      </c>
      <c r="C609" s="330" t="s">
        <v>1029</v>
      </c>
      <c r="D609" s="330">
        <v>1.2</v>
      </c>
    </row>
    <row r="610" spans="1:4">
      <c r="A610" s="58" t="s">
        <v>369</v>
      </c>
      <c r="B610" s="330" t="s">
        <v>1103</v>
      </c>
      <c r="C610" s="330" t="s">
        <v>1029</v>
      </c>
      <c r="D610" s="330">
        <v>1.2</v>
      </c>
    </row>
    <row r="611" spans="1:4">
      <c r="A611" s="58" t="s">
        <v>369</v>
      </c>
      <c r="B611" s="330" t="s">
        <v>1103</v>
      </c>
      <c r="C611" s="330" t="s">
        <v>1029</v>
      </c>
      <c r="D611" s="330">
        <v>1.2</v>
      </c>
    </row>
    <row r="612" spans="1:4">
      <c r="A612" s="58" t="s">
        <v>369</v>
      </c>
      <c r="B612" s="330" t="s">
        <v>1103</v>
      </c>
      <c r="C612" s="330" t="s">
        <v>1029</v>
      </c>
      <c r="D612" s="330">
        <v>1.2</v>
      </c>
    </row>
    <row r="613" spans="1:4">
      <c r="A613" s="58" t="s">
        <v>369</v>
      </c>
      <c r="B613" s="330" t="s">
        <v>1103</v>
      </c>
      <c r="C613" s="330" t="s">
        <v>1029</v>
      </c>
      <c r="D613" s="330">
        <v>1.32</v>
      </c>
    </row>
    <row r="614" spans="1:4">
      <c r="A614" s="58" t="s">
        <v>369</v>
      </c>
      <c r="B614" s="330" t="s">
        <v>1103</v>
      </c>
      <c r="C614" s="330" t="s">
        <v>1033</v>
      </c>
      <c r="D614" s="330">
        <v>1.1399999999999999</v>
      </c>
    </row>
    <row r="615" spans="1:4">
      <c r="A615" s="58" t="s">
        <v>369</v>
      </c>
      <c r="B615" s="330" t="s">
        <v>1103</v>
      </c>
      <c r="C615" s="330" t="s">
        <v>1033</v>
      </c>
      <c r="D615" s="330">
        <v>1.1200000000000001</v>
      </c>
    </row>
    <row r="616" spans="1:4">
      <c r="A616" s="58" t="s">
        <v>369</v>
      </c>
      <c r="B616" s="330" t="s">
        <v>1103</v>
      </c>
      <c r="C616" s="330" t="s">
        <v>1026</v>
      </c>
      <c r="D616" s="330">
        <v>1.33</v>
      </c>
    </row>
    <row r="617" spans="1:4">
      <c r="A617" s="58" t="s">
        <v>369</v>
      </c>
      <c r="B617" s="330" t="s">
        <v>1103</v>
      </c>
      <c r="C617" s="330" t="s">
        <v>1026</v>
      </c>
      <c r="D617" s="330">
        <v>1.4</v>
      </c>
    </row>
    <row r="618" spans="1:4">
      <c r="A618" s="58" t="s">
        <v>369</v>
      </c>
      <c r="B618" s="330" t="s">
        <v>1103</v>
      </c>
      <c r="C618" s="330" t="s">
        <v>1026</v>
      </c>
      <c r="D618" s="330">
        <v>1.4</v>
      </c>
    </row>
    <row r="619" spans="1:4">
      <c r="A619" s="58" t="s">
        <v>369</v>
      </c>
      <c r="B619" s="330" t="s">
        <v>1103</v>
      </c>
      <c r="C619" s="330" t="s">
        <v>1026</v>
      </c>
      <c r="D619" s="330">
        <v>1.4</v>
      </c>
    </row>
    <row r="620" spans="1:4">
      <c r="A620" s="58" t="s">
        <v>369</v>
      </c>
      <c r="B620" s="330" t="s">
        <v>1103</v>
      </c>
      <c r="C620" s="330" t="s">
        <v>1021</v>
      </c>
      <c r="D620" s="330">
        <v>1</v>
      </c>
    </row>
    <row r="621" spans="1:4">
      <c r="A621" s="58" t="s">
        <v>369</v>
      </c>
      <c r="B621" s="330" t="s">
        <v>1103</v>
      </c>
      <c r="C621" s="330" t="s">
        <v>1040</v>
      </c>
      <c r="D621" s="330">
        <v>1</v>
      </c>
    </row>
    <row r="622" spans="1:4">
      <c r="A622" s="58" t="s">
        <v>369</v>
      </c>
      <c r="B622" s="330" t="s">
        <v>1103</v>
      </c>
      <c r="C622" s="330" t="s">
        <v>1040</v>
      </c>
      <c r="D622" s="330">
        <v>1</v>
      </c>
    </row>
    <row r="623" spans="1:4">
      <c r="A623" s="58" t="s">
        <v>369</v>
      </c>
      <c r="B623" s="330" t="s">
        <v>1104</v>
      </c>
      <c r="C623" s="330" t="s">
        <v>1021</v>
      </c>
      <c r="D623" s="330">
        <v>1</v>
      </c>
    </row>
    <row r="624" spans="1:4">
      <c r="A624" s="58" t="s">
        <v>369</v>
      </c>
      <c r="B624" s="330" t="s">
        <v>1105</v>
      </c>
      <c r="C624" s="330" t="s">
        <v>1023</v>
      </c>
      <c r="D624" s="330">
        <v>1</v>
      </c>
    </row>
    <row r="625" spans="1:4">
      <c r="A625" s="58" t="s">
        <v>369</v>
      </c>
      <c r="B625" s="330" t="s">
        <v>1105</v>
      </c>
      <c r="C625" s="330" t="s">
        <v>1029</v>
      </c>
      <c r="D625" s="330">
        <v>1.1000000000000001</v>
      </c>
    </row>
    <row r="626" spans="1:4">
      <c r="A626" s="58" t="s">
        <v>369</v>
      </c>
      <c r="B626" s="330" t="s">
        <v>1105</v>
      </c>
      <c r="C626" s="330" t="s">
        <v>1021</v>
      </c>
      <c r="D626" s="330">
        <v>1</v>
      </c>
    </row>
    <row r="627" spans="1:4">
      <c r="A627" s="58" t="s">
        <v>369</v>
      </c>
      <c r="B627" s="330" t="s">
        <v>1106</v>
      </c>
      <c r="C627" s="330" t="s">
        <v>1021</v>
      </c>
      <c r="D627" s="330">
        <v>1</v>
      </c>
    </row>
    <row r="628" spans="1:4">
      <c r="A628" s="58" t="s">
        <v>369</v>
      </c>
      <c r="B628" s="330" t="s">
        <v>1107</v>
      </c>
      <c r="C628" s="330" t="s">
        <v>1108</v>
      </c>
      <c r="D628" s="330">
        <v>3</v>
      </c>
    </row>
    <row r="629" spans="1:4">
      <c r="A629" s="58" t="s">
        <v>369</v>
      </c>
      <c r="B629" s="330" t="s">
        <v>1107</v>
      </c>
      <c r="C629" s="330" t="s">
        <v>1021</v>
      </c>
      <c r="D629" s="330">
        <v>1</v>
      </c>
    </row>
    <row r="630" spans="1:4">
      <c r="A630" s="58" t="s">
        <v>369</v>
      </c>
      <c r="B630" s="330" t="s">
        <v>1107</v>
      </c>
      <c r="C630" s="330" t="s">
        <v>1021</v>
      </c>
      <c r="D630" s="330">
        <v>1</v>
      </c>
    </row>
    <row r="631" spans="1:4">
      <c r="A631" s="58" t="s">
        <v>369</v>
      </c>
      <c r="B631" s="330" t="s">
        <v>1107</v>
      </c>
      <c r="C631" s="330" t="s">
        <v>1021</v>
      </c>
      <c r="D631" s="330">
        <v>1</v>
      </c>
    </row>
    <row r="632" spans="1:4">
      <c r="A632" s="58" t="s">
        <v>369</v>
      </c>
      <c r="B632" s="330" t="s">
        <v>1109</v>
      </c>
      <c r="C632" s="330" t="s">
        <v>1021</v>
      </c>
      <c r="D632" s="330">
        <v>1</v>
      </c>
    </row>
    <row r="633" spans="1:4">
      <c r="A633" s="58" t="s">
        <v>369</v>
      </c>
      <c r="B633" s="330" t="s">
        <v>1110</v>
      </c>
      <c r="C633" s="330" t="s">
        <v>1023</v>
      </c>
      <c r="D633" s="330">
        <v>1</v>
      </c>
    </row>
    <row r="634" spans="1:4">
      <c r="A634" s="58" t="s">
        <v>369</v>
      </c>
      <c r="B634" s="330" t="s">
        <v>1110</v>
      </c>
      <c r="C634" s="330" t="s">
        <v>1021</v>
      </c>
      <c r="D634" s="330">
        <v>1</v>
      </c>
    </row>
    <row r="635" spans="1:4">
      <c r="A635" s="58" t="s">
        <v>369</v>
      </c>
      <c r="B635" s="330" t="s">
        <v>1111</v>
      </c>
      <c r="C635" s="330" t="s">
        <v>1023</v>
      </c>
      <c r="D635" s="330">
        <v>1</v>
      </c>
    </row>
    <row r="636" spans="1:4">
      <c r="A636" s="58" t="s">
        <v>369</v>
      </c>
      <c r="B636" s="330" t="s">
        <v>1111</v>
      </c>
      <c r="C636" s="330" t="s">
        <v>1023</v>
      </c>
      <c r="D636" s="330">
        <v>1</v>
      </c>
    </row>
    <row r="637" spans="1:4">
      <c r="A637" s="58" t="s">
        <v>369</v>
      </c>
      <c r="B637" s="330" t="s">
        <v>1111</v>
      </c>
      <c r="C637" s="330" t="s">
        <v>1023</v>
      </c>
      <c r="D637" s="330">
        <v>1</v>
      </c>
    </row>
    <row r="638" spans="1:4">
      <c r="A638" s="58" t="s">
        <v>369</v>
      </c>
      <c r="B638" s="330" t="s">
        <v>1111</v>
      </c>
      <c r="C638" s="330" t="s">
        <v>1023</v>
      </c>
      <c r="D638" s="330">
        <v>1</v>
      </c>
    </row>
    <row r="639" spans="1:4">
      <c r="A639" s="58" t="s">
        <v>369</v>
      </c>
      <c r="B639" s="330" t="s">
        <v>1111</v>
      </c>
      <c r="C639" s="330" t="s">
        <v>1023</v>
      </c>
      <c r="D639" s="330">
        <v>1</v>
      </c>
    </row>
    <row r="640" spans="1:4">
      <c r="A640" s="58" t="s">
        <v>369</v>
      </c>
      <c r="B640" s="330" t="s">
        <v>1111</v>
      </c>
      <c r="C640" s="330" t="s">
        <v>1023</v>
      </c>
      <c r="D640" s="330">
        <v>1</v>
      </c>
    </row>
    <row r="641" spans="1:4">
      <c r="A641" s="58" t="s">
        <v>369</v>
      </c>
      <c r="B641" s="330" t="s">
        <v>1111</v>
      </c>
      <c r="C641" s="330" t="s">
        <v>1025</v>
      </c>
      <c r="D641" s="330">
        <v>2.5</v>
      </c>
    </row>
    <row r="642" spans="1:4">
      <c r="A642" s="58" t="s">
        <v>369</v>
      </c>
      <c r="B642" s="330" t="s">
        <v>1111</v>
      </c>
      <c r="C642" s="330" t="s">
        <v>1025</v>
      </c>
      <c r="D642" s="330">
        <v>2.5</v>
      </c>
    </row>
    <row r="643" spans="1:4">
      <c r="A643" s="58" t="s">
        <v>369</v>
      </c>
      <c r="B643" s="330" t="s">
        <v>1111</v>
      </c>
      <c r="C643" s="330" t="s">
        <v>1025</v>
      </c>
      <c r="D643" s="330">
        <v>2.5</v>
      </c>
    </row>
    <row r="644" spans="1:4">
      <c r="A644" s="58" t="s">
        <v>369</v>
      </c>
      <c r="B644" s="330" t="s">
        <v>1111</v>
      </c>
      <c r="C644" s="330" t="s">
        <v>1029</v>
      </c>
      <c r="D644" s="330">
        <v>1.04</v>
      </c>
    </row>
    <row r="645" spans="1:4">
      <c r="A645" s="58" t="s">
        <v>369</v>
      </c>
      <c r="B645" s="330" t="s">
        <v>1111</v>
      </c>
      <c r="C645" s="330" t="s">
        <v>1029</v>
      </c>
      <c r="D645" s="330">
        <v>1.04</v>
      </c>
    </row>
    <row r="646" spans="1:4">
      <c r="A646" s="58" t="s">
        <v>369</v>
      </c>
      <c r="B646" s="330" t="s">
        <v>1111</v>
      </c>
      <c r="C646" s="330" t="s">
        <v>1029</v>
      </c>
      <c r="D646" s="330">
        <v>1.04</v>
      </c>
    </row>
    <row r="647" spans="1:4">
      <c r="A647" s="58" t="s">
        <v>369</v>
      </c>
      <c r="B647" s="330" t="s">
        <v>1111</v>
      </c>
      <c r="C647" s="330" t="s">
        <v>1021</v>
      </c>
      <c r="D647" s="330">
        <v>1.04</v>
      </c>
    </row>
    <row r="648" spans="1:4">
      <c r="A648" s="58" t="s">
        <v>369</v>
      </c>
      <c r="B648" s="330" t="s">
        <v>1111</v>
      </c>
      <c r="C648" s="330" t="s">
        <v>1021</v>
      </c>
      <c r="D648" s="330">
        <v>1.04</v>
      </c>
    </row>
    <row r="649" spans="1:4">
      <c r="A649" s="58" t="s">
        <v>369</v>
      </c>
      <c r="B649" s="330" t="s">
        <v>1111</v>
      </c>
      <c r="C649" s="330" t="s">
        <v>1021</v>
      </c>
      <c r="D649" s="330">
        <v>1.04</v>
      </c>
    </row>
    <row r="650" spans="1:4">
      <c r="A650" s="58" t="s">
        <v>369</v>
      </c>
      <c r="B650" s="330" t="s">
        <v>1111</v>
      </c>
      <c r="C650" s="330" t="s">
        <v>1021</v>
      </c>
      <c r="D650" s="330">
        <v>1.04</v>
      </c>
    </row>
    <row r="651" spans="1:4">
      <c r="A651" s="58" t="s">
        <v>369</v>
      </c>
      <c r="B651" s="330" t="s">
        <v>1111</v>
      </c>
      <c r="C651" s="330" t="s">
        <v>1021</v>
      </c>
      <c r="D651" s="330">
        <v>1.04</v>
      </c>
    </row>
    <row r="652" spans="1:4">
      <c r="A652" s="58" t="s">
        <v>369</v>
      </c>
      <c r="B652" s="330" t="s">
        <v>1111</v>
      </c>
      <c r="C652" s="330" t="s">
        <v>1021</v>
      </c>
      <c r="D652" s="330">
        <v>1.04</v>
      </c>
    </row>
    <row r="653" spans="1:4">
      <c r="A653" s="58" t="s">
        <v>369</v>
      </c>
      <c r="B653" s="330" t="s">
        <v>1111</v>
      </c>
      <c r="C653" s="330" t="s">
        <v>1021</v>
      </c>
      <c r="D653" s="330">
        <v>1.04</v>
      </c>
    </row>
    <row r="654" spans="1:4">
      <c r="A654" s="58" t="s">
        <v>369</v>
      </c>
      <c r="B654" s="330" t="s">
        <v>1111</v>
      </c>
      <c r="C654" s="330" t="s">
        <v>1021</v>
      </c>
      <c r="D654" s="330">
        <v>1.04</v>
      </c>
    </row>
    <row r="655" spans="1:4">
      <c r="A655" s="58" t="s">
        <v>369</v>
      </c>
      <c r="B655" s="330" t="s">
        <v>1111</v>
      </c>
      <c r="C655" s="330" t="s">
        <v>1021</v>
      </c>
      <c r="D655" s="330">
        <v>1.04</v>
      </c>
    </row>
    <row r="656" spans="1:4">
      <c r="A656" s="58" t="s">
        <v>369</v>
      </c>
      <c r="B656" s="330" t="s">
        <v>1111</v>
      </c>
      <c r="C656" s="330" t="s">
        <v>1021</v>
      </c>
      <c r="D656" s="330">
        <v>1.04</v>
      </c>
    </row>
    <row r="657" spans="1:4">
      <c r="A657" s="58" t="s">
        <v>369</v>
      </c>
      <c r="B657" s="330" t="s">
        <v>1111</v>
      </c>
      <c r="C657" s="330" t="s">
        <v>1021</v>
      </c>
      <c r="D657" s="330">
        <v>1.04</v>
      </c>
    </row>
    <row r="658" spans="1:4">
      <c r="A658" s="58" t="s">
        <v>369</v>
      </c>
      <c r="B658" s="330" t="s">
        <v>1111</v>
      </c>
      <c r="C658" s="330" t="s">
        <v>1040</v>
      </c>
      <c r="D658" s="330">
        <v>1</v>
      </c>
    </row>
    <row r="659" spans="1:4">
      <c r="A659" s="58" t="s">
        <v>369</v>
      </c>
      <c r="B659" s="330" t="s">
        <v>1111</v>
      </c>
      <c r="C659" s="330" t="s">
        <v>1040</v>
      </c>
      <c r="D659" s="330">
        <v>1</v>
      </c>
    </row>
    <row r="660" spans="1:4">
      <c r="A660" s="58" t="s">
        <v>369</v>
      </c>
      <c r="B660" s="330" t="s">
        <v>1111</v>
      </c>
      <c r="C660" s="330" t="s">
        <v>1040</v>
      </c>
      <c r="D660" s="330">
        <v>1</v>
      </c>
    </row>
    <row r="661" spans="1:4">
      <c r="A661" s="58" t="s">
        <v>369</v>
      </c>
      <c r="B661" s="330" t="s">
        <v>1111</v>
      </c>
      <c r="C661" s="330" t="s">
        <v>1040</v>
      </c>
      <c r="D661" s="330">
        <v>1</v>
      </c>
    </row>
    <row r="662" spans="1:4">
      <c r="A662" s="58" t="s">
        <v>369</v>
      </c>
      <c r="B662" s="330" t="s">
        <v>1111</v>
      </c>
      <c r="C662" s="330" t="s">
        <v>1040</v>
      </c>
      <c r="D662" s="330">
        <v>1</v>
      </c>
    </row>
    <row r="663" spans="1:4">
      <c r="A663" s="58" t="s">
        <v>369</v>
      </c>
      <c r="B663" s="330" t="s">
        <v>1111</v>
      </c>
      <c r="C663" s="330" t="s">
        <v>1040</v>
      </c>
      <c r="D663" s="330">
        <v>1</v>
      </c>
    </row>
    <row r="664" spans="1:4">
      <c r="A664" s="58" t="s">
        <v>369</v>
      </c>
      <c r="B664" s="330" t="s">
        <v>1112</v>
      </c>
      <c r="C664" s="330" t="s">
        <v>1023</v>
      </c>
      <c r="D664" s="330">
        <v>1</v>
      </c>
    </row>
    <row r="665" spans="1:4">
      <c r="A665" s="58" t="s">
        <v>369</v>
      </c>
      <c r="B665" s="330" t="s">
        <v>1112</v>
      </c>
      <c r="C665" s="330" t="s">
        <v>1023</v>
      </c>
      <c r="D665" s="330">
        <v>1</v>
      </c>
    </row>
    <row r="666" spans="1:4">
      <c r="A666" s="58" t="s">
        <v>369</v>
      </c>
      <c r="B666" s="330" t="s">
        <v>1112</v>
      </c>
      <c r="C666" s="330" t="s">
        <v>1029</v>
      </c>
      <c r="D666" s="330">
        <v>1.1100000000000001</v>
      </c>
    </row>
    <row r="667" spans="1:4">
      <c r="A667" s="58" t="s">
        <v>369</v>
      </c>
      <c r="B667" s="330" t="s">
        <v>1112</v>
      </c>
      <c r="C667" s="330" t="s">
        <v>1021</v>
      </c>
      <c r="D667" s="330">
        <v>1</v>
      </c>
    </row>
    <row r="668" spans="1:4">
      <c r="A668" s="58" t="s">
        <v>369</v>
      </c>
      <c r="B668" s="330" t="s">
        <v>1112</v>
      </c>
      <c r="C668" s="330" t="s">
        <v>1021</v>
      </c>
      <c r="D668" s="330">
        <v>1</v>
      </c>
    </row>
    <row r="669" spans="1:4">
      <c r="A669" s="58" t="s">
        <v>369</v>
      </c>
      <c r="B669" s="330" t="s">
        <v>1112</v>
      </c>
      <c r="C669" s="330" t="s">
        <v>1040</v>
      </c>
      <c r="D669" s="330">
        <v>1</v>
      </c>
    </row>
    <row r="670" spans="1:4">
      <c r="A670" s="58" t="s">
        <v>369</v>
      </c>
      <c r="B670" s="330" t="s">
        <v>1112</v>
      </c>
      <c r="C670" s="330" t="s">
        <v>1040</v>
      </c>
      <c r="D670" s="330">
        <v>1</v>
      </c>
    </row>
    <row r="671" spans="1:4">
      <c r="A671" s="58" t="s">
        <v>369</v>
      </c>
      <c r="B671" s="330" t="s">
        <v>1113</v>
      </c>
      <c r="C671" s="330" t="s">
        <v>1021</v>
      </c>
      <c r="D671" s="330">
        <v>1</v>
      </c>
    </row>
    <row r="672" spans="1:4">
      <c r="A672" s="58" t="s">
        <v>369</v>
      </c>
      <c r="B672" s="330" t="s">
        <v>1113</v>
      </c>
      <c r="C672" s="330" t="s">
        <v>1040</v>
      </c>
      <c r="D672" s="330">
        <v>1</v>
      </c>
    </row>
    <row r="673" spans="1:4">
      <c r="A673" s="58" t="s">
        <v>369</v>
      </c>
      <c r="B673" s="330" t="s">
        <v>1113</v>
      </c>
      <c r="C673" s="330" t="s">
        <v>1040</v>
      </c>
      <c r="D673" s="330">
        <v>1</v>
      </c>
    </row>
    <row r="674" spans="1:4">
      <c r="A674" s="58" t="s">
        <v>369</v>
      </c>
      <c r="B674" s="330" t="s">
        <v>1113</v>
      </c>
      <c r="C674" s="330" t="s">
        <v>1040</v>
      </c>
      <c r="D674" s="330">
        <v>1</v>
      </c>
    </row>
    <row r="675" spans="1:4">
      <c r="A675" s="58" t="s">
        <v>369</v>
      </c>
      <c r="B675" s="330" t="s">
        <v>1113</v>
      </c>
      <c r="C675" s="330" t="s">
        <v>1040</v>
      </c>
      <c r="D675" s="330">
        <v>1</v>
      </c>
    </row>
    <row r="676" spans="1:4">
      <c r="A676" s="58" t="s">
        <v>369</v>
      </c>
      <c r="B676" s="330" t="s">
        <v>1113</v>
      </c>
      <c r="C676" s="330" t="s">
        <v>1040</v>
      </c>
      <c r="D676" s="330">
        <v>1</v>
      </c>
    </row>
    <row r="677" spans="1:4">
      <c r="A677" s="58" t="s">
        <v>369</v>
      </c>
      <c r="B677" s="330" t="s">
        <v>1114</v>
      </c>
      <c r="C677" s="330" t="s">
        <v>1021</v>
      </c>
      <c r="D677" s="330">
        <v>1</v>
      </c>
    </row>
    <row r="678" spans="1:4">
      <c r="A678" s="58" t="s">
        <v>369</v>
      </c>
      <c r="B678" s="330" t="s">
        <v>1115</v>
      </c>
      <c r="C678" s="330" t="s">
        <v>1029</v>
      </c>
      <c r="D678" s="330">
        <v>1.1100000000000001</v>
      </c>
    </row>
    <row r="679" spans="1:4">
      <c r="A679" s="58" t="s">
        <v>369</v>
      </c>
      <c r="B679" s="330" t="s">
        <v>1115</v>
      </c>
      <c r="C679" s="330" t="s">
        <v>1029</v>
      </c>
      <c r="D679" s="330">
        <v>1.4</v>
      </c>
    </row>
    <row r="680" spans="1:4">
      <c r="A680" s="58" t="s">
        <v>369</v>
      </c>
      <c r="B680" s="330" t="s">
        <v>1115</v>
      </c>
      <c r="C680" s="330" t="s">
        <v>1026</v>
      </c>
      <c r="D680" s="330">
        <v>1.4</v>
      </c>
    </row>
    <row r="681" spans="1:4">
      <c r="A681" s="58" t="s">
        <v>369</v>
      </c>
      <c r="B681" s="330" t="s">
        <v>1115</v>
      </c>
      <c r="C681" s="330" t="s">
        <v>1021</v>
      </c>
      <c r="D681" s="330">
        <v>1</v>
      </c>
    </row>
    <row r="682" spans="1:4">
      <c r="A682" s="58" t="s">
        <v>369</v>
      </c>
      <c r="B682" s="330" t="s">
        <v>1116</v>
      </c>
      <c r="C682" s="330" t="s">
        <v>1023</v>
      </c>
      <c r="D682" s="330">
        <v>1</v>
      </c>
    </row>
    <row r="683" spans="1:4">
      <c r="A683" s="58" t="s">
        <v>369</v>
      </c>
      <c r="B683" s="330" t="s">
        <v>1116</v>
      </c>
      <c r="C683" s="330" t="s">
        <v>1029</v>
      </c>
      <c r="D683" s="330">
        <v>1.08</v>
      </c>
    </row>
    <row r="684" spans="1:4">
      <c r="A684" s="58" t="s">
        <v>369</v>
      </c>
      <c r="B684" s="330" t="s">
        <v>1116</v>
      </c>
      <c r="C684" s="330" t="s">
        <v>1029</v>
      </c>
      <c r="D684" s="330">
        <v>1.1000000000000001</v>
      </c>
    </row>
    <row r="685" spans="1:4">
      <c r="A685" s="58" t="s">
        <v>369</v>
      </c>
      <c r="B685" s="330" t="s">
        <v>1116</v>
      </c>
      <c r="C685" s="330" t="s">
        <v>1029</v>
      </c>
      <c r="D685" s="330">
        <v>1.1000000000000001</v>
      </c>
    </row>
    <row r="686" spans="1:4">
      <c r="A686" s="58" t="s">
        <v>369</v>
      </c>
      <c r="B686" s="330" t="s">
        <v>1116</v>
      </c>
      <c r="C686" s="330" t="s">
        <v>1029</v>
      </c>
      <c r="D686" s="330">
        <v>1.1000000000000001</v>
      </c>
    </row>
    <row r="687" spans="1:4">
      <c r="A687" s="58" t="s">
        <v>369</v>
      </c>
      <c r="B687" s="330" t="s">
        <v>1116</v>
      </c>
      <c r="C687" s="330" t="s">
        <v>1029</v>
      </c>
      <c r="D687" s="330">
        <v>1.39</v>
      </c>
    </row>
    <row r="688" spans="1:4">
      <c r="A688" s="58" t="s">
        <v>369</v>
      </c>
      <c r="B688" s="330" t="s">
        <v>1116</v>
      </c>
      <c r="C688" s="330" t="s">
        <v>1029</v>
      </c>
      <c r="D688" s="330">
        <v>1.2</v>
      </c>
    </row>
    <row r="689" spans="1:4">
      <c r="A689" s="58" t="s">
        <v>369</v>
      </c>
      <c r="B689" s="330" t="s">
        <v>1116</v>
      </c>
      <c r="C689" s="330" t="s">
        <v>1021</v>
      </c>
      <c r="D689" s="330">
        <v>1</v>
      </c>
    </row>
    <row r="690" spans="1:4">
      <c r="A690" s="58" t="s">
        <v>369</v>
      </c>
      <c r="B690" s="330" t="s">
        <v>1117</v>
      </c>
      <c r="C690" s="330" t="s">
        <v>1023</v>
      </c>
      <c r="D690" s="330">
        <v>1</v>
      </c>
    </row>
    <row r="691" spans="1:4">
      <c r="A691" s="58" t="s">
        <v>369</v>
      </c>
      <c r="B691" s="330" t="s">
        <v>1117</v>
      </c>
      <c r="C691" s="330" t="s">
        <v>1023</v>
      </c>
      <c r="D691" s="330">
        <v>1</v>
      </c>
    </row>
    <row r="692" spans="1:4">
      <c r="A692" s="58" t="s">
        <v>369</v>
      </c>
      <c r="B692" s="330" t="s">
        <v>1117</v>
      </c>
      <c r="C692" s="330" t="s">
        <v>1029</v>
      </c>
      <c r="D692" s="330">
        <v>1.05</v>
      </c>
    </row>
    <row r="693" spans="1:4">
      <c r="A693" s="58" t="s">
        <v>369</v>
      </c>
      <c r="B693" s="330" t="s">
        <v>1117</v>
      </c>
      <c r="C693" s="330" t="s">
        <v>1029</v>
      </c>
      <c r="D693" s="330">
        <v>1.06</v>
      </c>
    </row>
    <row r="694" spans="1:4">
      <c r="A694" s="58" t="s">
        <v>369</v>
      </c>
      <c r="B694" s="330" t="s">
        <v>1117</v>
      </c>
      <c r="C694" s="330" t="s">
        <v>1029</v>
      </c>
      <c r="D694" s="330">
        <v>1.06</v>
      </c>
    </row>
    <row r="695" spans="1:4">
      <c r="A695" s="58" t="s">
        <v>369</v>
      </c>
      <c r="B695" s="330" t="s">
        <v>1117</v>
      </c>
      <c r="C695" s="330" t="s">
        <v>1029</v>
      </c>
      <c r="D695" s="330">
        <v>1.1000000000000001</v>
      </c>
    </row>
    <row r="696" spans="1:4">
      <c r="A696" s="58" t="s">
        <v>369</v>
      </c>
      <c r="B696" s="330" t="s">
        <v>1117</v>
      </c>
      <c r="C696" s="330" t="s">
        <v>1029</v>
      </c>
      <c r="D696" s="330">
        <v>1.1000000000000001</v>
      </c>
    </row>
    <row r="697" spans="1:4">
      <c r="A697" s="58" t="s">
        <v>369</v>
      </c>
      <c r="B697" s="330" t="s">
        <v>1117</v>
      </c>
      <c r="C697" s="330" t="s">
        <v>1029</v>
      </c>
      <c r="D697" s="330">
        <v>1.1000000000000001</v>
      </c>
    </row>
    <row r="698" spans="1:4">
      <c r="A698" s="58" t="s">
        <v>369</v>
      </c>
      <c r="B698" s="330" t="s">
        <v>1117</v>
      </c>
      <c r="C698" s="330" t="s">
        <v>1029</v>
      </c>
      <c r="D698" s="330">
        <v>1.1000000000000001</v>
      </c>
    </row>
    <row r="699" spans="1:4">
      <c r="A699" s="58" t="s">
        <v>369</v>
      </c>
      <c r="B699" s="330" t="s">
        <v>1117</v>
      </c>
      <c r="C699" s="330" t="s">
        <v>1029</v>
      </c>
      <c r="D699" s="330">
        <v>1.39</v>
      </c>
    </row>
    <row r="700" spans="1:4">
      <c r="A700" s="58" t="s">
        <v>369</v>
      </c>
      <c r="B700" s="330" t="s">
        <v>1117</v>
      </c>
      <c r="C700" s="330" t="s">
        <v>1033</v>
      </c>
      <c r="D700" s="330">
        <v>1.07</v>
      </c>
    </row>
    <row r="701" spans="1:4">
      <c r="A701" s="58" t="s">
        <v>369</v>
      </c>
      <c r="B701" s="330" t="s">
        <v>1117</v>
      </c>
      <c r="C701" s="330" t="s">
        <v>1026</v>
      </c>
      <c r="D701" s="330">
        <v>1.39</v>
      </c>
    </row>
    <row r="702" spans="1:4">
      <c r="A702" s="58" t="s">
        <v>369</v>
      </c>
      <c r="B702" s="330" t="s">
        <v>1117</v>
      </c>
      <c r="C702" s="330" t="s">
        <v>1021</v>
      </c>
      <c r="D702" s="330">
        <v>1</v>
      </c>
    </row>
    <row r="703" spans="1:4">
      <c r="A703" s="58" t="s">
        <v>369</v>
      </c>
      <c r="B703" s="330" t="s">
        <v>1118</v>
      </c>
      <c r="C703" s="330" t="s">
        <v>1025</v>
      </c>
      <c r="D703" s="330">
        <v>2.59</v>
      </c>
    </row>
    <row r="704" spans="1:4">
      <c r="A704" s="58" t="s">
        <v>369</v>
      </c>
      <c r="B704" s="330" t="s">
        <v>1118</v>
      </c>
      <c r="C704" s="330" t="s">
        <v>1029</v>
      </c>
      <c r="D704" s="330">
        <v>1.1100000000000001</v>
      </c>
    </row>
    <row r="705" spans="1:4">
      <c r="A705" s="58" t="s">
        <v>369</v>
      </c>
      <c r="B705" s="330" t="s">
        <v>1118</v>
      </c>
      <c r="C705" s="330" t="s">
        <v>1029</v>
      </c>
      <c r="D705" s="330">
        <v>1.1000000000000001</v>
      </c>
    </row>
    <row r="706" spans="1:4">
      <c r="A706" s="58" t="s">
        <v>369</v>
      </c>
      <c r="B706" s="330" t="s">
        <v>1118</v>
      </c>
      <c r="C706" s="330" t="s">
        <v>1029</v>
      </c>
      <c r="D706" s="330">
        <v>1.1000000000000001</v>
      </c>
    </row>
    <row r="707" spans="1:4">
      <c r="A707" s="58" t="s">
        <v>369</v>
      </c>
      <c r="B707" s="330" t="s">
        <v>1118</v>
      </c>
      <c r="C707" s="330" t="s">
        <v>1029</v>
      </c>
      <c r="D707" s="330">
        <v>1.1000000000000001</v>
      </c>
    </row>
    <row r="708" spans="1:4">
      <c r="A708" s="58" t="s">
        <v>369</v>
      </c>
      <c r="B708" s="330" t="s">
        <v>1118</v>
      </c>
      <c r="C708" s="330" t="s">
        <v>1029</v>
      </c>
      <c r="D708" s="330">
        <v>1.39</v>
      </c>
    </row>
    <row r="709" spans="1:4">
      <c r="A709" s="58" t="s">
        <v>369</v>
      </c>
      <c r="B709" s="330" t="s">
        <v>1118</v>
      </c>
      <c r="C709" s="330" t="s">
        <v>1021</v>
      </c>
      <c r="D709" s="330">
        <v>1</v>
      </c>
    </row>
    <row r="710" spans="1:4">
      <c r="A710" s="58" t="s">
        <v>369</v>
      </c>
      <c r="B710" s="330" t="s">
        <v>1119</v>
      </c>
      <c r="C710" s="330" t="s">
        <v>1023</v>
      </c>
      <c r="D710" s="330">
        <v>1</v>
      </c>
    </row>
    <row r="711" spans="1:4">
      <c r="A711" s="58" t="s">
        <v>369</v>
      </c>
      <c r="B711" s="330" t="s">
        <v>1119</v>
      </c>
      <c r="C711" s="330" t="s">
        <v>1023</v>
      </c>
      <c r="D711" s="330">
        <v>1</v>
      </c>
    </row>
    <row r="712" spans="1:4">
      <c r="A712" s="58" t="s">
        <v>369</v>
      </c>
      <c r="B712" s="330" t="s">
        <v>1119</v>
      </c>
      <c r="C712" s="330" t="s">
        <v>1025</v>
      </c>
      <c r="D712" s="330">
        <v>2.2999999999999998</v>
      </c>
    </row>
    <row r="713" spans="1:4">
      <c r="A713" s="58" t="s">
        <v>369</v>
      </c>
      <c r="B713" s="330" t="s">
        <v>1119</v>
      </c>
      <c r="C713" s="330" t="s">
        <v>1025</v>
      </c>
      <c r="D713" s="330">
        <v>2.2999999999999998</v>
      </c>
    </row>
    <row r="714" spans="1:4">
      <c r="A714" s="58" t="s">
        <v>369</v>
      </c>
      <c r="B714" s="330" t="s">
        <v>1119</v>
      </c>
      <c r="C714" s="330" t="s">
        <v>1029</v>
      </c>
      <c r="D714" s="330">
        <v>1.17</v>
      </c>
    </row>
    <row r="715" spans="1:4">
      <c r="A715" s="58" t="s">
        <v>369</v>
      </c>
      <c r="B715" s="330" t="s">
        <v>1119</v>
      </c>
      <c r="C715" s="330" t="s">
        <v>1029</v>
      </c>
      <c r="D715" s="330">
        <v>1.19</v>
      </c>
    </row>
    <row r="716" spans="1:4">
      <c r="A716" s="58" t="s">
        <v>369</v>
      </c>
      <c r="B716" s="330" t="s">
        <v>1119</v>
      </c>
      <c r="C716" s="330" t="s">
        <v>1029</v>
      </c>
      <c r="D716" s="330">
        <v>1.1499999999999999</v>
      </c>
    </row>
    <row r="717" spans="1:4">
      <c r="A717" s="58" t="s">
        <v>369</v>
      </c>
      <c r="B717" s="330" t="s">
        <v>1119</v>
      </c>
      <c r="C717" s="330" t="s">
        <v>1029</v>
      </c>
      <c r="D717" s="330">
        <v>1.1499999999999999</v>
      </c>
    </row>
    <row r="718" spans="1:4">
      <c r="A718" s="58" t="s">
        <v>369</v>
      </c>
      <c r="B718" s="330" t="s">
        <v>1119</v>
      </c>
      <c r="C718" s="330" t="s">
        <v>1029</v>
      </c>
      <c r="D718" s="330">
        <v>1.1499999999999999</v>
      </c>
    </row>
    <row r="719" spans="1:4">
      <c r="A719" s="58" t="s">
        <v>369</v>
      </c>
      <c r="B719" s="330" t="s">
        <v>1119</v>
      </c>
      <c r="C719" s="330" t="s">
        <v>1029</v>
      </c>
      <c r="D719" s="330">
        <v>1.1499999999999999</v>
      </c>
    </row>
    <row r="720" spans="1:4">
      <c r="A720" s="58" t="s">
        <v>369</v>
      </c>
      <c r="B720" s="330" t="s">
        <v>1119</v>
      </c>
      <c r="C720" s="330" t="s">
        <v>1029</v>
      </c>
      <c r="D720" s="330">
        <v>1.51</v>
      </c>
    </row>
    <row r="721" spans="1:4">
      <c r="A721" s="58" t="s">
        <v>369</v>
      </c>
      <c r="B721" s="330" t="s">
        <v>1119</v>
      </c>
      <c r="C721" s="330" t="s">
        <v>1026</v>
      </c>
      <c r="D721" s="330">
        <v>1.51</v>
      </c>
    </row>
    <row r="722" spans="1:4">
      <c r="A722" s="58" t="s">
        <v>369</v>
      </c>
      <c r="B722" s="330" t="s">
        <v>1119</v>
      </c>
      <c r="C722" s="330" t="s">
        <v>1021</v>
      </c>
      <c r="D722" s="330">
        <v>1</v>
      </c>
    </row>
    <row r="723" spans="1:4">
      <c r="A723" s="58" t="s">
        <v>369</v>
      </c>
      <c r="B723" s="330" t="s">
        <v>1120</v>
      </c>
      <c r="C723" s="330" t="s">
        <v>1023</v>
      </c>
      <c r="D723" s="330">
        <v>1</v>
      </c>
    </row>
    <row r="724" spans="1:4">
      <c r="A724" s="58" t="s">
        <v>369</v>
      </c>
      <c r="B724" s="330" t="s">
        <v>1120</v>
      </c>
      <c r="C724" s="330" t="s">
        <v>1023</v>
      </c>
      <c r="D724" s="330">
        <v>1</v>
      </c>
    </row>
    <row r="725" spans="1:4">
      <c r="A725" s="58" t="s">
        <v>369</v>
      </c>
      <c r="B725" s="330" t="s">
        <v>1120</v>
      </c>
      <c r="C725" s="330" t="s">
        <v>1023</v>
      </c>
      <c r="D725" s="330">
        <v>1</v>
      </c>
    </row>
    <row r="726" spans="1:4">
      <c r="A726" s="58" t="s">
        <v>369</v>
      </c>
      <c r="B726" s="330" t="s">
        <v>1120</v>
      </c>
      <c r="C726" s="330" t="s">
        <v>1023</v>
      </c>
      <c r="D726" s="330">
        <v>1</v>
      </c>
    </row>
    <row r="727" spans="1:4">
      <c r="A727" s="58" t="s">
        <v>369</v>
      </c>
      <c r="B727" s="330" t="s">
        <v>1120</v>
      </c>
      <c r="C727" s="330" t="s">
        <v>1023</v>
      </c>
      <c r="D727" s="330">
        <v>1</v>
      </c>
    </row>
    <row r="728" spans="1:4">
      <c r="A728" s="58" t="s">
        <v>369</v>
      </c>
      <c r="B728" s="330" t="s">
        <v>1120</v>
      </c>
      <c r="C728" s="330" t="s">
        <v>1025</v>
      </c>
      <c r="D728" s="330">
        <v>2.4300000000000002</v>
      </c>
    </row>
    <row r="729" spans="1:4">
      <c r="A729" s="58" t="s">
        <v>369</v>
      </c>
      <c r="B729" s="330" t="s">
        <v>1120</v>
      </c>
      <c r="C729" s="330" t="s">
        <v>1025</v>
      </c>
      <c r="D729" s="330">
        <v>2.8</v>
      </c>
    </row>
    <row r="730" spans="1:4">
      <c r="A730" s="58" t="s">
        <v>369</v>
      </c>
      <c r="B730" s="330" t="s">
        <v>1120</v>
      </c>
      <c r="C730" s="330" t="s">
        <v>1025</v>
      </c>
      <c r="D730" s="330">
        <v>2.8</v>
      </c>
    </row>
    <row r="731" spans="1:4">
      <c r="A731" s="58" t="s">
        <v>369</v>
      </c>
      <c r="B731" s="330" t="s">
        <v>1120</v>
      </c>
      <c r="C731" s="330" t="s">
        <v>1025</v>
      </c>
      <c r="D731" s="330">
        <v>2.8</v>
      </c>
    </row>
    <row r="732" spans="1:4">
      <c r="A732" s="58" t="s">
        <v>369</v>
      </c>
      <c r="B732" s="330" t="s">
        <v>1120</v>
      </c>
      <c r="C732" s="330" t="s">
        <v>1025</v>
      </c>
      <c r="D732" s="330">
        <v>2.8</v>
      </c>
    </row>
    <row r="733" spans="1:4">
      <c r="A733" s="58" t="s">
        <v>369</v>
      </c>
      <c r="B733" s="330" t="s">
        <v>1120</v>
      </c>
      <c r="C733" s="330" t="s">
        <v>1025</v>
      </c>
      <c r="D733" s="330">
        <v>2.8</v>
      </c>
    </row>
    <row r="734" spans="1:4">
      <c r="A734" s="58" t="s">
        <v>369</v>
      </c>
      <c r="B734" s="330" t="s">
        <v>1120</v>
      </c>
      <c r="C734" s="330" t="s">
        <v>1031</v>
      </c>
      <c r="D734" s="330">
        <v>2.78</v>
      </c>
    </row>
    <row r="735" spans="1:4">
      <c r="A735" s="58" t="s">
        <v>369</v>
      </c>
      <c r="B735" s="330" t="s">
        <v>1120</v>
      </c>
      <c r="C735" s="330" t="s">
        <v>1031</v>
      </c>
      <c r="D735" s="330">
        <v>2.76</v>
      </c>
    </row>
    <row r="736" spans="1:4">
      <c r="A736" s="58" t="s">
        <v>369</v>
      </c>
      <c r="B736" s="330" t="s">
        <v>1120</v>
      </c>
      <c r="C736" s="330" t="s">
        <v>1031</v>
      </c>
      <c r="D736" s="330">
        <v>3</v>
      </c>
    </row>
    <row r="737" spans="1:4">
      <c r="A737" s="58" t="s">
        <v>369</v>
      </c>
      <c r="B737" s="330" t="s">
        <v>1120</v>
      </c>
      <c r="C737" s="330" t="s">
        <v>1031</v>
      </c>
      <c r="D737" s="330">
        <v>3</v>
      </c>
    </row>
    <row r="738" spans="1:4">
      <c r="A738" s="58" t="s">
        <v>369</v>
      </c>
      <c r="B738" s="330" t="s">
        <v>1120</v>
      </c>
      <c r="C738" s="330" t="s">
        <v>1031</v>
      </c>
      <c r="D738" s="330">
        <v>3</v>
      </c>
    </row>
    <row r="739" spans="1:4">
      <c r="A739" s="58" t="s">
        <v>369</v>
      </c>
      <c r="B739" s="330" t="s">
        <v>1120</v>
      </c>
      <c r="C739" s="330" t="s">
        <v>1032</v>
      </c>
      <c r="D739" s="330">
        <v>2.12</v>
      </c>
    </row>
    <row r="740" spans="1:4">
      <c r="A740" s="58" t="s">
        <v>369</v>
      </c>
      <c r="B740" s="330" t="s">
        <v>1120</v>
      </c>
      <c r="C740" s="330" t="s">
        <v>1032</v>
      </c>
      <c r="D740" s="330">
        <v>2.19</v>
      </c>
    </row>
    <row r="741" spans="1:4">
      <c r="A741" s="58" t="s">
        <v>369</v>
      </c>
      <c r="B741" s="330" t="s">
        <v>1120</v>
      </c>
      <c r="C741" s="330" t="s">
        <v>1032</v>
      </c>
      <c r="D741" s="330">
        <v>2.19</v>
      </c>
    </row>
    <row r="742" spans="1:4">
      <c r="A742" s="58" t="s">
        <v>369</v>
      </c>
      <c r="B742" s="330" t="s">
        <v>1120</v>
      </c>
      <c r="C742" s="330" t="s">
        <v>1029</v>
      </c>
      <c r="D742" s="330">
        <v>1.19</v>
      </c>
    </row>
    <row r="743" spans="1:4">
      <c r="A743" s="58" t="s">
        <v>369</v>
      </c>
      <c r="B743" s="330" t="s">
        <v>1120</v>
      </c>
      <c r="C743" s="330" t="s">
        <v>1029</v>
      </c>
      <c r="D743" s="330">
        <v>1.19</v>
      </c>
    </row>
    <row r="744" spans="1:4">
      <c r="A744" s="58" t="s">
        <v>369</v>
      </c>
      <c r="B744" s="330" t="s">
        <v>1120</v>
      </c>
      <c r="C744" s="330" t="s">
        <v>1029</v>
      </c>
      <c r="D744" s="330">
        <v>1.19</v>
      </c>
    </row>
    <row r="745" spans="1:4">
      <c r="A745" s="58" t="s">
        <v>369</v>
      </c>
      <c r="B745" s="330" t="s">
        <v>1120</v>
      </c>
      <c r="C745" s="330" t="s">
        <v>1029</v>
      </c>
      <c r="D745" s="330">
        <v>1.19</v>
      </c>
    </row>
    <row r="746" spans="1:4">
      <c r="A746" s="58" t="s">
        <v>369</v>
      </c>
      <c r="B746" s="330" t="s">
        <v>1120</v>
      </c>
      <c r="C746" s="330" t="s">
        <v>1029</v>
      </c>
      <c r="D746" s="330">
        <v>1.2</v>
      </c>
    </row>
    <row r="747" spans="1:4">
      <c r="A747" s="58" t="s">
        <v>369</v>
      </c>
      <c r="B747" s="330" t="s">
        <v>1120</v>
      </c>
      <c r="C747" s="330" t="s">
        <v>1029</v>
      </c>
      <c r="D747" s="330">
        <v>1.2</v>
      </c>
    </row>
    <row r="748" spans="1:4">
      <c r="A748" s="58" t="s">
        <v>369</v>
      </c>
      <c r="B748" s="330" t="s">
        <v>1120</v>
      </c>
      <c r="C748" s="330" t="s">
        <v>1029</v>
      </c>
      <c r="D748" s="330">
        <v>1.2</v>
      </c>
    </row>
    <row r="749" spans="1:4">
      <c r="A749" s="58" t="s">
        <v>369</v>
      </c>
      <c r="B749" s="330" t="s">
        <v>1120</v>
      </c>
      <c r="C749" s="330" t="s">
        <v>1029</v>
      </c>
      <c r="D749" s="330">
        <v>1.2</v>
      </c>
    </row>
    <row r="750" spans="1:4">
      <c r="A750" s="58" t="s">
        <v>369</v>
      </c>
      <c r="B750" s="330" t="s">
        <v>1120</v>
      </c>
      <c r="C750" s="330" t="s">
        <v>1029</v>
      </c>
      <c r="D750" s="330">
        <v>1.51</v>
      </c>
    </row>
    <row r="751" spans="1:4">
      <c r="A751" s="58" t="s">
        <v>369</v>
      </c>
      <c r="B751" s="330" t="s">
        <v>1120</v>
      </c>
      <c r="C751" s="330" t="s">
        <v>1033</v>
      </c>
      <c r="D751" s="330">
        <v>1.19</v>
      </c>
    </row>
    <row r="752" spans="1:4">
      <c r="A752" s="58" t="s">
        <v>369</v>
      </c>
      <c r="B752" s="330" t="s">
        <v>1120</v>
      </c>
      <c r="C752" s="330" t="s">
        <v>1033</v>
      </c>
      <c r="D752" s="330">
        <v>1.18</v>
      </c>
    </row>
    <row r="753" spans="1:4">
      <c r="A753" s="58" t="s">
        <v>369</v>
      </c>
      <c r="B753" s="336" t="s">
        <v>1120</v>
      </c>
      <c r="C753" s="336" t="s">
        <v>1033</v>
      </c>
      <c r="D753" s="336">
        <v>1.19</v>
      </c>
    </row>
    <row r="754" spans="1:4">
      <c r="A754" s="58" t="s">
        <v>369</v>
      </c>
      <c r="B754" s="330" t="s">
        <v>1120</v>
      </c>
      <c r="C754" s="330" t="s">
        <v>1026</v>
      </c>
      <c r="D754" s="330">
        <v>1.44</v>
      </c>
    </row>
    <row r="755" spans="1:4">
      <c r="A755" s="58" t="s">
        <v>369</v>
      </c>
      <c r="B755" s="330" t="s">
        <v>1120</v>
      </c>
      <c r="C755" s="330" t="s">
        <v>1026</v>
      </c>
      <c r="D755" s="330">
        <v>1.35</v>
      </c>
    </row>
    <row r="756" spans="1:4">
      <c r="A756" s="58" t="s">
        <v>369</v>
      </c>
      <c r="B756" s="330" t="s">
        <v>1120</v>
      </c>
      <c r="C756" s="330" t="s">
        <v>1026</v>
      </c>
      <c r="D756" s="330">
        <v>1.35</v>
      </c>
    </row>
    <row r="757" spans="1:4">
      <c r="A757" s="58" t="s">
        <v>369</v>
      </c>
      <c r="B757" s="330" t="s">
        <v>1120</v>
      </c>
      <c r="C757" s="330" t="s">
        <v>1034</v>
      </c>
      <c r="D757" s="330">
        <v>1.57</v>
      </c>
    </row>
    <row r="758" spans="1:4">
      <c r="A758" s="58" t="s">
        <v>369</v>
      </c>
      <c r="B758" s="330" t="s">
        <v>1120</v>
      </c>
      <c r="C758" s="330" t="s">
        <v>1077</v>
      </c>
      <c r="D758" s="330">
        <v>1.66</v>
      </c>
    </row>
    <row r="759" spans="1:4">
      <c r="A759" s="58" t="s">
        <v>369</v>
      </c>
      <c r="B759" s="330" t="s">
        <v>1120</v>
      </c>
      <c r="C759" s="330" t="s">
        <v>1077</v>
      </c>
      <c r="D759" s="330">
        <v>1.66</v>
      </c>
    </row>
    <row r="760" spans="1:4">
      <c r="A760" s="58" t="s">
        <v>369</v>
      </c>
      <c r="B760" s="330" t="s">
        <v>1120</v>
      </c>
      <c r="C760" s="330" t="s">
        <v>1077</v>
      </c>
      <c r="D760" s="330">
        <v>1.66</v>
      </c>
    </row>
    <row r="761" spans="1:4">
      <c r="A761" s="58" t="s">
        <v>369</v>
      </c>
      <c r="B761" s="330" t="s">
        <v>1120</v>
      </c>
      <c r="C761" s="330" t="s">
        <v>1077</v>
      </c>
      <c r="D761" s="330">
        <v>1.66</v>
      </c>
    </row>
    <row r="762" spans="1:4">
      <c r="A762" s="58" t="s">
        <v>369</v>
      </c>
      <c r="B762" s="330" t="s">
        <v>1120</v>
      </c>
      <c r="C762" s="330" t="s">
        <v>1077</v>
      </c>
      <c r="D762" s="330">
        <v>1.66</v>
      </c>
    </row>
    <row r="763" spans="1:4">
      <c r="A763" s="58" t="s">
        <v>369</v>
      </c>
      <c r="B763" s="330" t="s">
        <v>1120</v>
      </c>
      <c r="C763" s="330" t="s">
        <v>1099</v>
      </c>
      <c r="D763" s="330">
        <v>2.4300000000000002</v>
      </c>
    </row>
    <row r="764" spans="1:4">
      <c r="A764" s="58" t="s">
        <v>369</v>
      </c>
      <c r="B764" s="330" t="s">
        <v>1120</v>
      </c>
      <c r="C764" s="330" t="s">
        <v>1021</v>
      </c>
      <c r="D764" s="330">
        <v>1</v>
      </c>
    </row>
    <row r="765" spans="1:4">
      <c r="A765" s="58" t="s">
        <v>369</v>
      </c>
      <c r="B765" s="330" t="s">
        <v>1120</v>
      </c>
      <c r="C765" s="330" t="s">
        <v>1040</v>
      </c>
      <c r="D765" s="330">
        <v>1</v>
      </c>
    </row>
    <row r="766" spans="1:4">
      <c r="A766" s="58" t="s">
        <v>369</v>
      </c>
      <c r="B766" s="330" t="s">
        <v>1120</v>
      </c>
      <c r="C766" s="330" t="s">
        <v>1040</v>
      </c>
      <c r="D766" s="330">
        <v>1</v>
      </c>
    </row>
    <row r="767" spans="1:4">
      <c r="A767" s="58" t="s">
        <v>369</v>
      </c>
      <c r="B767" s="330" t="s">
        <v>1120</v>
      </c>
      <c r="C767" s="330" t="s">
        <v>1040</v>
      </c>
      <c r="D767" s="330">
        <v>1</v>
      </c>
    </row>
    <row r="768" spans="1:4">
      <c r="A768" s="58" t="s">
        <v>369</v>
      </c>
      <c r="B768" s="330" t="s">
        <v>1120</v>
      </c>
      <c r="C768" s="330" t="s">
        <v>1035</v>
      </c>
      <c r="D768" s="330">
        <v>1.24</v>
      </c>
    </row>
    <row r="769" spans="1:4">
      <c r="A769" s="58" t="s">
        <v>369</v>
      </c>
      <c r="B769" s="330" t="s">
        <v>1121</v>
      </c>
      <c r="C769" s="330" t="s">
        <v>1023</v>
      </c>
      <c r="D769" s="330">
        <v>1</v>
      </c>
    </row>
    <row r="770" spans="1:4">
      <c r="A770" s="58" t="s">
        <v>369</v>
      </c>
      <c r="B770" s="330" t="s">
        <v>1121</v>
      </c>
      <c r="C770" s="330" t="s">
        <v>1023</v>
      </c>
      <c r="D770" s="330">
        <v>1</v>
      </c>
    </row>
    <row r="771" spans="1:4">
      <c r="A771" s="58" t="s">
        <v>369</v>
      </c>
      <c r="B771" s="330" t="s">
        <v>1121</v>
      </c>
      <c r="C771" s="330" t="s">
        <v>1040</v>
      </c>
      <c r="D771" s="330">
        <v>1</v>
      </c>
    </row>
    <row r="772" spans="1:4">
      <c r="A772" s="58" t="s">
        <v>369</v>
      </c>
      <c r="B772" s="330" t="s">
        <v>1121</v>
      </c>
      <c r="C772" s="330" t="s">
        <v>1040</v>
      </c>
      <c r="D772" s="330">
        <v>1</v>
      </c>
    </row>
    <row r="773" spans="1:4">
      <c r="A773" s="58" t="s">
        <v>369</v>
      </c>
      <c r="B773" s="330" t="s">
        <v>1122</v>
      </c>
      <c r="C773" s="330" t="s">
        <v>1021</v>
      </c>
      <c r="D773" s="330">
        <v>1</v>
      </c>
    </row>
    <row r="774" spans="1:4">
      <c r="A774" s="58" t="s">
        <v>369</v>
      </c>
      <c r="B774" s="330" t="s">
        <v>1123</v>
      </c>
      <c r="C774" s="330" t="s">
        <v>1023</v>
      </c>
      <c r="D774" s="330">
        <v>1</v>
      </c>
    </row>
    <row r="775" spans="1:4">
      <c r="A775" s="58" t="s">
        <v>369</v>
      </c>
      <c r="B775" s="330" t="s">
        <v>1123</v>
      </c>
      <c r="C775" s="330" t="s">
        <v>1023</v>
      </c>
      <c r="D775" s="330">
        <v>1</v>
      </c>
    </row>
    <row r="776" spans="1:4">
      <c r="A776" s="58" t="s">
        <v>369</v>
      </c>
      <c r="B776" s="330" t="s">
        <v>1123</v>
      </c>
      <c r="C776" s="330" t="s">
        <v>1025</v>
      </c>
      <c r="D776" s="330">
        <v>3.18</v>
      </c>
    </row>
    <row r="777" spans="1:4">
      <c r="A777" s="58" t="s">
        <v>369</v>
      </c>
      <c r="B777" s="330" t="s">
        <v>1123</v>
      </c>
      <c r="C777" s="330" t="s">
        <v>1025</v>
      </c>
      <c r="D777" s="330">
        <v>3.18</v>
      </c>
    </row>
    <row r="778" spans="1:4">
      <c r="A778" s="58" t="s">
        <v>369</v>
      </c>
      <c r="B778" s="330" t="s">
        <v>1123</v>
      </c>
      <c r="C778" s="330" t="s">
        <v>1026</v>
      </c>
      <c r="D778" s="330">
        <v>1.37</v>
      </c>
    </row>
    <row r="779" spans="1:4">
      <c r="A779" s="58" t="s">
        <v>369</v>
      </c>
      <c r="B779" s="330" t="s">
        <v>1124</v>
      </c>
      <c r="C779" s="330" t="s">
        <v>1023</v>
      </c>
      <c r="D779" s="330">
        <v>1</v>
      </c>
    </row>
    <row r="780" spans="1:4">
      <c r="A780" s="58" t="s">
        <v>369</v>
      </c>
      <c r="B780" s="330" t="s">
        <v>1124</v>
      </c>
      <c r="C780" s="330" t="s">
        <v>1023</v>
      </c>
      <c r="D780" s="330">
        <v>1</v>
      </c>
    </row>
    <row r="781" spans="1:4">
      <c r="A781" s="58" t="s">
        <v>369</v>
      </c>
      <c r="B781" s="330" t="s">
        <v>1124</v>
      </c>
      <c r="C781" s="330" t="s">
        <v>1029</v>
      </c>
      <c r="D781" s="330">
        <v>1.04</v>
      </c>
    </row>
    <row r="782" spans="1:4">
      <c r="A782" s="58" t="s">
        <v>369</v>
      </c>
      <c r="B782" s="330" t="s">
        <v>1124</v>
      </c>
      <c r="C782" s="330" t="s">
        <v>1029</v>
      </c>
      <c r="D782" s="330">
        <v>1.04</v>
      </c>
    </row>
    <row r="783" spans="1:4">
      <c r="A783" s="58" t="s">
        <v>369</v>
      </c>
      <c r="B783" s="330" t="s">
        <v>1124</v>
      </c>
      <c r="C783" s="330" t="s">
        <v>1021</v>
      </c>
      <c r="D783" s="330">
        <v>1</v>
      </c>
    </row>
    <row r="784" spans="1:4">
      <c r="A784" s="58" t="s">
        <v>369</v>
      </c>
      <c r="B784" s="330" t="s">
        <v>1124</v>
      </c>
      <c r="C784" s="330" t="s">
        <v>1021</v>
      </c>
      <c r="D784" s="330">
        <v>1</v>
      </c>
    </row>
    <row r="785" spans="1:4">
      <c r="A785" s="58" t="s">
        <v>369</v>
      </c>
      <c r="B785" s="330" t="s">
        <v>1124</v>
      </c>
      <c r="C785" s="330" t="s">
        <v>1040</v>
      </c>
      <c r="D785" s="330">
        <v>1</v>
      </c>
    </row>
    <row r="786" spans="1:4">
      <c r="A786" s="58" t="s">
        <v>369</v>
      </c>
      <c r="B786" s="330" t="s">
        <v>1125</v>
      </c>
      <c r="C786" s="330" t="s">
        <v>1023</v>
      </c>
      <c r="D786" s="330">
        <v>1</v>
      </c>
    </row>
    <row r="787" spans="1:4">
      <c r="A787" s="58" t="s">
        <v>369</v>
      </c>
      <c r="B787" s="330" t="s">
        <v>1125</v>
      </c>
      <c r="C787" s="330" t="s">
        <v>1029</v>
      </c>
      <c r="D787" s="330">
        <v>1.08</v>
      </c>
    </row>
    <row r="788" spans="1:4">
      <c r="A788" s="58" t="s">
        <v>369</v>
      </c>
      <c r="B788" s="330" t="s">
        <v>1125</v>
      </c>
      <c r="C788" s="330" t="s">
        <v>1029</v>
      </c>
      <c r="D788" s="330">
        <v>1.0900000000000001</v>
      </c>
    </row>
    <row r="789" spans="1:4">
      <c r="A789" s="58" t="s">
        <v>369</v>
      </c>
      <c r="B789" s="330" t="s">
        <v>1125</v>
      </c>
      <c r="C789" s="330" t="s">
        <v>1029</v>
      </c>
      <c r="D789" s="330">
        <v>1.1000000000000001</v>
      </c>
    </row>
    <row r="790" spans="1:4">
      <c r="A790" s="58" t="s">
        <v>369</v>
      </c>
      <c r="B790" s="330" t="s">
        <v>1125</v>
      </c>
      <c r="C790" s="330" t="s">
        <v>1029</v>
      </c>
      <c r="D790" s="330">
        <v>1.39</v>
      </c>
    </row>
    <row r="791" spans="1:4">
      <c r="A791" s="58" t="s">
        <v>369</v>
      </c>
      <c r="B791" s="330" t="s">
        <v>1125</v>
      </c>
      <c r="C791" s="330" t="s">
        <v>1026</v>
      </c>
      <c r="D791" s="330">
        <v>1.39</v>
      </c>
    </row>
    <row r="792" spans="1:4">
      <c r="A792" s="58" t="s">
        <v>369</v>
      </c>
      <c r="B792" s="330" t="s">
        <v>1125</v>
      </c>
      <c r="C792" s="330" t="s">
        <v>1026</v>
      </c>
      <c r="D792" s="330">
        <v>1.2</v>
      </c>
    </row>
    <row r="793" spans="1:4">
      <c r="A793" s="58" t="s">
        <v>369</v>
      </c>
      <c r="B793" s="330" t="s">
        <v>1125</v>
      </c>
      <c r="C793" s="330" t="s">
        <v>1021</v>
      </c>
      <c r="D793" s="330">
        <v>1</v>
      </c>
    </row>
    <row r="794" spans="1:4">
      <c r="A794" s="58" t="s">
        <v>369</v>
      </c>
      <c r="B794" s="330" t="s">
        <v>1125</v>
      </c>
      <c r="C794" s="330" t="s">
        <v>1040</v>
      </c>
      <c r="D794" s="330">
        <v>1</v>
      </c>
    </row>
    <row r="795" spans="1:4">
      <c r="A795" s="58" t="s">
        <v>369</v>
      </c>
      <c r="B795" s="330" t="s">
        <v>1126</v>
      </c>
      <c r="C795" s="330" t="s">
        <v>1023</v>
      </c>
      <c r="D795" s="330">
        <v>1</v>
      </c>
    </row>
    <row r="796" spans="1:4">
      <c r="A796" s="58" t="s">
        <v>369</v>
      </c>
      <c r="B796" s="330" t="s">
        <v>1126</v>
      </c>
      <c r="C796" s="330" t="s">
        <v>1023</v>
      </c>
      <c r="D796" s="330">
        <v>1</v>
      </c>
    </row>
    <row r="797" spans="1:4">
      <c r="A797" s="58" t="s">
        <v>369</v>
      </c>
      <c r="B797" s="330" t="s">
        <v>1126</v>
      </c>
      <c r="C797" s="330" t="s">
        <v>1023</v>
      </c>
      <c r="D797" s="330">
        <v>1</v>
      </c>
    </row>
    <row r="798" spans="1:4">
      <c r="A798" s="58" t="s">
        <v>369</v>
      </c>
      <c r="B798" s="330" t="s">
        <v>1126</v>
      </c>
      <c r="C798" s="330" t="s">
        <v>1029</v>
      </c>
      <c r="D798" s="330">
        <v>1.21</v>
      </c>
    </row>
    <row r="799" spans="1:4">
      <c r="A799" s="58" t="s">
        <v>369</v>
      </c>
      <c r="B799" s="330" t="s">
        <v>1126</v>
      </c>
      <c r="C799" s="330" t="s">
        <v>1029</v>
      </c>
      <c r="D799" s="330">
        <v>1.21</v>
      </c>
    </row>
    <row r="800" spans="1:4">
      <c r="A800" s="58" t="s">
        <v>369</v>
      </c>
      <c r="B800" s="330" t="s">
        <v>1126</v>
      </c>
      <c r="C800" s="330" t="s">
        <v>1029</v>
      </c>
      <c r="D800" s="330">
        <v>1.1499999999999999</v>
      </c>
    </row>
    <row r="801" spans="1:4">
      <c r="A801" s="58" t="s">
        <v>369</v>
      </c>
      <c r="B801" s="330" t="s">
        <v>1126</v>
      </c>
      <c r="C801" s="330" t="s">
        <v>1029</v>
      </c>
      <c r="D801" s="330">
        <v>1.21</v>
      </c>
    </row>
    <row r="802" spans="1:4">
      <c r="A802" s="58" t="s">
        <v>369</v>
      </c>
      <c r="B802" s="330" t="s">
        <v>1126</v>
      </c>
      <c r="C802" s="330" t="s">
        <v>1029</v>
      </c>
      <c r="D802" s="330">
        <v>1.21</v>
      </c>
    </row>
    <row r="803" spans="1:4">
      <c r="A803" s="58" t="s">
        <v>369</v>
      </c>
      <c r="B803" s="330" t="s">
        <v>1126</v>
      </c>
      <c r="C803" s="330" t="s">
        <v>1029</v>
      </c>
      <c r="D803" s="330">
        <v>1.21</v>
      </c>
    </row>
    <row r="804" spans="1:4">
      <c r="A804" s="58" t="s">
        <v>369</v>
      </c>
      <c r="B804" s="330" t="s">
        <v>1126</v>
      </c>
      <c r="C804" s="330" t="s">
        <v>1026</v>
      </c>
      <c r="D804" s="330">
        <v>2.09</v>
      </c>
    </row>
    <row r="805" spans="1:4">
      <c r="A805" s="58" t="s">
        <v>369</v>
      </c>
      <c r="B805" s="330" t="s">
        <v>1126</v>
      </c>
      <c r="C805" s="330" t="s">
        <v>1026</v>
      </c>
      <c r="D805" s="330">
        <v>1.5</v>
      </c>
    </row>
    <row r="806" spans="1:4">
      <c r="A806" s="58" t="s">
        <v>369</v>
      </c>
      <c r="B806" s="330" t="s">
        <v>1127</v>
      </c>
      <c r="C806" s="330" t="s">
        <v>1023</v>
      </c>
      <c r="D806" s="330">
        <v>1</v>
      </c>
    </row>
    <row r="807" spans="1:4">
      <c r="A807" s="58" t="s">
        <v>369</v>
      </c>
      <c r="B807" s="330" t="s">
        <v>1127</v>
      </c>
      <c r="C807" s="330" t="s">
        <v>1023</v>
      </c>
      <c r="D807" s="330">
        <v>1</v>
      </c>
    </row>
    <row r="808" spans="1:4">
      <c r="A808" s="58" t="s">
        <v>369</v>
      </c>
      <c r="B808" s="330" t="s">
        <v>1127</v>
      </c>
      <c r="C808" s="330" t="s">
        <v>1023</v>
      </c>
      <c r="D808" s="330">
        <v>1</v>
      </c>
    </row>
    <row r="809" spans="1:4">
      <c r="A809" s="58" t="s">
        <v>369</v>
      </c>
      <c r="B809" s="330" t="s">
        <v>1127</v>
      </c>
      <c r="C809" s="330" t="s">
        <v>1023</v>
      </c>
      <c r="D809" s="330">
        <v>1</v>
      </c>
    </row>
    <row r="810" spans="1:4">
      <c r="A810" s="58" t="s">
        <v>369</v>
      </c>
      <c r="B810" s="330" t="s">
        <v>1127</v>
      </c>
      <c r="C810" s="330" t="s">
        <v>1029</v>
      </c>
      <c r="D810" s="330">
        <v>1.1299999999999999</v>
      </c>
    </row>
    <row r="811" spans="1:4">
      <c r="A811" s="58" t="s">
        <v>369</v>
      </c>
      <c r="B811" s="330" t="s">
        <v>1127</v>
      </c>
      <c r="C811" s="330" t="s">
        <v>1029</v>
      </c>
      <c r="D811" s="330">
        <v>1.21</v>
      </c>
    </row>
    <row r="812" spans="1:4">
      <c r="A812" s="58" t="s">
        <v>369</v>
      </c>
      <c r="B812" s="330" t="s">
        <v>1127</v>
      </c>
      <c r="C812" s="330" t="s">
        <v>1029</v>
      </c>
      <c r="D812" s="330">
        <v>1.1499999999999999</v>
      </c>
    </row>
    <row r="813" spans="1:4">
      <c r="A813" s="58" t="s">
        <v>369</v>
      </c>
      <c r="B813" s="330" t="s">
        <v>1127</v>
      </c>
      <c r="C813" s="330" t="s">
        <v>1029</v>
      </c>
      <c r="D813" s="330">
        <v>1.21</v>
      </c>
    </row>
    <row r="814" spans="1:4">
      <c r="A814" s="58" t="s">
        <v>369</v>
      </c>
      <c r="B814" s="330" t="s">
        <v>1127</v>
      </c>
      <c r="C814" s="330" t="s">
        <v>1029</v>
      </c>
      <c r="D814" s="330">
        <v>1.21</v>
      </c>
    </row>
    <row r="815" spans="1:4">
      <c r="A815" s="58" t="s">
        <v>369</v>
      </c>
      <c r="B815" s="330" t="s">
        <v>1127</v>
      </c>
      <c r="C815" s="330" t="s">
        <v>1029</v>
      </c>
      <c r="D815" s="330">
        <v>1.21</v>
      </c>
    </row>
    <row r="816" spans="1:4">
      <c r="A816" s="58" t="s">
        <v>369</v>
      </c>
      <c r="B816" s="330" t="s">
        <v>1127</v>
      </c>
      <c r="C816" s="330" t="s">
        <v>1026</v>
      </c>
      <c r="D816" s="330">
        <v>2.09</v>
      </c>
    </row>
    <row r="817" spans="1:4">
      <c r="A817" s="58" t="s">
        <v>369</v>
      </c>
      <c r="B817" s="330" t="s">
        <v>1127</v>
      </c>
      <c r="C817" s="330" t="s">
        <v>1026</v>
      </c>
      <c r="D817" s="330">
        <v>1.5</v>
      </c>
    </row>
    <row r="818" spans="1:4">
      <c r="A818" s="58" t="s">
        <v>369</v>
      </c>
      <c r="B818" s="330" t="s">
        <v>1127</v>
      </c>
      <c r="C818" s="330" t="s">
        <v>1021</v>
      </c>
      <c r="D818" s="330">
        <v>1</v>
      </c>
    </row>
    <row r="819" spans="1:4">
      <c r="A819" s="58" t="s">
        <v>369</v>
      </c>
      <c r="B819" s="330" t="s">
        <v>1128</v>
      </c>
      <c r="C819" s="330" t="s">
        <v>1023</v>
      </c>
      <c r="D819" s="330">
        <v>1</v>
      </c>
    </row>
    <row r="820" spans="1:4">
      <c r="A820" s="58" t="s">
        <v>369</v>
      </c>
      <c r="B820" s="330" t="s">
        <v>1128</v>
      </c>
      <c r="C820" s="330" t="s">
        <v>1023</v>
      </c>
      <c r="D820" s="330">
        <v>1</v>
      </c>
    </row>
    <row r="821" spans="1:4">
      <c r="A821" s="58" t="s">
        <v>369</v>
      </c>
      <c r="B821" s="330" t="s">
        <v>1128</v>
      </c>
      <c r="C821" s="330" t="s">
        <v>1023</v>
      </c>
      <c r="D821" s="330">
        <v>1</v>
      </c>
    </row>
    <row r="822" spans="1:4">
      <c r="A822" s="58" t="s">
        <v>369</v>
      </c>
      <c r="B822" s="330" t="s">
        <v>1128</v>
      </c>
      <c r="C822" s="330" t="s">
        <v>1023</v>
      </c>
      <c r="D822" s="330">
        <v>1</v>
      </c>
    </row>
    <row r="823" spans="1:4">
      <c r="A823" s="58" t="s">
        <v>369</v>
      </c>
      <c r="B823" s="330" t="s">
        <v>1128</v>
      </c>
      <c r="C823" s="330" t="s">
        <v>1023</v>
      </c>
      <c r="D823" s="330">
        <v>1</v>
      </c>
    </row>
    <row r="824" spans="1:4">
      <c r="A824" s="58" t="s">
        <v>369</v>
      </c>
      <c r="B824" s="330" t="s">
        <v>1128</v>
      </c>
      <c r="C824" s="330" t="s">
        <v>1023</v>
      </c>
      <c r="D824" s="330">
        <v>1</v>
      </c>
    </row>
    <row r="825" spans="1:4">
      <c r="A825" s="58" t="s">
        <v>369</v>
      </c>
      <c r="B825" s="330" t="s">
        <v>1128</v>
      </c>
      <c r="C825" s="330" t="s">
        <v>1025</v>
      </c>
      <c r="D825" s="330">
        <v>2.59</v>
      </c>
    </row>
    <row r="826" spans="1:4">
      <c r="A826" s="58" t="s">
        <v>369</v>
      </c>
      <c r="B826" s="330" t="s">
        <v>1128</v>
      </c>
      <c r="C826" s="330" t="s">
        <v>1025</v>
      </c>
      <c r="D826" s="330">
        <v>3.77</v>
      </c>
    </row>
    <row r="827" spans="1:4">
      <c r="A827" s="58" t="s">
        <v>369</v>
      </c>
      <c r="B827" s="330" t="s">
        <v>1128</v>
      </c>
      <c r="C827" s="330" t="s">
        <v>1025</v>
      </c>
      <c r="D827" s="330">
        <v>1.97</v>
      </c>
    </row>
    <row r="828" spans="1:4">
      <c r="A828" s="58" t="s">
        <v>369</v>
      </c>
      <c r="B828" s="330" t="s">
        <v>1128</v>
      </c>
      <c r="C828" s="330" t="s">
        <v>1025</v>
      </c>
      <c r="D828" s="330">
        <v>1.97</v>
      </c>
    </row>
    <row r="829" spans="1:4">
      <c r="A829" s="58" t="s">
        <v>369</v>
      </c>
      <c r="B829" s="330" t="s">
        <v>1128</v>
      </c>
      <c r="C829" s="330" t="s">
        <v>1032</v>
      </c>
      <c r="D829" s="330">
        <v>2.31</v>
      </c>
    </row>
    <row r="830" spans="1:4">
      <c r="A830" s="58" t="s">
        <v>369</v>
      </c>
      <c r="B830" s="330" t="s">
        <v>1128</v>
      </c>
      <c r="C830" s="330" t="s">
        <v>1032</v>
      </c>
      <c r="D830" s="330">
        <v>3.77</v>
      </c>
    </row>
    <row r="831" spans="1:4">
      <c r="A831" s="58" t="s">
        <v>369</v>
      </c>
      <c r="B831" s="330" t="s">
        <v>1128</v>
      </c>
      <c r="C831" s="330" t="s">
        <v>1032</v>
      </c>
      <c r="D831" s="330">
        <v>1.97</v>
      </c>
    </row>
    <row r="832" spans="1:4">
      <c r="A832" s="58" t="s">
        <v>369</v>
      </c>
      <c r="B832" s="330" t="s">
        <v>1128</v>
      </c>
      <c r="C832" s="330" t="s">
        <v>1032</v>
      </c>
      <c r="D832" s="330">
        <v>1.97</v>
      </c>
    </row>
    <row r="833" spans="1:4">
      <c r="A833" s="58" t="s">
        <v>369</v>
      </c>
      <c r="B833" s="330" t="s">
        <v>1128</v>
      </c>
      <c r="C833" s="330" t="s">
        <v>1029</v>
      </c>
      <c r="D833" s="330">
        <v>1.1100000000000001</v>
      </c>
    </row>
    <row r="834" spans="1:4">
      <c r="A834" s="58" t="s">
        <v>369</v>
      </c>
      <c r="B834" s="330" t="s">
        <v>1128</v>
      </c>
      <c r="C834" s="330" t="s">
        <v>1029</v>
      </c>
      <c r="D834" s="330">
        <v>1.08</v>
      </c>
    </row>
    <row r="835" spans="1:4">
      <c r="A835" s="58" t="s">
        <v>369</v>
      </c>
      <c r="B835" s="330" t="s">
        <v>1128</v>
      </c>
      <c r="C835" s="330" t="s">
        <v>1029</v>
      </c>
      <c r="D835" s="330">
        <v>1.1100000000000001</v>
      </c>
    </row>
    <row r="836" spans="1:4">
      <c r="A836" s="58" t="s">
        <v>369</v>
      </c>
      <c r="B836" s="330" t="s">
        <v>1128</v>
      </c>
      <c r="C836" s="330" t="s">
        <v>1029</v>
      </c>
      <c r="D836" s="330">
        <v>1.1000000000000001</v>
      </c>
    </row>
    <row r="837" spans="1:4">
      <c r="A837" s="58" t="s">
        <v>369</v>
      </c>
      <c r="B837" s="330" t="s">
        <v>1128</v>
      </c>
      <c r="C837" s="330" t="s">
        <v>1029</v>
      </c>
      <c r="D837" s="330">
        <v>1.1100000000000001</v>
      </c>
    </row>
    <row r="838" spans="1:4">
      <c r="A838" s="58" t="s">
        <v>369</v>
      </c>
      <c r="B838" s="330" t="s">
        <v>1128</v>
      </c>
      <c r="C838" s="330" t="s">
        <v>1029</v>
      </c>
      <c r="D838" s="330">
        <v>1.1000000000000001</v>
      </c>
    </row>
    <row r="839" spans="1:4">
      <c r="A839" s="58" t="s">
        <v>369</v>
      </c>
      <c r="B839" s="330" t="s">
        <v>1128</v>
      </c>
      <c r="C839" s="330" t="s">
        <v>1029</v>
      </c>
      <c r="D839" s="330">
        <v>1.1000000000000001</v>
      </c>
    </row>
    <row r="840" spans="1:4">
      <c r="A840" s="58" t="s">
        <v>369</v>
      </c>
      <c r="B840" s="330" t="s">
        <v>1128</v>
      </c>
      <c r="C840" s="330" t="s">
        <v>1029</v>
      </c>
      <c r="D840" s="330">
        <v>1.1000000000000001</v>
      </c>
    </row>
    <row r="841" spans="1:4">
      <c r="A841" s="58" t="s">
        <v>369</v>
      </c>
      <c r="B841" s="330" t="s">
        <v>1128</v>
      </c>
      <c r="C841" s="330" t="s">
        <v>1029</v>
      </c>
      <c r="D841" s="330">
        <v>1.1000000000000001</v>
      </c>
    </row>
    <row r="842" spans="1:4">
      <c r="A842" s="58" t="s">
        <v>369</v>
      </c>
      <c r="B842" s="330" t="s">
        <v>1128</v>
      </c>
      <c r="C842" s="330" t="s">
        <v>1029</v>
      </c>
      <c r="D842" s="330">
        <v>1.39</v>
      </c>
    </row>
    <row r="843" spans="1:4">
      <c r="A843" s="58" t="s">
        <v>369</v>
      </c>
      <c r="B843" s="330" t="s">
        <v>1128</v>
      </c>
      <c r="C843" s="330" t="s">
        <v>1033</v>
      </c>
      <c r="D843" s="330">
        <v>1.08</v>
      </c>
    </row>
    <row r="844" spans="1:4">
      <c r="A844" s="58" t="s">
        <v>369</v>
      </c>
      <c r="B844" s="330" t="s">
        <v>1128</v>
      </c>
      <c r="C844" s="330" t="s">
        <v>1033</v>
      </c>
      <c r="D844" s="330">
        <v>1.1100000000000001</v>
      </c>
    </row>
    <row r="845" spans="1:4">
      <c r="A845" s="58" t="s">
        <v>369</v>
      </c>
      <c r="B845" s="330" t="s">
        <v>1128</v>
      </c>
      <c r="C845" s="330" t="s">
        <v>1033</v>
      </c>
      <c r="D845" s="330">
        <v>1.1100000000000001</v>
      </c>
    </row>
    <row r="846" spans="1:4">
      <c r="A846" s="58" t="s">
        <v>369</v>
      </c>
      <c r="B846" s="330" t="s">
        <v>1128</v>
      </c>
      <c r="C846" s="330" t="s">
        <v>1026</v>
      </c>
      <c r="D846" s="330">
        <v>1.39</v>
      </c>
    </row>
    <row r="847" spans="1:4">
      <c r="A847" s="58" t="s">
        <v>369</v>
      </c>
      <c r="B847" s="330" t="s">
        <v>1128</v>
      </c>
      <c r="C847" s="330" t="s">
        <v>1026</v>
      </c>
      <c r="D847" s="330">
        <v>1.39</v>
      </c>
    </row>
    <row r="848" spans="1:4">
      <c r="A848" s="58" t="s">
        <v>369</v>
      </c>
      <c r="B848" s="330" t="s">
        <v>1128</v>
      </c>
      <c r="C848" s="330" t="s">
        <v>1026</v>
      </c>
      <c r="D848" s="330">
        <v>1.35</v>
      </c>
    </row>
    <row r="849" spans="1:4">
      <c r="A849" s="58" t="s">
        <v>369</v>
      </c>
      <c r="B849" s="330" t="s">
        <v>1128</v>
      </c>
      <c r="C849" s="330" t="s">
        <v>1026</v>
      </c>
      <c r="D849" s="330">
        <v>1.2</v>
      </c>
    </row>
    <row r="850" spans="1:4">
      <c r="A850" s="58" t="s">
        <v>369</v>
      </c>
      <c r="B850" s="330" t="s">
        <v>1128</v>
      </c>
      <c r="C850" s="330" t="s">
        <v>1026</v>
      </c>
      <c r="D850" s="330">
        <v>1.2</v>
      </c>
    </row>
    <row r="851" spans="1:4">
      <c r="A851" s="58" t="s">
        <v>369</v>
      </c>
      <c r="B851" s="330" t="s">
        <v>1128</v>
      </c>
      <c r="C851" s="330" t="s">
        <v>1026</v>
      </c>
      <c r="D851" s="330">
        <v>1.2</v>
      </c>
    </row>
    <row r="852" spans="1:4">
      <c r="A852" s="58" t="s">
        <v>369</v>
      </c>
      <c r="B852" s="330" t="s">
        <v>1128</v>
      </c>
      <c r="C852" s="330" t="s">
        <v>1034</v>
      </c>
      <c r="D852" s="330">
        <v>1.44</v>
      </c>
    </row>
    <row r="853" spans="1:4">
      <c r="A853" s="58" t="s">
        <v>369</v>
      </c>
      <c r="B853" s="330" t="s">
        <v>1128</v>
      </c>
      <c r="C853" s="330" t="s">
        <v>1063</v>
      </c>
      <c r="D853" s="330">
        <v>1.5</v>
      </c>
    </row>
    <row r="854" spans="1:4">
      <c r="A854" s="58" t="s">
        <v>369</v>
      </c>
      <c r="B854" s="330" t="s">
        <v>1128</v>
      </c>
      <c r="C854" s="330" t="s">
        <v>1063</v>
      </c>
      <c r="D854" s="330">
        <v>1.5</v>
      </c>
    </row>
    <row r="855" spans="1:4">
      <c r="A855" s="58" t="s">
        <v>369</v>
      </c>
      <c r="B855" s="330" t="s">
        <v>1128</v>
      </c>
      <c r="C855" s="330" t="s">
        <v>1063</v>
      </c>
      <c r="D855" s="330">
        <v>1.5</v>
      </c>
    </row>
    <row r="856" spans="1:4">
      <c r="A856" s="58" t="s">
        <v>369</v>
      </c>
      <c r="B856" s="330" t="s">
        <v>1128</v>
      </c>
      <c r="C856" s="330" t="s">
        <v>1063</v>
      </c>
      <c r="D856" s="330">
        <v>1.5</v>
      </c>
    </row>
    <row r="857" spans="1:4">
      <c r="A857" s="58" t="s">
        <v>369</v>
      </c>
      <c r="B857" s="330" t="s">
        <v>1128</v>
      </c>
      <c r="C857" s="330" t="s">
        <v>1063</v>
      </c>
      <c r="D857" s="330">
        <v>1.5</v>
      </c>
    </row>
    <row r="858" spans="1:4">
      <c r="A858" s="58" t="s">
        <v>369</v>
      </c>
      <c r="B858" s="330" t="s">
        <v>1128</v>
      </c>
      <c r="C858" s="330" t="s">
        <v>1063</v>
      </c>
      <c r="D858" s="330">
        <v>1.5</v>
      </c>
    </row>
    <row r="859" spans="1:4">
      <c r="A859" s="58" t="s">
        <v>369</v>
      </c>
      <c r="B859" s="330" t="s">
        <v>1128</v>
      </c>
      <c r="C859" s="330" t="s">
        <v>1063</v>
      </c>
      <c r="D859" s="330">
        <v>1.5</v>
      </c>
    </row>
    <row r="860" spans="1:4">
      <c r="A860" s="58" t="s">
        <v>369</v>
      </c>
      <c r="B860" s="330" t="s">
        <v>1128</v>
      </c>
      <c r="C860" s="330" t="s">
        <v>1129</v>
      </c>
      <c r="D860" s="330">
        <v>1.5</v>
      </c>
    </row>
    <row r="861" spans="1:4">
      <c r="A861" s="58" t="s">
        <v>369</v>
      </c>
      <c r="B861" s="330" t="s">
        <v>1128</v>
      </c>
      <c r="C861" s="330" t="s">
        <v>1129</v>
      </c>
      <c r="D861" s="330">
        <v>1.5</v>
      </c>
    </row>
    <row r="862" spans="1:4">
      <c r="A862" s="58" t="s">
        <v>369</v>
      </c>
      <c r="B862" s="330" t="s">
        <v>1128</v>
      </c>
      <c r="C862" s="330" t="s">
        <v>1021</v>
      </c>
      <c r="D862" s="330">
        <v>1</v>
      </c>
    </row>
    <row r="863" spans="1:4">
      <c r="A863" s="58" t="s">
        <v>369</v>
      </c>
      <c r="B863" s="330" t="s">
        <v>1128</v>
      </c>
      <c r="C863" s="330" t="s">
        <v>1040</v>
      </c>
      <c r="D863" s="330">
        <v>1</v>
      </c>
    </row>
    <row r="864" spans="1:4">
      <c r="A864" s="58" t="s">
        <v>369</v>
      </c>
      <c r="B864" s="330" t="s">
        <v>1128</v>
      </c>
      <c r="C864" s="330" t="s">
        <v>1040</v>
      </c>
      <c r="D864" s="330">
        <v>1</v>
      </c>
    </row>
    <row r="865" spans="1:4">
      <c r="A865" s="58" t="s">
        <v>369</v>
      </c>
      <c r="B865" s="330" t="s">
        <v>1128</v>
      </c>
      <c r="C865" s="330" t="s">
        <v>1035</v>
      </c>
      <c r="D865" s="330">
        <v>1.17</v>
      </c>
    </row>
    <row r="866" spans="1:4">
      <c r="A866" s="58" t="s">
        <v>369</v>
      </c>
      <c r="B866" s="330" t="s">
        <v>1130</v>
      </c>
      <c r="C866" s="330" t="s">
        <v>1021</v>
      </c>
      <c r="D866" s="330">
        <v>1</v>
      </c>
    </row>
    <row r="867" spans="1:4">
      <c r="A867" s="58" t="s">
        <v>369</v>
      </c>
      <c r="B867" s="330" t="s">
        <v>1130</v>
      </c>
      <c r="C867" s="330" t="s">
        <v>1040</v>
      </c>
      <c r="D867" s="330">
        <v>1</v>
      </c>
    </row>
    <row r="868" spans="1:4">
      <c r="A868" s="58" t="s">
        <v>369</v>
      </c>
      <c r="B868" s="330" t="s">
        <v>1131</v>
      </c>
      <c r="C868" s="330" t="s">
        <v>1021</v>
      </c>
      <c r="D868" s="330">
        <v>1</v>
      </c>
    </row>
    <row r="869" spans="1:4">
      <c r="A869" s="58" t="s">
        <v>369</v>
      </c>
      <c r="B869" s="330" t="s">
        <v>1132</v>
      </c>
      <c r="C869" s="330" t="s">
        <v>1023</v>
      </c>
      <c r="D869" s="330">
        <v>1</v>
      </c>
    </row>
    <row r="870" spans="1:4">
      <c r="A870" s="58" t="s">
        <v>369</v>
      </c>
      <c r="B870" s="330" t="s">
        <v>1132</v>
      </c>
      <c r="C870" s="330" t="s">
        <v>1023</v>
      </c>
      <c r="D870" s="330">
        <v>1</v>
      </c>
    </row>
    <row r="871" spans="1:4">
      <c r="A871" s="58" t="s">
        <v>369</v>
      </c>
      <c r="B871" s="330" t="s">
        <v>1132</v>
      </c>
      <c r="C871" s="330" t="s">
        <v>1029</v>
      </c>
      <c r="D871" s="330">
        <v>1.1499999999999999</v>
      </c>
    </row>
    <row r="872" spans="1:4">
      <c r="A872" s="58" t="s">
        <v>369</v>
      </c>
      <c r="B872" s="330" t="s">
        <v>1133</v>
      </c>
      <c r="C872" s="330" t="s">
        <v>1023</v>
      </c>
      <c r="D872" s="330">
        <v>1</v>
      </c>
    </row>
    <row r="873" spans="1:4">
      <c r="A873" s="58" t="s">
        <v>369</v>
      </c>
      <c r="B873" s="330" t="s">
        <v>1133</v>
      </c>
      <c r="C873" s="330" t="s">
        <v>1029</v>
      </c>
      <c r="D873" s="330">
        <v>1.1499999999999999</v>
      </c>
    </row>
    <row r="874" spans="1:4">
      <c r="A874" s="58" t="s">
        <v>369</v>
      </c>
      <c r="B874" s="330" t="s">
        <v>1134</v>
      </c>
      <c r="C874" s="330" t="s">
        <v>1029</v>
      </c>
      <c r="D874" s="330">
        <v>1.1499999999999999</v>
      </c>
    </row>
    <row r="875" spans="1:4">
      <c r="A875" s="58" t="s">
        <v>369</v>
      </c>
      <c r="B875" s="330" t="s">
        <v>1134</v>
      </c>
      <c r="C875" s="330" t="s">
        <v>1021</v>
      </c>
      <c r="D875" s="330">
        <v>1</v>
      </c>
    </row>
    <row r="876" spans="1:4">
      <c r="A876" s="58" t="s">
        <v>369</v>
      </c>
      <c r="B876" s="330" t="s">
        <v>1135</v>
      </c>
      <c r="C876" s="330" t="s">
        <v>1040</v>
      </c>
      <c r="D876" s="330">
        <v>1</v>
      </c>
    </row>
    <row r="877" spans="1:4">
      <c r="A877" s="58" t="s">
        <v>369</v>
      </c>
      <c r="B877" s="330" t="s">
        <v>1135</v>
      </c>
      <c r="C877" s="330" t="s">
        <v>1040</v>
      </c>
      <c r="D877" s="330">
        <v>1</v>
      </c>
    </row>
    <row r="878" spans="1:4">
      <c r="A878" s="58" t="s">
        <v>369</v>
      </c>
      <c r="B878" s="330" t="s">
        <v>1136</v>
      </c>
      <c r="C878" s="330" t="s">
        <v>1023</v>
      </c>
      <c r="D878" s="330">
        <v>1</v>
      </c>
    </row>
    <row r="879" spans="1:4">
      <c r="A879" s="58" t="s">
        <v>369</v>
      </c>
      <c r="B879" s="330" t="s">
        <v>1136</v>
      </c>
      <c r="C879" s="330" t="s">
        <v>1032</v>
      </c>
      <c r="D879" s="330">
        <v>2.0299999999999998</v>
      </c>
    </row>
    <row r="880" spans="1:4">
      <c r="A880" s="58" t="s">
        <v>369</v>
      </c>
      <c r="B880" s="330" t="s">
        <v>1136</v>
      </c>
      <c r="C880" s="330" t="s">
        <v>1056</v>
      </c>
      <c r="D880" s="330">
        <v>2.0299999999999998</v>
      </c>
    </row>
    <row r="881" spans="1:4">
      <c r="A881" s="58" t="s">
        <v>369</v>
      </c>
      <c r="B881" s="330" t="s">
        <v>1136</v>
      </c>
      <c r="C881" s="330" t="s">
        <v>1026</v>
      </c>
      <c r="D881" s="330">
        <v>1.18</v>
      </c>
    </row>
    <row r="882" spans="1:4">
      <c r="A882" s="58" t="s">
        <v>369</v>
      </c>
      <c r="B882" s="330" t="s">
        <v>1136</v>
      </c>
      <c r="C882" s="330" t="s">
        <v>1021</v>
      </c>
      <c r="D882" s="330">
        <v>1.08</v>
      </c>
    </row>
    <row r="883" spans="1:4">
      <c r="A883" s="58" t="s">
        <v>369</v>
      </c>
      <c r="B883" s="330" t="s">
        <v>1136</v>
      </c>
      <c r="C883" s="330" t="s">
        <v>1040</v>
      </c>
      <c r="D883" s="330">
        <v>1</v>
      </c>
    </row>
    <row r="884" spans="1:4">
      <c r="A884" s="58" t="s">
        <v>369</v>
      </c>
      <c r="B884" s="330" t="s">
        <v>1136</v>
      </c>
      <c r="C884" s="330" t="s">
        <v>1040</v>
      </c>
      <c r="D884" s="330">
        <v>1</v>
      </c>
    </row>
    <row r="885" spans="1:4">
      <c r="A885" s="58" t="s">
        <v>369</v>
      </c>
      <c r="B885" s="330" t="s">
        <v>1137</v>
      </c>
      <c r="C885" s="330" t="s">
        <v>1040</v>
      </c>
      <c r="D885" s="330">
        <v>1</v>
      </c>
    </row>
    <row r="886" spans="1:4">
      <c r="A886" s="58" t="s">
        <v>369</v>
      </c>
      <c r="B886" s="330" t="s">
        <v>1137</v>
      </c>
      <c r="C886" s="330" t="s">
        <v>1040</v>
      </c>
      <c r="D886" s="330">
        <v>1</v>
      </c>
    </row>
    <row r="887" spans="1:4">
      <c r="A887" s="58" t="s">
        <v>369</v>
      </c>
      <c r="B887" s="330" t="s">
        <v>1138</v>
      </c>
      <c r="C887" s="330" t="s">
        <v>1040</v>
      </c>
      <c r="D887" s="330">
        <v>1</v>
      </c>
    </row>
    <row r="888" spans="1:4">
      <c r="A888" s="58" t="s">
        <v>369</v>
      </c>
      <c r="B888" s="330" t="s">
        <v>1138</v>
      </c>
      <c r="C888" s="330" t="s">
        <v>1040</v>
      </c>
      <c r="D888" s="330">
        <v>1</v>
      </c>
    </row>
    <row r="889" spans="1:4">
      <c r="A889" s="58" t="s">
        <v>369</v>
      </c>
      <c r="B889" s="330" t="s">
        <v>1139</v>
      </c>
      <c r="C889" s="330" t="s">
        <v>1023</v>
      </c>
      <c r="D889" s="330">
        <v>1</v>
      </c>
    </row>
    <row r="890" spans="1:4">
      <c r="A890" s="58" t="s">
        <v>369</v>
      </c>
      <c r="B890" s="330" t="s">
        <v>1139</v>
      </c>
      <c r="C890" s="330" t="s">
        <v>1021</v>
      </c>
      <c r="D890" s="330">
        <v>1</v>
      </c>
    </row>
    <row r="891" spans="1:4">
      <c r="A891" s="58" t="s">
        <v>369</v>
      </c>
      <c r="B891" s="330" t="s">
        <v>1139</v>
      </c>
      <c r="C891" s="330" t="s">
        <v>1040</v>
      </c>
      <c r="D891" s="330">
        <v>1</v>
      </c>
    </row>
    <row r="892" spans="1:4">
      <c r="A892" s="58" t="s">
        <v>369</v>
      </c>
      <c r="B892" s="330" t="s">
        <v>1139</v>
      </c>
      <c r="C892" s="330" t="s">
        <v>1040</v>
      </c>
      <c r="D892" s="330">
        <v>1</v>
      </c>
    </row>
    <row r="893" spans="1:4">
      <c r="A893" s="58" t="s">
        <v>369</v>
      </c>
      <c r="B893" s="330" t="s">
        <v>1140</v>
      </c>
      <c r="C893" s="330" t="s">
        <v>1023</v>
      </c>
      <c r="D893" s="330">
        <v>1</v>
      </c>
    </row>
    <row r="894" spans="1:4">
      <c r="A894" s="58" t="s">
        <v>369</v>
      </c>
      <c r="B894" s="330" t="s">
        <v>1140</v>
      </c>
      <c r="C894" s="330" t="s">
        <v>1023</v>
      </c>
      <c r="D894" s="330">
        <v>1</v>
      </c>
    </row>
    <row r="895" spans="1:4">
      <c r="A895" s="58" t="s">
        <v>369</v>
      </c>
      <c r="B895" s="330" t="s">
        <v>1140</v>
      </c>
      <c r="C895" s="330" t="s">
        <v>1032</v>
      </c>
      <c r="D895" s="330">
        <v>1.92</v>
      </c>
    </row>
    <row r="896" spans="1:4">
      <c r="A896" s="58" t="s">
        <v>369</v>
      </c>
      <c r="B896" s="330" t="s">
        <v>1140</v>
      </c>
      <c r="C896" s="330" t="s">
        <v>1032</v>
      </c>
      <c r="D896" s="330">
        <v>1.92</v>
      </c>
    </row>
    <row r="897" spans="1:4">
      <c r="A897" s="58" t="s">
        <v>369</v>
      </c>
      <c r="B897" s="330" t="s">
        <v>1140</v>
      </c>
      <c r="C897" s="330" t="s">
        <v>1056</v>
      </c>
      <c r="D897" s="330">
        <v>1.92</v>
      </c>
    </row>
    <row r="898" spans="1:4">
      <c r="A898" s="58" t="s">
        <v>369</v>
      </c>
      <c r="B898" s="330" t="s">
        <v>1140</v>
      </c>
      <c r="C898" s="330" t="s">
        <v>1056</v>
      </c>
      <c r="D898" s="330">
        <v>1.92</v>
      </c>
    </row>
    <row r="899" spans="1:4">
      <c r="A899" s="58" t="s">
        <v>369</v>
      </c>
      <c r="B899" s="330" t="s">
        <v>1140</v>
      </c>
      <c r="C899" s="330" t="s">
        <v>1056</v>
      </c>
      <c r="D899" s="330">
        <v>1.92</v>
      </c>
    </row>
    <row r="900" spans="1:4">
      <c r="A900" s="58" t="s">
        <v>369</v>
      </c>
      <c r="B900" s="330" t="s">
        <v>1140</v>
      </c>
      <c r="C900" s="330" t="s">
        <v>1029</v>
      </c>
      <c r="D900" s="330">
        <v>1.0900000000000001</v>
      </c>
    </row>
    <row r="901" spans="1:4">
      <c r="A901" s="58" t="s">
        <v>369</v>
      </c>
      <c r="B901" s="330" t="s">
        <v>1140</v>
      </c>
      <c r="C901" s="330" t="s">
        <v>1029</v>
      </c>
      <c r="D901" s="330">
        <v>1.1499999999999999</v>
      </c>
    </row>
    <row r="902" spans="1:4">
      <c r="A902" s="58" t="s">
        <v>369</v>
      </c>
      <c r="B902" s="330" t="s">
        <v>1140</v>
      </c>
      <c r="C902" s="330" t="s">
        <v>1029</v>
      </c>
      <c r="D902" s="330">
        <v>1.1499999999999999</v>
      </c>
    </row>
    <row r="903" spans="1:4">
      <c r="A903" s="58" t="s">
        <v>369</v>
      </c>
      <c r="B903" s="330" t="s">
        <v>1140</v>
      </c>
      <c r="C903" s="330" t="s">
        <v>1029</v>
      </c>
      <c r="D903" s="330">
        <v>1.06</v>
      </c>
    </row>
    <row r="904" spans="1:4">
      <c r="A904" s="58" t="s">
        <v>369</v>
      </c>
      <c r="B904" s="330" t="s">
        <v>1140</v>
      </c>
      <c r="C904" s="330" t="s">
        <v>1029</v>
      </c>
      <c r="D904" s="330">
        <v>1.1499999999999999</v>
      </c>
    </row>
    <row r="905" spans="1:4">
      <c r="A905" s="58" t="s">
        <v>369</v>
      </c>
      <c r="B905" s="330" t="s">
        <v>1140</v>
      </c>
      <c r="C905" s="330" t="s">
        <v>1029</v>
      </c>
      <c r="D905" s="330">
        <v>1.1100000000000001</v>
      </c>
    </row>
    <row r="906" spans="1:4">
      <c r="A906" s="58" t="s">
        <v>369</v>
      </c>
      <c r="B906" s="330" t="s">
        <v>1140</v>
      </c>
      <c r="C906" s="330" t="s">
        <v>1033</v>
      </c>
      <c r="D906" s="330">
        <v>1.1100000000000001</v>
      </c>
    </row>
    <row r="907" spans="1:4">
      <c r="A907" s="58" t="s">
        <v>369</v>
      </c>
      <c r="B907" s="330" t="s">
        <v>1140</v>
      </c>
      <c r="C907" s="330" t="s">
        <v>1026</v>
      </c>
      <c r="D907" s="330">
        <v>1.1100000000000001</v>
      </c>
    </row>
    <row r="908" spans="1:4">
      <c r="A908" s="58" t="s">
        <v>369</v>
      </c>
      <c r="B908" s="330" t="s">
        <v>1140</v>
      </c>
      <c r="C908" s="330" t="s">
        <v>1034</v>
      </c>
      <c r="D908" s="330">
        <v>1.43</v>
      </c>
    </row>
    <row r="909" spans="1:4">
      <c r="A909" s="58" t="s">
        <v>369</v>
      </c>
      <c r="B909" s="330" t="s">
        <v>1140</v>
      </c>
      <c r="C909" s="330" t="s">
        <v>1021</v>
      </c>
      <c r="D909" s="330">
        <v>1</v>
      </c>
    </row>
    <row r="910" spans="1:4">
      <c r="A910" s="58" t="s">
        <v>369</v>
      </c>
      <c r="B910" s="330" t="s">
        <v>1140</v>
      </c>
      <c r="C910" s="330" t="s">
        <v>1021</v>
      </c>
      <c r="D910" s="330">
        <v>0.8</v>
      </c>
    </row>
    <row r="911" spans="1:4">
      <c r="A911" s="58" t="s">
        <v>369</v>
      </c>
      <c r="B911" s="330" t="s">
        <v>1140</v>
      </c>
      <c r="C911" s="330" t="s">
        <v>1021</v>
      </c>
      <c r="D911" s="330">
        <v>1.08</v>
      </c>
    </row>
    <row r="912" spans="1:4">
      <c r="A912" s="58" t="s">
        <v>369</v>
      </c>
      <c r="B912" s="330" t="s">
        <v>1140</v>
      </c>
      <c r="C912" s="330" t="s">
        <v>1040</v>
      </c>
      <c r="D912" s="330">
        <v>1</v>
      </c>
    </row>
    <row r="913" spans="1:4">
      <c r="A913" s="58" t="s">
        <v>369</v>
      </c>
      <c r="B913" s="330" t="s">
        <v>1140</v>
      </c>
      <c r="C913" s="330" t="s">
        <v>1040</v>
      </c>
      <c r="D913" s="330">
        <v>1</v>
      </c>
    </row>
    <row r="914" spans="1:4">
      <c r="A914" s="58" t="s">
        <v>369</v>
      </c>
      <c r="B914" s="330" t="s">
        <v>1140</v>
      </c>
      <c r="C914" s="330" t="s">
        <v>1040</v>
      </c>
      <c r="D914" s="330">
        <v>1</v>
      </c>
    </row>
    <row r="915" spans="1:4">
      <c r="A915" s="58" t="s">
        <v>369</v>
      </c>
      <c r="B915" s="330" t="s">
        <v>1140</v>
      </c>
      <c r="C915" s="330" t="s">
        <v>1040</v>
      </c>
      <c r="D915" s="330">
        <v>1</v>
      </c>
    </row>
    <row r="916" spans="1:4">
      <c r="A916" s="58" t="s">
        <v>369</v>
      </c>
      <c r="B916" s="330" t="s">
        <v>1140</v>
      </c>
      <c r="C916" s="330" t="s">
        <v>1040</v>
      </c>
      <c r="D916" s="330">
        <v>1</v>
      </c>
    </row>
    <row r="917" spans="1:4">
      <c r="A917" s="58" t="s">
        <v>369</v>
      </c>
      <c r="B917" s="330" t="s">
        <v>1140</v>
      </c>
      <c r="C917" s="330" t="s">
        <v>1040</v>
      </c>
      <c r="D917" s="330">
        <v>1</v>
      </c>
    </row>
    <row r="918" spans="1:4">
      <c r="A918" s="58" t="s">
        <v>369</v>
      </c>
      <c r="B918" s="330" t="s">
        <v>1141</v>
      </c>
      <c r="C918" s="330" t="s">
        <v>1023</v>
      </c>
      <c r="D918" s="330">
        <v>1</v>
      </c>
    </row>
    <row r="919" spans="1:4">
      <c r="A919" s="58" t="s">
        <v>369</v>
      </c>
      <c r="B919" s="330" t="s">
        <v>1141</v>
      </c>
      <c r="C919" s="330" t="s">
        <v>1025</v>
      </c>
      <c r="D919" s="330">
        <v>4</v>
      </c>
    </row>
    <row r="920" spans="1:4">
      <c r="A920" s="58" t="s">
        <v>369</v>
      </c>
      <c r="B920" s="330" t="s">
        <v>1141</v>
      </c>
      <c r="C920" s="330" t="s">
        <v>1029</v>
      </c>
      <c r="D920" s="330">
        <v>1.2</v>
      </c>
    </row>
    <row r="921" spans="1:4">
      <c r="A921" s="58" t="s">
        <v>369</v>
      </c>
      <c r="B921" s="330" t="s">
        <v>1141</v>
      </c>
      <c r="C921" s="330" t="s">
        <v>1033</v>
      </c>
      <c r="D921" s="330">
        <v>1.1100000000000001</v>
      </c>
    </row>
    <row r="922" spans="1:4">
      <c r="A922" s="58" t="s">
        <v>369</v>
      </c>
      <c r="B922" s="330" t="s">
        <v>1141</v>
      </c>
      <c r="C922" s="330" t="s">
        <v>1026</v>
      </c>
      <c r="D922" s="330">
        <v>1.5</v>
      </c>
    </row>
    <row r="923" spans="1:4">
      <c r="A923" s="58" t="s">
        <v>369</v>
      </c>
      <c r="B923" s="330" t="s">
        <v>1141</v>
      </c>
      <c r="C923" s="330" t="s">
        <v>1040</v>
      </c>
      <c r="D923" s="330">
        <v>1</v>
      </c>
    </row>
    <row r="924" spans="1:4">
      <c r="A924" s="58" t="s">
        <v>369</v>
      </c>
      <c r="B924" s="330" t="s">
        <v>1141</v>
      </c>
      <c r="C924" s="330" t="s">
        <v>1040</v>
      </c>
      <c r="D924" s="330">
        <v>1</v>
      </c>
    </row>
    <row r="925" spans="1:4">
      <c r="A925" s="58" t="s">
        <v>369</v>
      </c>
      <c r="B925" s="330" t="s">
        <v>1142</v>
      </c>
      <c r="C925" s="330" t="s">
        <v>1023</v>
      </c>
      <c r="D925" s="330">
        <v>1</v>
      </c>
    </row>
    <row r="926" spans="1:4">
      <c r="A926" s="58" t="s">
        <v>369</v>
      </c>
      <c r="B926" s="330" t="s">
        <v>1142</v>
      </c>
      <c r="C926" s="330" t="s">
        <v>1023</v>
      </c>
      <c r="D926" s="330">
        <v>1</v>
      </c>
    </row>
    <row r="927" spans="1:4">
      <c r="A927" s="58" t="s">
        <v>369</v>
      </c>
      <c r="B927" s="330" t="s">
        <v>1142</v>
      </c>
      <c r="C927" s="330" t="s">
        <v>1040</v>
      </c>
      <c r="D927" s="330">
        <v>1</v>
      </c>
    </row>
    <row r="928" spans="1:4">
      <c r="A928" s="58" t="s">
        <v>369</v>
      </c>
      <c r="B928" s="330" t="s">
        <v>1142</v>
      </c>
      <c r="C928" s="330" t="s">
        <v>1040</v>
      </c>
      <c r="D928" s="330">
        <v>1</v>
      </c>
    </row>
    <row r="929" spans="1:4">
      <c r="A929" s="58" t="s">
        <v>369</v>
      </c>
      <c r="B929" s="330" t="s">
        <v>1143</v>
      </c>
      <c r="C929" s="330" t="s">
        <v>1023</v>
      </c>
      <c r="D929" s="330">
        <v>1</v>
      </c>
    </row>
    <row r="930" spans="1:4">
      <c r="A930" s="58" t="s">
        <v>369</v>
      </c>
      <c r="B930" s="330" t="s">
        <v>1143</v>
      </c>
      <c r="C930" s="330" t="s">
        <v>1029</v>
      </c>
      <c r="D930" s="330">
        <v>1.0900000000000001</v>
      </c>
    </row>
    <row r="931" spans="1:4">
      <c r="A931" s="58" t="s">
        <v>369</v>
      </c>
      <c r="B931" s="330" t="s">
        <v>1143</v>
      </c>
      <c r="C931" s="330" t="s">
        <v>1029</v>
      </c>
      <c r="D931" s="330">
        <v>1.1100000000000001</v>
      </c>
    </row>
    <row r="932" spans="1:4">
      <c r="A932" s="58" t="s">
        <v>369</v>
      </c>
      <c r="B932" s="330" t="s">
        <v>1143</v>
      </c>
      <c r="C932" s="330" t="s">
        <v>1021</v>
      </c>
      <c r="D932" s="330">
        <v>1</v>
      </c>
    </row>
    <row r="933" spans="1:4">
      <c r="A933" s="58" t="s">
        <v>369</v>
      </c>
      <c r="B933" s="330" t="s">
        <v>1144</v>
      </c>
      <c r="C933" s="330" t="s">
        <v>1023</v>
      </c>
      <c r="D933" s="330">
        <v>1</v>
      </c>
    </row>
    <row r="934" spans="1:4">
      <c r="A934" s="58" t="s">
        <v>369</v>
      </c>
      <c r="B934" s="330" t="s">
        <v>1144</v>
      </c>
      <c r="C934" s="330" t="s">
        <v>1025</v>
      </c>
      <c r="D934" s="330">
        <v>3</v>
      </c>
    </row>
    <row r="935" spans="1:4">
      <c r="A935" s="58" t="s">
        <v>369</v>
      </c>
      <c r="B935" s="330" t="s">
        <v>1144</v>
      </c>
      <c r="C935" s="330" t="s">
        <v>1031</v>
      </c>
      <c r="D935" s="330">
        <v>3.37</v>
      </c>
    </row>
    <row r="936" spans="1:4">
      <c r="A936" s="58" t="s">
        <v>369</v>
      </c>
      <c r="B936" s="330" t="s">
        <v>1144</v>
      </c>
      <c r="C936" s="330" t="s">
        <v>1032</v>
      </c>
      <c r="D936" s="330">
        <v>2.84</v>
      </c>
    </row>
    <row r="937" spans="1:4">
      <c r="A937" s="58" t="s">
        <v>369</v>
      </c>
      <c r="B937" s="330" t="s">
        <v>1144</v>
      </c>
      <c r="C937" s="330" t="s">
        <v>1029</v>
      </c>
      <c r="D937" s="330">
        <v>2.02</v>
      </c>
    </row>
    <row r="938" spans="1:4">
      <c r="A938" s="58" t="s">
        <v>369</v>
      </c>
      <c r="B938" s="330" t="s">
        <v>1144</v>
      </c>
      <c r="C938" s="330" t="s">
        <v>1026</v>
      </c>
      <c r="D938" s="330">
        <v>1.93</v>
      </c>
    </row>
    <row r="939" spans="1:4">
      <c r="A939" s="58" t="s">
        <v>369</v>
      </c>
      <c r="B939" s="330" t="s">
        <v>1144</v>
      </c>
      <c r="C939" s="330" t="s">
        <v>1034</v>
      </c>
      <c r="D939" s="330">
        <v>1.98</v>
      </c>
    </row>
    <row r="940" spans="1:4">
      <c r="A940" s="58" t="s">
        <v>369</v>
      </c>
      <c r="B940" s="330" t="s">
        <v>1144</v>
      </c>
      <c r="C940" s="330" t="s">
        <v>1021</v>
      </c>
      <c r="D940" s="330">
        <v>1.07</v>
      </c>
    </row>
    <row r="941" spans="1:4">
      <c r="A941" s="58" t="s">
        <v>369</v>
      </c>
      <c r="B941" s="330" t="s">
        <v>1144</v>
      </c>
      <c r="C941" s="330" t="s">
        <v>1021</v>
      </c>
      <c r="D941" s="330">
        <v>1</v>
      </c>
    </row>
    <row r="942" spans="1:4">
      <c r="A942" s="58" t="s">
        <v>369</v>
      </c>
      <c r="B942" s="330" t="s">
        <v>1144</v>
      </c>
      <c r="C942" s="330" t="s">
        <v>1021</v>
      </c>
      <c r="D942" s="330">
        <v>1</v>
      </c>
    </row>
    <row r="943" spans="1:4">
      <c r="A943" s="58" t="s">
        <v>369</v>
      </c>
      <c r="B943" s="330" t="s">
        <v>1144</v>
      </c>
      <c r="C943" s="330" t="s">
        <v>1021</v>
      </c>
      <c r="D943" s="330">
        <v>1</v>
      </c>
    </row>
    <row r="944" spans="1:4">
      <c r="A944" s="58" t="s">
        <v>369</v>
      </c>
      <c r="B944" s="330" t="s">
        <v>1144</v>
      </c>
      <c r="C944" s="330" t="s">
        <v>1021</v>
      </c>
      <c r="D944" s="330">
        <v>1</v>
      </c>
    </row>
    <row r="945" spans="1:4">
      <c r="A945" s="58" t="s">
        <v>369</v>
      </c>
      <c r="B945" s="330" t="s">
        <v>1144</v>
      </c>
      <c r="C945" s="330" t="s">
        <v>1040</v>
      </c>
      <c r="D945" s="330">
        <v>1</v>
      </c>
    </row>
    <row r="946" spans="1:4">
      <c r="A946" s="58" t="s">
        <v>369</v>
      </c>
      <c r="B946" s="330" t="s">
        <v>1144</v>
      </c>
      <c r="C946" s="330" t="s">
        <v>1035</v>
      </c>
      <c r="D946" s="330">
        <v>1.05</v>
      </c>
    </row>
    <row r="947" spans="1:4">
      <c r="A947" s="58" t="s">
        <v>369</v>
      </c>
      <c r="B947" s="330" t="s">
        <v>1145</v>
      </c>
      <c r="C947" s="330" t="s">
        <v>1023</v>
      </c>
      <c r="D947" s="330">
        <v>1</v>
      </c>
    </row>
    <row r="948" spans="1:4">
      <c r="A948" s="58" t="s">
        <v>369</v>
      </c>
      <c r="B948" s="330" t="s">
        <v>1145</v>
      </c>
      <c r="C948" s="330" t="s">
        <v>1025</v>
      </c>
      <c r="D948" s="330">
        <v>3</v>
      </c>
    </row>
    <row r="949" spans="1:4">
      <c r="A949" s="58" t="s">
        <v>369</v>
      </c>
      <c r="B949" s="330" t="s">
        <v>1145</v>
      </c>
      <c r="C949" s="330" t="s">
        <v>1031</v>
      </c>
      <c r="D949" s="330">
        <v>3.37</v>
      </c>
    </row>
    <row r="950" spans="1:4">
      <c r="A950" s="58" t="s">
        <v>369</v>
      </c>
      <c r="B950" s="330" t="s">
        <v>1145</v>
      </c>
      <c r="C950" s="330" t="s">
        <v>1032</v>
      </c>
      <c r="D950" s="330">
        <v>2.84</v>
      </c>
    </row>
    <row r="951" spans="1:4">
      <c r="A951" s="58" t="s">
        <v>369</v>
      </c>
      <c r="B951" s="330" t="s">
        <v>1145</v>
      </c>
      <c r="C951" s="330" t="s">
        <v>1029</v>
      </c>
      <c r="D951" s="330">
        <v>2.02</v>
      </c>
    </row>
    <row r="952" spans="1:4">
      <c r="A952" s="58" t="s">
        <v>369</v>
      </c>
      <c r="B952" s="330" t="s">
        <v>1145</v>
      </c>
      <c r="C952" s="330" t="s">
        <v>1026</v>
      </c>
      <c r="D952" s="330">
        <v>1.93</v>
      </c>
    </row>
    <row r="953" spans="1:4">
      <c r="A953" s="58" t="s">
        <v>369</v>
      </c>
      <c r="B953" s="330" t="s">
        <v>1145</v>
      </c>
      <c r="C953" s="330" t="s">
        <v>1034</v>
      </c>
      <c r="D953" s="330">
        <v>1.98</v>
      </c>
    </row>
    <row r="954" spans="1:4">
      <c r="A954" s="58" t="s">
        <v>369</v>
      </c>
      <c r="B954" s="330" t="s">
        <v>1145</v>
      </c>
      <c r="C954" s="330" t="s">
        <v>1021</v>
      </c>
      <c r="D954" s="330">
        <v>1.07</v>
      </c>
    </row>
    <row r="955" spans="1:4">
      <c r="A955" s="58" t="s">
        <v>369</v>
      </c>
      <c r="B955" s="330" t="s">
        <v>1145</v>
      </c>
      <c r="C955" s="330" t="s">
        <v>1021</v>
      </c>
      <c r="D955" s="330">
        <v>1</v>
      </c>
    </row>
    <row r="956" spans="1:4">
      <c r="A956" s="58" t="s">
        <v>369</v>
      </c>
      <c r="B956" s="330" t="s">
        <v>1145</v>
      </c>
      <c r="C956" s="330" t="s">
        <v>1021</v>
      </c>
      <c r="D956" s="330">
        <v>1</v>
      </c>
    </row>
    <row r="957" spans="1:4">
      <c r="A957" s="58" t="s">
        <v>369</v>
      </c>
      <c r="B957" s="330" t="s">
        <v>1145</v>
      </c>
      <c r="C957" s="330" t="s">
        <v>1021</v>
      </c>
      <c r="D957" s="330">
        <v>1</v>
      </c>
    </row>
    <row r="958" spans="1:4">
      <c r="A958" s="58" t="s">
        <v>369</v>
      </c>
      <c r="B958" s="330" t="s">
        <v>1145</v>
      </c>
      <c r="C958" s="330" t="s">
        <v>1021</v>
      </c>
      <c r="D958" s="330">
        <v>1</v>
      </c>
    </row>
    <row r="959" spans="1:4">
      <c r="A959" s="58" t="s">
        <v>369</v>
      </c>
      <c r="B959" s="330" t="s">
        <v>1145</v>
      </c>
      <c r="C959" s="330" t="s">
        <v>1040</v>
      </c>
      <c r="D959" s="330">
        <v>1</v>
      </c>
    </row>
    <row r="960" spans="1:4">
      <c r="A960" s="58" t="s">
        <v>369</v>
      </c>
      <c r="B960" s="330" t="s">
        <v>1145</v>
      </c>
      <c r="C960" s="330" t="s">
        <v>1035</v>
      </c>
      <c r="D960" s="330">
        <v>1.05</v>
      </c>
    </row>
    <row r="961" spans="1:4">
      <c r="A961" s="58" t="s">
        <v>369</v>
      </c>
      <c r="B961" s="330" t="s">
        <v>1146</v>
      </c>
      <c r="C961" s="330" t="s">
        <v>1023</v>
      </c>
      <c r="D961" s="330">
        <v>1</v>
      </c>
    </row>
    <row r="962" spans="1:4">
      <c r="A962" s="58" t="s">
        <v>369</v>
      </c>
      <c r="B962" s="330" t="s">
        <v>1146</v>
      </c>
      <c r="C962" s="330" t="s">
        <v>1023</v>
      </c>
      <c r="D962" s="330">
        <v>1</v>
      </c>
    </row>
    <row r="963" spans="1:4">
      <c r="A963" s="58" t="s">
        <v>369</v>
      </c>
      <c r="B963" s="330" t="s">
        <v>1146</v>
      </c>
      <c r="C963" s="330" t="s">
        <v>1023</v>
      </c>
      <c r="D963" s="330">
        <v>1</v>
      </c>
    </row>
    <row r="964" spans="1:4">
      <c r="A964" s="58" t="s">
        <v>369</v>
      </c>
      <c r="B964" s="330" t="s">
        <v>1146</v>
      </c>
      <c r="C964" s="330" t="s">
        <v>1023</v>
      </c>
      <c r="D964" s="330">
        <v>1</v>
      </c>
    </row>
    <row r="965" spans="1:4">
      <c r="A965" s="58" t="s">
        <v>369</v>
      </c>
      <c r="B965" s="330" t="s">
        <v>1146</v>
      </c>
      <c r="C965" s="330" t="s">
        <v>1023</v>
      </c>
      <c r="D965" s="330">
        <v>1</v>
      </c>
    </row>
    <row r="966" spans="1:4">
      <c r="A966" s="58" t="s">
        <v>369</v>
      </c>
      <c r="B966" s="330" t="s">
        <v>1146</v>
      </c>
      <c r="C966" s="330" t="s">
        <v>1023</v>
      </c>
      <c r="D966" s="330">
        <v>1</v>
      </c>
    </row>
    <row r="967" spans="1:4">
      <c r="A967" s="58" t="s">
        <v>369</v>
      </c>
      <c r="B967" s="330" t="s">
        <v>1146</v>
      </c>
      <c r="C967" s="330" t="s">
        <v>1025</v>
      </c>
      <c r="D967" s="330">
        <v>3</v>
      </c>
    </row>
    <row r="968" spans="1:4">
      <c r="A968" s="58" t="s">
        <v>369</v>
      </c>
      <c r="B968" s="330" t="s">
        <v>1146</v>
      </c>
      <c r="C968" s="330" t="s">
        <v>1025</v>
      </c>
      <c r="D968" s="330">
        <v>3</v>
      </c>
    </row>
    <row r="969" spans="1:4">
      <c r="A969" s="58" t="s">
        <v>369</v>
      </c>
      <c r="B969" s="330" t="s">
        <v>1146</v>
      </c>
      <c r="C969" s="330" t="s">
        <v>1025</v>
      </c>
      <c r="D969" s="330">
        <v>3.7</v>
      </c>
    </row>
    <row r="970" spans="1:4">
      <c r="A970" s="58" t="s">
        <v>369</v>
      </c>
      <c r="B970" s="330" t="s">
        <v>1146</v>
      </c>
      <c r="C970" s="330" t="s">
        <v>1025</v>
      </c>
      <c r="D970" s="330">
        <v>4.7699999999999996</v>
      </c>
    </row>
    <row r="971" spans="1:4">
      <c r="A971" s="58" t="s">
        <v>369</v>
      </c>
      <c r="B971" s="330" t="s">
        <v>1146</v>
      </c>
      <c r="C971" s="330" t="s">
        <v>1025</v>
      </c>
      <c r="D971" s="330">
        <v>4.7699999999999996</v>
      </c>
    </row>
    <row r="972" spans="1:4">
      <c r="A972" s="58" t="s">
        <v>369</v>
      </c>
      <c r="B972" s="330" t="s">
        <v>1146</v>
      </c>
      <c r="C972" s="330" t="s">
        <v>1025</v>
      </c>
      <c r="D972" s="330">
        <v>4.7699999999999996</v>
      </c>
    </row>
    <row r="973" spans="1:4">
      <c r="A973" s="58" t="s">
        <v>369</v>
      </c>
      <c r="B973" s="330" t="s">
        <v>1146</v>
      </c>
      <c r="C973" s="330" t="s">
        <v>1031</v>
      </c>
      <c r="D973" s="330">
        <v>3.37</v>
      </c>
    </row>
    <row r="974" spans="1:4">
      <c r="A974" s="58" t="s">
        <v>369</v>
      </c>
      <c r="B974" s="330" t="s">
        <v>1146</v>
      </c>
      <c r="C974" s="330" t="s">
        <v>1031</v>
      </c>
      <c r="D974" s="330">
        <v>3.37</v>
      </c>
    </row>
    <row r="975" spans="1:4">
      <c r="A975" s="58" t="s">
        <v>369</v>
      </c>
      <c r="B975" s="330" t="s">
        <v>1146</v>
      </c>
      <c r="C975" s="330" t="s">
        <v>1031</v>
      </c>
      <c r="D975" s="330">
        <v>3.85</v>
      </c>
    </row>
    <row r="976" spans="1:4">
      <c r="A976" s="58" t="s">
        <v>369</v>
      </c>
      <c r="B976" s="330" t="s">
        <v>1146</v>
      </c>
      <c r="C976" s="330" t="s">
        <v>1031</v>
      </c>
      <c r="D976" s="330">
        <v>4.7699999999999996</v>
      </c>
    </row>
    <row r="977" spans="1:4">
      <c r="A977" s="58" t="s">
        <v>369</v>
      </c>
      <c r="B977" s="330" t="s">
        <v>1146</v>
      </c>
      <c r="C977" s="330" t="s">
        <v>1031</v>
      </c>
      <c r="D977" s="330">
        <v>4.7699999999999996</v>
      </c>
    </row>
    <row r="978" spans="1:4">
      <c r="A978" s="58" t="s">
        <v>369</v>
      </c>
      <c r="B978" s="330" t="s">
        <v>1146</v>
      </c>
      <c r="C978" s="330" t="s">
        <v>1032</v>
      </c>
      <c r="D978" s="330">
        <v>2.84</v>
      </c>
    </row>
    <row r="979" spans="1:4">
      <c r="A979" s="58" t="s">
        <v>369</v>
      </c>
      <c r="B979" s="330" t="s">
        <v>1146</v>
      </c>
      <c r="C979" s="330" t="s">
        <v>1032</v>
      </c>
      <c r="D979" s="330">
        <v>3</v>
      </c>
    </row>
    <row r="980" spans="1:4">
      <c r="A980" s="58" t="s">
        <v>369</v>
      </c>
      <c r="B980" s="330" t="s">
        <v>1146</v>
      </c>
      <c r="C980" s="330" t="s">
        <v>1032</v>
      </c>
      <c r="D980" s="330">
        <v>3.33</v>
      </c>
    </row>
    <row r="981" spans="1:4">
      <c r="A981" s="58" t="s">
        <v>369</v>
      </c>
      <c r="B981" s="330" t="s">
        <v>1146</v>
      </c>
      <c r="C981" s="330" t="s">
        <v>1032</v>
      </c>
      <c r="D981" s="330">
        <v>4.7699999999999996</v>
      </c>
    </row>
    <row r="982" spans="1:4">
      <c r="A982" s="58" t="s">
        <v>369</v>
      </c>
      <c r="B982" s="330" t="s">
        <v>1146</v>
      </c>
      <c r="C982" s="330" t="s">
        <v>1032</v>
      </c>
      <c r="D982" s="330">
        <v>4.7699999999999996</v>
      </c>
    </row>
    <row r="983" spans="1:4">
      <c r="A983" s="58" t="s">
        <v>369</v>
      </c>
      <c r="B983" s="330" t="s">
        <v>1146</v>
      </c>
      <c r="C983" s="330" t="s">
        <v>1029</v>
      </c>
      <c r="D983" s="330">
        <v>1.19</v>
      </c>
    </row>
    <row r="984" spans="1:4">
      <c r="A984" s="58" t="s">
        <v>369</v>
      </c>
      <c r="B984" s="330" t="s">
        <v>1146</v>
      </c>
      <c r="C984" s="330" t="s">
        <v>1029</v>
      </c>
      <c r="D984" s="330">
        <v>1.2</v>
      </c>
    </row>
    <row r="985" spans="1:4">
      <c r="A985" s="58" t="s">
        <v>369</v>
      </c>
      <c r="B985" s="330" t="s">
        <v>1146</v>
      </c>
      <c r="C985" s="330" t="s">
        <v>1029</v>
      </c>
      <c r="D985" s="330">
        <v>1.2</v>
      </c>
    </row>
    <row r="986" spans="1:4">
      <c r="A986" s="58" t="s">
        <v>369</v>
      </c>
      <c r="B986" s="330" t="s">
        <v>1146</v>
      </c>
      <c r="C986" s="330" t="s">
        <v>1029</v>
      </c>
      <c r="D986" s="330">
        <v>1.2</v>
      </c>
    </row>
    <row r="987" spans="1:4">
      <c r="A987" s="58" t="s">
        <v>369</v>
      </c>
      <c r="B987" s="330" t="s">
        <v>1146</v>
      </c>
      <c r="C987" s="330" t="s">
        <v>1029</v>
      </c>
      <c r="D987" s="330">
        <v>1.2</v>
      </c>
    </row>
    <row r="988" spans="1:4">
      <c r="A988" s="58" t="s">
        <v>369</v>
      </c>
      <c r="B988" s="330" t="s">
        <v>1146</v>
      </c>
      <c r="C988" s="330" t="s">
        <v>1029</v>
      </c>
      <c r="D988" s="330">
        <v>1.2</v>
      </c>
    </row>
    <row r="989" spans="1:4">
      <c r="A989" s="58" t="s">
        <v>369</v>
      </c>
      <c r="B989" s="330" t="s">
        <v>1146</v>
      </c>
      <c r="C989" s="330" t="s">
        <v>1029</v>
      </c>
      <c r="D989" s="330">
        <v>1.2</v>
      </c>
    </row>
    <row r="990" spans="1:4">
      <c r="A990" s="58" t="s">
        <v>369</v>
      </c>
      <c r="B990" s="330" t="s">
        <v>1146</v>
      </c>
      <c r="C990" s="330" t="s">
        <v>1029</v>
      </c>
      <c r="D990" s="330">
        <v>2.02</v>
      </c>
    </row>
    <row r="991" spans="1:4">
      <c r="A991" s="58" t="s">
        <v>369</v>
      </c>
      <c r="B991" s="330" t="s">
        <v>1146</v>
      </c>
      <c r="C991" s="330" t="s">
        <v>1033</v>
      </c>
      <c r="D991" s="330">
        <v>1.19</v>
      </c>
    </row>
    <row r="992" spans="1:4">
      <c r="A992" s="58" t="s">
        <v>369</v>
      </c>
      <c r="B992" s="330" t="s">
        <v>1146</v>
      </c>
      <c r="C992" s="330" t="s">
        <v>1033</v>
      </c>
      <c r="D992" s="330">
        <v>1.18</v>
      </c>
    </row>
    <row r="993" spans="1:4">
      <c r="A993" s="58" t="s">
        <v>369</v>
      </c>
      <c r="B993" s="330" t="s">
        <v>1146</v>
      </c>
      <c r="C993" s="330" t="s">
        <v>1026</v>
      </c>
      <c r="D993" s="330">
        <v>1.7</v>
      </c>
    </row>
    <row r="994" spans="1:4">
      <c r="A994" s="58" t="s">
        <v>369</v>
      </c>
      <c r="B994" s="330" t="s">
        <v>1146</v>
      </c>
      <c r="C994" s="330" t="s">
        <v>1026</v>
      </c>
      <c r="D994" s="330">
        <v>1.78</v>
      </c>
    </row>
    <row r="995" spans="1:4">
      <c r="A995" s="58" t="s">
        <v>369</v>
      </c>
      <c r="B995" s="330" t="s">
        <v>1146</v>
      </c>
      <c r="C995" s="330" t="s">
        <v>1026</v>
      </c>
      <c r="D995" s="330">
        <v>1.6</v>
      </c>
    </row>
    <row r="996" spans="1:4">
      <c r="A996" s="58" t="s">
        <v>369</v>
      </c>
      <c r="B996" s="330" t="s">
        <v>1146</v>
      </c>
      <c r="C996" s="330" t="s">
        <v>1026</v>
      </c>
      <c r="D996" s="330">
        <v>1.65</v>
      </c>
    </row>
    <row r="997" spans="1:4">
      <c r="A997" s="58" t="s">
        <v>369</v>
      </c>
      <c r="B997" s="330" t="s">
        <v>1146</v>
      </c>
      <c r="C997" s="330" t="s">
        <v>1026</v>
      </c>
      <c r="D997" s="330">
        <v>1.65</v>
      </c>
    </row>
    <row r="998" spans="1:4">
      <c r="A998" s="58" t="s">
        <v>369</v>
      </c>
      <c r="B998" s="330" t="s">
        <v>1146</v>
      </c>
      <c r="C998" s="330" t="s">
        <v>1026</v>
      </c>
      <c r="D998" s="330">
        <v>1.65</v>
      </c>
    </row>
    <row r="999" spans="1:4">
      <c r="A999" s="58" t="s">
        <v>369</v>
      </c>
      <c r="B999" s="330" t="s">
        <v>1146</v>
      </c>
      <c r="C999" s="330" t="s">
        <v>1034</v>
      </c>
      <c r="D999" s="330">
        <v>1.98</v>
      </c>
    </row>
    <row r="1000" spans="1:4">
      <c r="A1000" s="58" t="s">
        <v>369</v>
      </c>
      <c r="B1000" s="330" t="s">
        <v>1146</v>
      </c>
      <c r="C1000" s="330" t="s">
        <v>1063</v>
      </c>
      <c r="D1000" s="330">
        <v>1.82</v>
      </c>
    </row>
    <row r="1001" spans="1:4">
      <c r="A1001" s="58" t="s">
        <v>369</v>
      </c>
      <c r="B1001" s="330" t="s">
        <v>1146</v>
      </c>
      <c r="C1001" s="330" t="s">
        <v>1063</v>
      </c>
      <c r="D1001" s="330">
        <v>1.9</v>
      </c>
    </row>
    <row r="1002" spans="1:4">
      <c r="A1002" s="58" t="s">
        <v>369</v>
      </c>
      <c r="B1002" s="330" t="s">
        <v>1146</v>
      </c>
      <c r="C1002" s="330" t="s">
        <v>1063</v>
      </c>
      <c r="D1002" s="330">
        <v>1.9</v>
      </c>
    </row>
    <row r="1003" spans="1:4">
      <c r="A1003" s="58" t="s">
        <v>369</v>
      </c>
      <c r="B1003" s="330" t="s">
        <v>1146</v>
      </c>
      <c r="C1003" s="330" t="s">
        <v>1063</v>
      </c>
      <c r="D1003" s="330">
        <v>1.9</v>
      </c>
    </row>
    <row r="1004" spans="1:4">
      <c r="A1004" s="58" t="s">
        <v>369</v>
      </c>
      <c r="B1004" s="330" t="s">
        <v>1146</v>
      </c>
      <c r="C1004" s="330" t="s">
        <v>1063</v>
      </c>
      <c r="D1004" s="330">
        <v>1.9</v>
      </c>
    </row>
    <row r="1005" spans="1:4">
      <c r="A1005" s="58" t="s">
        <v>369</v>
      </c>
      <c r="B1005" s="330" t="s">
        <v>1146</v>
      </c>
      <c r="C1005" s="330" t="s">
        <v>1129</v>
      </c>
      <c r="D1005" s="330">
        <v>1.7</v>
      </c>
    </row>
    <row r="1006" spans="1:4">
      <c r="A1006" s="58" t="s">
        <v>369</v>
      </c>
      <c r="B1006" s="330" t="s">
        <v>1146</v>
      </c>
      <c r="C1006" s="330" t="s">
        <v>1129</v>
      </c>
      <c r="D1006" s="330">
        <v>1.9</v>
      </c>
    </row>
    <row r="1007" spans="1:4">
      <c r="A1007" s="58" t="s">
        <v>369</v>
      </c>
      <c r="B1007" s="330" t="s">
        <v>1146</v>
      </c>
      <c r="C1007" s="330" t="s">
        <v>1129</v>
      </c>
      <c r="D1007" s="330">
        <v>1.95</v>
      </c>
    </row>
    <row r="1008" spans="1:4">
      <c r="A1008" s="58" t="s">
        <v>369</v>
      </c>
      <c r="B1008" s="330" t="s">
        <v>1146</v>
      </c>
      <c r="C1008" s="330" t="s">
        <v>1129</v>
      </c>
      <c r="D1008" s="330">
        <v>1.95</v>
      </c>
    </row>
    <row r="1009" spans="1:4">
      <c r="A1009" s="58" t="s">
        <v>369</v>
      </c>
      <c r="B1009" s="330" t="s">
        <v>1146</v>
      </c>
      <c r="C1009" s="330" t="s">
        <v>1129</v>
      </c>
      <c r="D1009" s="330">
        <v>1.95</v>
      </c>
    </row>
    <row r="1010" spans="1:4">
      <c r="A1010" s="58" t="s">
        <v>369</v>
      </c>
      <c r="B1010" s="330" t="s">
        <v>1146</v>
      </c>
      <c r="C1010" s="330" t="s">
        <v>1077</v>
      </c>
      <c r="D1010" s="330">
        <v>4.7699999999999996</v>
      </c>
    </row>
    <row r="1011" spans="1:4">
      <c r="A1011" s="58" t="s">
        <v>369</v>
      </c>
      <c r="B1011" s="330" t="s">
        <v>1146</v>
      </c>
      <c r="C1011" s="330" t="s">
        <v>1077</v>
      </c>
      <c r="D1011" s="330">
        <v>4.7699999999999996</v>
      </c>
    </row>
    <row r="1012" spans="1:4">
      <c r="A1012" s="58" t="s">
        <v>369</v>
      </c>
      <c r="B1012" s="330" t="s">
        <v>1146</v>
      </c>
      <c r="C1012" s="330" t="s">
        <v>1077</v>
      </c>
      <c r="D1012" s="330">
        <v>4.7699999999999996</v>
      </c>
    </row>
    <row r="1013" spans="1:4">
      <c r="A1013" s="58" t="s">
        <v>369</v>
      </c>
      <c r="B1013" s="330" t="s">
        <v>1146</v>
      </c>
      <c r="C1013" s="330" t="s">
        <v>1021</v>
      </c>
      <c r="D1013" s="330">
        <v>1.07</v>
      </c>
    </row>
    <row r="1014" spans="1:4">
      <c r="A1014" s="58" t="s">
        <v>369</v>
      </c>
      <c r="B1014" s="330" t="s">
        <v>1146</v>
      </c>
      <c r="C1014" s="330" t="s">
        <v>1021</v>
      </c>
      <c r="D1014" s="330">
        <v>1.07</v>
      </c>
    </row>
    <row r="1015" spans="1:4">
      <c r="A1015" s="58" t="s">
        <v>369</v>
      </c>
      <c r="B1015" s="330" t="s">
        <v>1146</v>
      </c>
      <c r="C1015" s="330" t="s">
        <v>1021</v>
      </c>
      <c r="D1015" s="330">
        <v>1</v>
      </c>
    </row>
    <row r="1016" spans="1:4">
      <c r="A1016" s="58" t="s">
        <v>369</v>
      </c>
      <c r="B1016" s="330" t="s">
        <v>1146</v>
      </c>
      <c r="C1016" s="330" t="s">
        <v>1021</v>
      </c>
      <c r="D1016" s="330">
        <v>1.07</v>
      </c>
    </row>
    <row r="1017" spans="1:4">
      <c r="A1017" s="58" t="s">
        <v>369</v>
      </c>
      <c r="B1017" s="330" t="s">
        <v>1146</v>
      </c>
      <c r="C1017" s="330" t="s">
        <v>1021</v>
      </c>
      <c r="D1017" s="330">
        <v>1.07</v>
      </c>
    </row>
    <row r="1018" spans="1:4">
      <c r="A1018" s="58" t="s">
        <v>369</v>
      </c>
      <c r="B1018" s="330" t="s">
        <v>1146</v>
      </c>
      <c r="C1018" s="330" t="s">
        <v>1021</v>
      </c>
      <c r="D1018" s="330">
        <v>1.07</v>
      </c>
    </row>
    <row r="1019" spans="1:4">
      <c r="A1019" s="58" t="s">
        <v>369</v>
      </c>
      <c r="B1019" s="330" t="s">
        <v>1146</v>
      </c>
      <c r="C1019" s="330" t="s">
        <v>1021</v>
      </c>
      <c r="D1019" s="330">
        <v>1.07</v>
      </c>
    </row>
    <row r="1020" spans="1:4">
      <c r="A1020" s="58" t="s">
        <v>369</v>
      </c>
      <c r="B1020" s="330" t="s">
        <v>1146</v>
      </c>
      <c r="C1020" s="330" t="s">
        <v>1021</v>
      </c>
      <c r="D1020" s="330">
        <v>1.07</v>
      </c>
    </row>
    <row r="1021" spans="1:4">
      <c r="A1021" s="58" t="s">
        <v>369</v>
      </c>
      <c r="B1021" s="330" t="s">
        <v>1146</v>
      </c>
      <c r="C1021" s="330" t="s">
        <v>1021</v>
      </c>
      <c r="D1021" s="330">
        <v>1.07</v>
      </c>
    </row>
    <row r="1022" spans="1:4">
      <c r="A1022" s="58" t="s">
        <v>369</v>
      </c>
      <c r="B1022" s="330" t="s">
        <v>1146</v>
      </c>
      <c r="C1022" s="330" t="s">
        <v>1021</v>
      </c>
      <c r="D1022" s="330">
        <v>1.07</v>
      </c>
    </row>
    <row r="1023" spans="1:4">
      <c r="A1023" s="58" t="s">
        <v>369</v>
      </c>
      <c r="B1023" s="330" t="s">
        <v>1146</v>
      </c>
      <c r="C1023" s="330" t="s">
        <v>1040</v>
      </c>
      <c r="D1023" s="330">
        <v>1</v>
      </c>
    </row>
    <row r="1024" spans="1:4">
      <c r="A1024" s="58" t="s">
        <v>369</v>
      </c>
      <c r="B1024" s="330" t="s">
        <v>1146</v>
      </c>
      <c r="C1024" s="330" t="s">
        <v>1040</v>
      </c>
      <c r="D1024" s="330">
        <v>1</v>
      </c>
    </row>
    <row r="1025" spans="1:4">
      <c r="A1025" s="58" t="s">
        <v>369</v>
      </c>
      <c r="B1025" s="330" t="s">
        <v>1146</v>
      </c>
      <c r="C1025" s="330" t="s">
        <v>1040</v>
      </c>
      <c r="D1025" s="330">
        <v>1</v>
      </c>
    </row>
    <row r="1026" spans="1:4">
      <c r="A1026" s="58" t="s">
        <v>369</v>
      </c>
      <c r="B1026" s="330" t="s">
        <v>1146</v>
      </c>
      <c r="C1026" s="330" t="s">
        <v>1040</v>
      </c>
      <c r="D1026" s="330">
        <v>1</v>
      </c>
    </row>
    <row r="1027" spans="1:4">
      <c r="A1027" s="58" t="s">
        <v>369</v>
      </c>
      <c r="B1027" s="330" t="s">
        <v>1146</v>
      </c>
      <c r="C1027" s="330" t="s">
        <v>1040</v>
      </c>
      <c r="D1027" s="330">
        <v>1</v>
      </c>
    </row>
    <row r="1028" spans="1:4">
      <c r="A1028" s="58" t="s">
        <v>369</v>
      </c>
      <c r="B1028" s="330" t="s">
        <v>1146</v>
      </c>
      <c r="C1028" s="330" t="s">
        <v>1035</v>
      </c>
      <c r="D1028" s="330">
        <v>1.05</v>
      </c>
    </row>
    <row r="1029" spans="1:4">
      <c r="A1029" s="58" t="s">
        <v>369</v>
      </c>
      <c r="B1029" s="330" t="s">
        <v>1147</v>
      </c>
      <c r="C1029" s="330" t="s">
        <v>1023</v>
      </c>
      <c r="D1029" s="330">
        <v>1</v>
      </c>
    </row>
    <row r="1030" spans="1:4">
      <c r="A1030" s="58" t="s">
        <v>369</v>
      </c>
      <c r="B1030" s="330" t="s">
        <v>1147</v>
      </c>
      <c r="C1030" s="330" t="s">
        <v>1023</v>
      </c>
      <c r="D1030" s="330">
        <v>1</v>
      </c>
    </row>
    <row r="1031" spans="1:4">
      <c r="A1031" s="58" t="s">
        <v>369</v>
      </c>
      <c r="B1031" s="330" t="s">
        <v>1147</v>
      </c>
      <c r="C1031" s="330" t="s">
        <v>1029</v>
      </c>
      <c r="D1031" s="330">
        <v>3</v>
      </c>
    </row>
    <row r="1032" spans="1:4">
      <c r="A1032" s="58" t="s">
        <v>369</v>
      </c>
      <c r="B1032" s="330" t="s">
        <v>1147</v>
      </c>
      <c r="C1032" s="330" t="s">
        <v>1029</v>
      </c>
      <c r="D1032" s="330">
        <v>1.04</v>
      </c>
    </row>
    <row r="1033" spans="1:4">
      <c r="A1033" s="58" t="s">
        <v>369</v>
      </c>
      <c r="B1033" s="330" t="s">
        <v>1147</v>
      </c>
      <c r="C1033" s="330" t="s">
        <v>1029</v>
      </c>
      <c r="D1033" s="330">
        <v>1.05</v>
      </c>
    </row>
    <row r="1034" spans="1:4">
      <c r="A1034" s="58" t="s">
        <v>369</v>
      </c>
      <c r="B1034" s="330" t="s">
        <v>1147</v>
      </c>
      <c r="C1034" s="330" t="s">
        <v>1029</v>
      </c>
      <c r="D1034" s="330">
        <v>1.39</v>
      </c>
    </row>
    <row r="1035" spans="1:4">
      <c r="A1035" s="58" t="s">
        <v>369</v>
      </c>
      <c r="B1035" s="330" t="s">
        <v>1147</v>
      </c>
      <c r="C1035" s="330" t="s">
        <v>1033</v>
      </c>
      <c r="D1035" s="330">
        <v>1.1100000000000001</v>
      </c>
    </row>
    <row r="1036" spans="1:4">
      <c r="A1036" s="58" t="s">
        <v>369</v>
      </c>
      <c r="B1036" s="330" t="s">
        <v>1147</v>
      </c>
      <c r="C1036" s="330" t="s">
        <v>1026</v>
      </c>
      <c r="D1036" s="330">
        <v>1.39</v>
      </c>
    </row>
    <row r="1037" spans="1:4">
      <c r="A1037" s="58" t="s">
        <v>369</v>
      </c>
      <c r="B1037" s="330" t="s">
        <v>1147</v>
      </c>
      <c r="C1037" s="330" t="s">
        <v>1021</v>
      </c>
      <c r="D1037" s="330">
        <v>1</v>
      </c>
    </row>
    <row r="1038" spans="1:4">
      <c r="A1038" s="58" t="s">
        <v>369</v>
      </c>
      <c r="B1038" s="330" t="s">
        <v>1148</v>
      </c>
      <c r="C1038" s="330" t="s">
        <v>1023</v>
      </c>
      <c r="D1038" s="330">
        <v>1</v>
      </c>
    </row>
    <row r="1039" spans="1:4">
      <c r="A1039" s="58" t="s">
        <v>369</v>
      </c>
      <c r="B1039" s="330" t="s">
        <v>1148</v>
      </c>
      <c r="C1039" s="330" t="s">
        <v>1149</v>
      </c>
      <c r="D1039" s="330">
        <v>1</v>
      </c>
    </row>
    <row r="1040" spans="1:4">
      <c r="A1040" s="58" t="s">
        <v>369</v>
      </c>
      <c r="B1040" s="330" t="s">
        <v>1148</v>
      </c>
      <c r="C1040" s="330" t="s">
        <v>1021</v>
      </c>
      <c r="D1040" s="330">
        <v>1</v>
      </c>
    </row>
    <row r="1041" spans="1:4">
      <c r="A1041" s="58" t="s">
        <v>369</v>
      </c>
      <c r="B1041" s="330" t="s">
        <v>1148</v>
      </c>
      <c r="C1041" s="330" t="s">
        <v>1021</v>
      </c>
      <c r="D1041" s="330">
        <v>1</v>
      </c>
    </row>
    <row r="1042" spans="1:4">
      <c r="A1042" s="58" t="s">
        <v>369</v>
      </c>
      <c r="B1042" s="330" t="s">
        <v>1148</v>
      </c>
      <c r="C1042" s="330" t="s">
        <v>1021</v>
      </c>
      <c r="D1042" s="330">
        <v>1</v>
      </c>
    </row>
    <row r="1043" spans="1:4">
      <c r="A1043" s="58" t="s">
        <v>369</v>
      </c>
      <c r="B1043" s="330" t="s">
        <v>1148</v>
      </c>
      <c r="C1043" s="330" t="s">
        <v>1021</v>
      </c>
      <c r="D1043" s="330">
        <v>1</v>
      </c>
    </row>
    <row r="1044" spans="1:4">
      <c r="A1044" s="58" t="s">
        <v>369</v>
      </c>
      <c r="B1044" s="330" t="s">
        <v>1148</v>
      </c>
      <c r="C1044" s="330" t="s">
        <v>1021</v>
      </c>
      <c r="D1044" s="330">
        <v>1</v>
      </c>
    </row>
    <row r="1045" spans="1:4">
      <c r="A1045" s="58" t="s">
        <v>369</v>
      </c>
      <c r="B1045" s="330" t="s">
        <v>1148</v>
      </c>
      <c r="C1045" s="330" t="s">
        <v>1040</v>
      </c>
      <c r="D1045" s="330">
        <v>1</v>
      </c>
    </row>
    <row r="1046" spans="1:4">
      <c r="A1046" s="58" t="s">
        <v>369</v>
      </c>
      <c r="B1046" s="330" t="s">
        <v>1150</v>
      </c>
      <c r="C1046" s="330" t="s">
        <v>1023</v>
      </c>
      <c r="D1046" s="330">
        <v>1</v>
      </c>
    </row>
    <row r="1047" spans="1:4">
      <c r="A1047" s="58" t="s">
        <v>369</v>
      </c>
      <c r="B1047" s="330" t="s">
        <v>1150</v>
      </c>
      <c r="C1047" s="330" t="s">
        <v>1023</v>
      </c>
      <c r="D1047" s="330">
        <v>1</v>
      </c>
    </row>
    <row r="1048" spans="1:4">
      <c r="A1048" s="58" t="s">
        <v>369</v>
      </c>
      <c r="B1048" s="330" t="s">
        <v>1150</v>
      </c>
      <c r="C1048" s="330" t="s">
        <v>1023</v>
      </c>
      <c r="D1048" s="330">
        <v>1</v>
      </c>
    </row>
    <row r="1049" spans="1:4">
      <c r="A1049" s="58" t="s">
        <v>369</v>
      </c>
      <c r="B1049" s="330" t="s">
        <v>1150</v>
      </c>
      <c r="C1049" s="330" t="s">
        <v>1025</v>
      </c>
      <c r="D1049" s="330">
        <v>2.59</v>
      </c>
    </row>
    <row r="1050" spans="1:4">
      <c r="A1050" s="58" t="s">
        <v>369</v>
      </c>
      <c r="B1050" s="330" t="s">
        <v>1150</v>
      </c>
      <c r="C1050" s="330" t="s">
        <v>1025</v>
      </c>
      <c r="D1050" s="330">
        <v>2.59</v>
      </c>
    </row>
    <row r="1051" spans="1:4">
      <c r="A1051" s="58" t="s">
        <v>369</v>
      </c>
      <c r="B1051" s="330" t="s">
        <v>1150</v>
      </c>
      <c r="C1051" s="330" t="s">
        <v>1032</v>
      </c>
      <c r="D1051" s="330">
        <v>1.93</v>
      </c>
    </row>
    <row r="1052" spans="1:4">
      <c r="A1052" s="58" t="s">
        <v>369</v>
      </c>
      <c r="B1052" s="330" t="s">
        <v>1150</v>
      </c>
      <c r="C1052" s="330" t="s">
        <v>1032</v>
      </c>
      <c r="D1052" s="330">
        <v>1.93</v>
      </c>
    </row>
    <row r="1053" spans="1:4">
      <c r="A1053" s="58" t="s">
        <v>369</v>
      </c>
      <c r="B1053" s="330" t="s">
        <v>1150</v>
      </c>
      <c r="C1053" s="330" t="s">
        <v>1029</v>
      </c>
      <c r="D1053" s="330">
        <v>1.33</v>
      </c>
    </row>
    <row r="1054" spans="1:4">
      <c r="A1054" s="58" t="s">
        <v>369</v>
      </c>
      <c r="B1054" s="330" t="s">
        <v>1150</v>
      </c>
      <c r="C1054" s="330" t="s">
        <v>1029</v>
      </c>
      <c r="D1054" s="330">
        <v>1.33</v>
      </c>
    </row>
    <row r="1055" spans="1:4">
      <c r="A1055" s="58" t="s">
        <v>369</v>
      </c>
      <c r="B1055" s="330" t="s">
        <v>1150</v>
      </c>
      <c r="C1055" s="330" t="s">
        <v>1029</v>
      </c>
      <c r="D1055" s="330">
        <v>1.33</v>
      </c>
    </row>
    <row r="1056" spans="1:4">
      <c r="A1056" s="58" t="s">
        <v>369</v>
      </c>
      <c r="B1056" s="330" t="s">
        <v>1150</v>
      </c>
      <c r="C1056" s="330" t="s">
        <v>1029</v>
      </c>
      <c r="D1056" s="330">
        <v>1.33</v>
      </c>
    </row>
    <row r="1057" spans="1:4">
      <c r="A1057" s="58" t="s">
        <v>369</v>
      </c>
      <c r="B1057" s="330" t="s">
        <v>1150</v>
      </c>
      <c r="C1057" s="330" t="s">
        <v>1029</v>
      </c>
      <c r="D1057" s="330">
        <v>1.33</v>
      </c>
    </row>
    <row r="1058" spans="1:4">
      <c r="A1058" s="58" t="s">
        <v>369</v>
      </c>
      <c r="B1058" s="330" t="s">
        <v>1150</v>
      </c>
      <c r="C1058" s="330" t="s">
        <v>1029</v>
      </c>
      <c r="D1058" s="330">
        <v>1.33</v>
      </c>
    </row>
    <row r="1059" spans="1:4">
      <c r="A1059" s="58" t="s">
        <v>369</v>
      </c>
      <c r="B1059" s="330" t="s">
        <v>1150</v>
      </c>
      <c r="C1059" s="330" t="s">
        <v>1029</v>
      </c>
      <c r="D1059" s="330">
        <v>1.33</v>
      </c>
    </row>
    <row r="1060" spans="1:4">
      <c r="A1060" s="58" t="s">
        <v>369</v>
      </c>
      <c r="B1060" s="330" t="s">
        <v>1150</v>
      </c>
      <c r="C1060" s="330" t="s">
        <v>1029</v>
      </c>
      <c r="D1060" s="330">
        <v>1.44</v>
      </c>
    </row>
    <row r="1061" spans="1:4">
      <c r="A1061" s="58" t="s">
        <v>369</v>
      </c>
      <c r="B1061" s="330" t="s">
        <v>1150</v>
      </c>
      <c r="C1061" s="330" t="s">
        <v>1033</v>
      </c>
      <c r="D1061" s="330">
        <v>1.26</v>
      </c>
    </row>
    <row r="1062" spans="1:4">
      <c r="A1062" s="58" t="s">
        <v>369</v>
      </c>
      <c r="B1062" s="330" t="s">
        <v>1150</v>
      </c>
      <c r="C1062" s="330" t="s">
        <v>1026</v>
      </c>
      <c r="D1062" s="330">
        <v>1.44</v>
      </c>
    </row>
    <row r="1063" spans="1:4">
      <c r="A1063" s="58" t="s">
        <v>369</v>
      </c>
      <c r="B1063" s="330" t="s">
        <v>1150</v>
      </c>
      <c r="C1063" s="330" t="s">
        <v>1040</v>
      </c>
      <c r="D1063" s="330">
        <v>1</v>
      </c>
    </row>
    <row r="1064" spans="1:4">
      <c r="A1064" s="58" t="s">
        <v>369</v>
      </c>
      <c r="B1064" s="330" t="s">
        <v>1150</v>
      </c>
      <c r="C1064" s="330" t="s">
        <v>1040</v>
      </c>
      <c r="D1064" s="330">
        <v>1</v>
      </c>
    </row>
    <row r="1065" spans="1:4">
      <c r="A1065" s="58" t="s">
        <v>369</v>
      </c>
      <c r="B1065" s="330" t="s">
        <v>1151</v>
      </c>
      <c r="C1065" s="330" t="s">
        <v>1023</v>
      </c>
      <c r="D1065" s="330">
        <v>1</v>
      </c>
    </row>
    <row r="1066" spans="1:4">
      <c r="A1066" s="58" t="s">
        <v>369</v>
      </c>
      <c r="B1066" s="330" t="s">
        <v>1151</v>
      </c>
      <c r="C1066" s="330" t="s">
        <v>1025</v>
      </c>
      <c r="D1066" s="330">
        <v>2.59</v>
      </c>
    </row>
    <row r="1067" spans="1:4">
      <c r="A1067" s="58" t="s">
        <v>369</v>
      </c>
      <c r="B1067" s="330" t="s">
        <v>1151</v>
      </c>
      <c r="C1067" s="330" t="s">
        <v>1029</v>
      </c>
      <c r="D1067" s="330">
        <v>1.1000000000000001</v>
      </c>
    </row>
    <row r="1068" spans="1:4">
      <c r="A1068" s="58" t="s">
        <v>369</v>
      </c>
      <c r="B1068" s="330" t="s">
        <v>1151</v>
      </c>
      <c r="C1068" s="330" t="s">
        <v>1029</v>
      </c>
      <c r="D1068" s="330">
        <v>1.35</v>
      </c>
    </row>
    <row r="1069" spans="1:4">
      <c r="A1069" s="58" t="s">
        <v>369</v>
      </c>
      <c r="B1069" s="330" t="s">
        <v>1151</v>
      </c>
      <c r="C1069" s="330" t="s">
        <v>1029</v>
      </c>
      <c r="D1069" s="330">
        <v>1.33</v>
      </c>
    </row>
    <row r="1070" spans="1:4">
      <c r="A1070" s="58" t="s">
        <v>369</v>
      </c>
      <c r="B1070" s="330" t="s">
        <v>1151</v>
      </c>
      <c r="C1070" s="330" t="s">
        <v>1029</v>
      </c>
      <c r="D1070" s="330">
        <v>1.1000000000000001</v>
      </c>
    </row>
    <row r="1071" spans="1:4">
      <c r="A1071" s="58" t="s">
        <v>369</v>
      </c>
      <c r="B1071" s="330" t="s">
        <v>1151</v>
      </c>
      <c r="C1071" s="330" t="s">
        <v>1029</v>
      </c>
      <c r="D1071" s="330">
        <v>1.1000000000000001</v>
      </c>
    </row>
    <row r="1072" spans="1:4">
      <c r="A1072" s="58" t="s">
        <v>369</v>
      </c>
      <c r="B1072" s="330" t="s">
        <v>1151</v>
      </c>
      <c r="C1072" s="330" t="s">
        <v>1029</v>
      </c>
      <c r="D1072" s="330">
        <v>1.1000000000000001</v>
      </c>
    </row>
    <row r="1073" spans="1:4">
      <c r="A1073" s="58" t="s">
        <v>369</v>
      </c>
      <c r="B1073" s="330" t="s">
        <v>1151</v>
      </c>
      <c r="C1073" s="330" t="s">
        <v>1029</v>
      </c>
      <c r="D1073" s="330">
        <v>1.1000000000000001</v>
      </c>
    </row>
    <row r="1074" spans="1:4">
      <c r="A1074" s="58" t="s">
        <v>369</v>
      </c>
      <c r="B1074" s="330" t="s">
        <v>1151</v>
      </c>
      <c r="C1074" s="330" t="s">
        <v>1029</v>
      </c>
      <c r="D1074" s="330">
        <v>1.44</v>
      </c>
    </row>
    <row r="1075" spans="1:4">
      <c r="A1075" s="58" t="s">
        <v>369</v>
      </c>
      <c r="B1075" s="330" t="s">
        <v>1151</v>
      </c>
      <c r="C1075" s="330" t="s">
        <v>1029</v>
      </c>
      <c r="D1075" s="330">
        <v>1.3</v>
      </c>
    </row>
    <row r="1076" spans="1:4">
      <c r="A1076" s="58" t="s">
        <v>369</v>
      </c>
      <c r="B1076" s="330" t="s">
        <v>1151</v>
      </c>
      <c r="C1076" s="330" t="s">
        <v>1033</v>
      </c>
      <c r="D1076" s="330">
        <v>1.26</v>
      </c>
    </row>
    <row r="1077" spans="1:4">
      <c r="A1077" s="58" t="s">
        <v>369</v>
      </c>
      <c r="B1077" s="330" t="s">
        <v>1151</v>
      </c>
      <c r="C1077" s="330" t="s">
        <v>1026</v>
      </c>
      <c r="D1077" s="330">
        <v>1.44</v>
      </c>
    </row>
    <row r="1078" spans="1:4">
      <c r="A1078" s="58" t="s">
        <v>369</v>
      </c>
      <c r="B1078" s="330" t="s">
        <v>1151</v>
      </c>
      <c r="C1078" s="330" t="s">
        <v>1021</v>
      </c>
      <c r="D1078" s="330">
        <v>1</v>
      </c>
    </row>
    <row r="1079" spans="1:4">
      <c r="A1079" s="58" t="s">
        <v>369</v>
      </c>
      <c r="B1079" s="330" t="s">
        <v>1151</v>
      </c>
      <c r="C1079" s="330" t="s">
        <v>1040</v>
      </c>
      <c r="D1079" s="330">
        <v>1</v>
      </c>
    </row>
    <row r="1080" spans="1:4">
      <c r="A1080" s="58" t="s">
        <v>369</v>
      </c>
      <c r="B1080" s="330" t="s">
        <v>1152</v>
      </c>
      <c r="C1080" s="330" t="s">
        <v>1021</v>
      </c>
      <c r="D1080" s="330">
        <v>1</v>
      </c>
    </row>
    <row r="1081" spans="1:4">
      <c r="A1081" s="58" t="s">
        <v>369</v>
      </c>
      <c r="B1081" s="330" t="s">
        <v>1153</v>
      </c>
      <c r="C1081" s="330" t="s">
        <v>1023</v>
      </c>
      <c r="D1081" s="330">
        <v>1</v>
      </c>
    </row>
    <row r="1082" spans="1:4">
      <c r="A1082" s="58" t="s">
        <v>369</v>
      </c>
      <c r="B1082" s="330" t="s">
        <v>1154</v>
      </c>
      <c r="C1082" s="330" t="s">
        <v>1021</v>
      </c>
      <c r="D1082" s="330">
        <v>1</v>
      </c>
    </row>
    <row r="1083" spans="1:4">
      <c r="A1083" s="58" t="s">
        <v>369</v>
      </c>
      <c r="B1083" s="330" t="s">
        <v>1155</v>
      </c>
      <c r="C1083" s="330" t="s">
        <v>1021</v>
      </c>
      <c r="D1083" s="330">
        <v>1</v>
      </c>
    </row>
    <row r="1084" spans="1:4">
      <c r="A1084" s="58" t="s">
        <v>369</v>
      </c>
      <c r="B1084" s="330" t="s">
        <v>1156</v>
      </c>
      <c r="C1084" s="330" t="s">
        <v>1023</v>
      </c>
      <c r="D1084" s="330">
        <v>1</v>
      </c>
    </row>
    <row r="1085" spans="1:4">
      <c r="A1085" s="58" t="s">
        <v>369</v>
      </c>
      <c r="B1085" s="330" t="s">
        <v>1156</v>
      </c>
      <c r="C1085" s="330" t="s">
        <v>1023</v>
      </c>
      <c r="D1085" s="330">
        <v>1</v>
      </c>
    </row>
    <row r="1086" spans="1:4">
      <c r="A1086" s="58" t="s">
        <v>369</v>
      </c>
      <c r="B1086" s="330" t="s">
        <v>1156</v>
      </c>
      <c r="C1086" s="330" t="s">
        <v>1056</v>
      </c>
      <c r="D1086" s="330">
        <v>1.92</v>
      </c>
    </row>
    <row r="1087" spans="1:4">
      <c r="A1087" s="58" t="s">
        <v>369</v>
      </c>
      <c r="B1087" s="330" t="s">
        <v>1156</v>
      </c>
      <c r="C1087" s="330" t="s">
        <v>1029</v>
      </c>
      <c r="D1087" s="330">
        <v>1.08</v>
      </c>
    </row>
    <row r="1088" spans="1:4">
      <c r="A1088" s="58" t="s">
        <v>369</v>
      </c>
      <c r="B1088" s="330" t="s">
        <v>1156</v>
      </c>
      <c r="C1088" s="330" t="s">
        <v>1029</v>
      </c>
      <c r="D1088" s="330">
        <v>1.08</v>
      </c>
    </row>
    <row r="1089" spans="1:4">
      <c r="A1089" s="58" t="s">
        <v>369</v>
      </c>
      <c r="B1089" s="330" t="s">
        <v>1156</v>
      </c>
      <c r="C1089" s="330" t="s">
        <v>1029</v>
      </c>
      <c r="D1089" s="330">
        <v>1.1000000000000001</v>
      </c>
    </row>
    <row r="1090" spans="1:4">
      <c r="A1090" s="58" t="s">
        <v>369</v>
      </c>
      <c r="B1090" s="330" t="s">
        <v>1156</v>
      </c>
      <c r="C1090" s="330" t="s">
        <v>1029</v>
      </c>
      <c r="D1090" s="330">
        <v>1.1000000000000001</v>
      </c>
    </row>
    <row r="1091" spans="1:4">
      <c r="A1091" s="58" t="s">
        <v>369</v>
      </c>
      <c r="B1091" s="330" t="s">
        <v>1156</v>
      </c>
      <c r="C1091" s="330" t="s">
        <v>1029</v>
      </c>
      <c r="D1091" s="330">
        <v>1.1000000000000001</v>
      </c>
    </row>
    <row r="1092" spans="1:4">
      <c r="A1092" s="58" t="s">
        <v>369</v>
      </c>
      <c r="B1092" s="330" t="s">
        <v>1156</v>
      </c>
      <c r="C1092" s="330" t="s">
        <v>1029</v>
      </c>
      <c r="D1092" s="330">
        <v>1.1000000000000001</v>
      </c>
    </row>
    <row r="1093" spans="1:4">
      <c r="A1093" s="58" t="s">
        <v>369</v>
      </c>
      <c r="B1093" s="330" t="s">
        <v>1156</v>
      </c>
      <c r="C1093" s="330" t="s">
        <v>1021</v>
      </c>
      <c r="D1093" s="330">
        <v>1</v>
      </c>
    </row>
    <row r="1094" spans="1:4">
      <c r="A1094" s="58" t="s">
        <v>369</v>
      </c>
      <c r="B1094" s="330" t="s">
        <v>1156</v>
      </c>
      <c r="C1094" s="330" t="s">
        <v>1021</v>
      </c>
      <c r="D1094" s="330">
        <v>1</v>
      </c>
    </row>
    <row r="1095" spans="1:4">
      <c r="A1095" s="58" t="s">
        <v>369</v>
      </c>
      <c r="B1095" s="330" t="s">
        <v>1156</v>
      </c>
      <c r="C1095" s="330" t="s">
        <v>1040</v>
      </c>
      <c r="D1095" s="330">
        <v>1</v>
      </c>
    </row>
    <row r="1096" spans="1:4">
      <c r="A1096" s="58" t="s">
        <v>369</v>
      </c>
      <c r="B1096" s="330" t="s">
        <v>1156</v>
      </c>
      <c r="C1096" s="330" t="s">
        <v>1040</v>
      </c>
      <c r="D1096" s="330">
        <v>1</v>
      </c>
    </row>
    <row r="1097" spans="1:4">
      <c r="A1097" s="58" t="s">
        <v>369</v>
      </c>
      <c r="B1097" s="330" t="s">
        <v>1156</v>
      </c>
      <c r="C1097" s="330" t="s">
        <v>1040</v>
      </c>
      <c r="D1097" s="330">
        <v>1</v>
      </c>
    </row>
    <row r="1098" spans="1:4">
      <c r="A1098" s="58" t="s">
        <v>369</v>
      </c>
      <c r="B1098" s="330" t="s">
        <v>1156</v>
      </c>
      <c r="C1098" s="330" t="s">
        <v>1040</v>
      </c>
      <c r="D1098" s="330">
        <v>1</v>
      </c>
    </row>
    <row r="1099" spans="1:4">
      <c r="A1099" s="58" t="s">
        <v>369</v>
      </c>
      <c r="B1099" s="330" t="s">
        <v>1157</v>
      </c>
      <c r="C1099" s="330" t="s">
        <v>1023</v>
      </c>
      <c r="D1099" s="330">
        <v>1</v>
      </c>
    </row>
    <row r="1100" spans="1:4">
      <c r="A1100" s="58" t="s">
        <v>369</v>
      </c>
      <c r="B1100" s="330" t="s">
        <v>1157</v>
      </c>
      <c r="C1100" s="330" t="s">
        <v>1023</v>
      </c>
      <c r="D1100" s="330">
        <v>1</v>
      </c>
    </row>
    <row r="1101" spans="1:4">
      <c r="A1101" s="58" t="s">
        <v>369</v>
      </c>
      <c r="B1101" s="330" t="s">
        <v>1157</v>
      </c>
      <c r="C1101" s="330" t="s">
        <v>1040</v>
      </c>
      <c r="D1101" s="330">
        <v>1</v>
      </c>
    </row>
    <row r="1102" spans="1:4">
      <c r="A1102" s="58" t="s">
        <v>369</v>
      </c>
      <c r="B1102" s="330" t="s">
        <v>1157</v>
      </c>
      <c r="C1102" s="330" t="s">
        <v>1040</v>
      </c>
      <c r="D1102" s="330">
        <v>1</v>
      </c>
    </row>
    <row r="1103" spans="1:4">
      <c r="A1103" s="58" t="s">
        <v>369</v>
      </c>
      <c r="B1103" s="330" t="s">
        <v>1158</v>
      </c>
      <c r="C1103" s="330" t="s">
        <v>1029</v>
      </c>
      <c r="D1103" s="330">
        <v>1.04</v>
      </c>
    </row>
    <row r="1104" spans="1:4">
      <c r="A1104" s="58" t="s">
        <v>369</v>
      </c>
      <c r="B1104" s="330" t="s">
        <v>1158</v>
      </c>
      <c r="C1104" s="330" t="s">
        <v>1029</v>
      </c>
      <c r="D1104" s="330">
        <v>1.04</v>
      </c>
    </row>
    <row r="1105" spans="1:4">
      <c r="A1105" s="58" t="s">
        <v>369</v>
      </c>
      <c r="B1105" s="330" t="s">
        <v>1158</v>
      </c>
      <c r="C1105" s="330" t="s">
        <v>1021</v>
      </c>
      <c r="D1105" s="330">
        <v>1</v>
      </c>
    </row>
    <row r="1106" spans="1:4">
      <c r="A1106" s="58" t="s">
        <v>369</v>
      </c>
      <c r="B1106" s="330" t="s">
        <v>1158</v>
      </c>
      <c r="C1106" s="330" t="s">
        <v>1040</v>
      </c>
      <c r="D1106" s="330">
        <v>1</v>
      </c>
    </row>
    <row r="1107" spans="1:4">
      <c r="A1107" s="58" t="s">
        <v>369</v>
      </c>
      <c r="B1107" s="330" t="s">
        <v>1159</v>
      </c>
      <c r="C1107" s="330" t="s">
        <v>1023</v>
      </c>
      <c r="D1107" s="330">
        <v>1</v>
      </c>
    </row>
    <row r="1108" spans="1:4">
      <c r="A1108" s="58" t="s">
        <v>369</v>
      </c>
      <c r="B1108" s="330" t="s">
        <v>1159</v>
      </c>
      <c r="C1108" s="330" t="s">
        <v>1023</v>
      </c>
      <c r="D1108" s="330">
        <v>1</v>
      </c>
    </row>
    <row r="1109" spans="1:4">
      <c r="A1109" s="58" t="s">
        <v>369</v>
      </c>
      <c r="B1109" s="330" t="s">
        <v>1159</v>
      </c>
      <c r="C1109" s="330" t="s">
        <v>1021</v>
      </c>
      <c r="D1109" s="330">
        <v>1</v>
      </c>
    </row>
    <row r="1110" spans="1:4">
      <c r="A1110" s="58" t="s">
        <v>369</v>
      </c>
      <c r="B1110" s="330" t="s">
        <v>1159</v>
      </c>
      <c r="C1110" s="330" t="s">
        <v>1040</v>
      </c>
      <c r="D1110" s="330">
        <v>1</v>
      </c>
    </row>
    <row r="1111" spans="1:4">
      <c r="A1111" s="58" t="s">
        <v>369</v>
      </c>
      <c r="B1111" s="330" t="s">
        <v>1159</v>
      </c>
      <c r="C1111" s="330" t="s">
        <v>1040</v>
      </c>
      <c r="D1111" s="330">
        <v>1</v>
      </c>
    </row>
    <row r="1112" spans="1:4">
      <c r="A1112" s="58" t="s">
        <v>369</v>
      </c>
      <c r="B1112" s="330" t="s">
        <v>1160</v>
      </c>
      <c r="C1112" s="330" t="s">
        <v>1023</v>
      </c>
      <c r="D1112" s="330">
        <v>1.01</v>
      </c>
    </row>
    <row r="1113" spans="1:4">
      <c r="A1113" s="58" t="s">
        <v>369</v>
      </c>
      <c r="B1113" s="330" t="s">
        <v>1160</v>
      </c>
      <c r="C1113" s="330" t="s">
        <v>1021</v>
      </c>
      <c r="D1113" s="330">
        <v>1</v>
      </c>
    </row>
  </sheetData>
  <phoneticPr fontId="42" type="noConversion"/>
  <pageMargins left="0.70833333333333337" right="0.70833333333333337" top="0.78749999999999998" bottom="0.78749999999999998" header="0.51180555555555551" footer="0.51180555555555551"/>
  <pageSetup paperSize="9" scale="75" firstPageNumber="0" fitToHeight="3" orientation="portrait" horizontalDpi="300" verticalDpi="300"/>
  <headerFooter alignWithMargins="0"/>
  <extLst>
    <ext xmlns:mx="http://schemas.microsoft.com/office/mac/excel/2008/main" uri="{64002731-A6B0-56B0-2670-7721B7C09600}">
      <mx:PLV Mode="0" OnePage="0" WScale="0"/>
    </ext>
  </extLs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enableFormatConditionsCalculation="0">
    <pageSetUpPr fitToPage="1"/>
  </sheetPr>
  <dimension ref="A1:IU27"/>
  <sheetViews>
    <sheetView zoomScaleSheetLayoutView="75" workbookViewId="0">
      <selection activeCell="C20" sqref="C20"/>
    </sheetView>
  </sheetViews>
  <sheetFormatPr defaultColWidth="5.7109375" defaultRowHeight="20.100000000000001" customHeight="1"/>
  <cols>
    <col min="1" max="1" width="7.42578125" style="1" customWidth="1"/>
    <col min="2" max="2" width="30" style="37" customWidth="1"/>
    <col min="3" max="3" width="29.140625" style="37" customWidth="1"/>
    <col min="4" max="4" width="13.85546875" style="38" customWidth="1"/>
    <col min="5" max="5" width="10.140625" style="38" customWidth="1"/>
    <col min="6" max="8" width="6.140625" style="38" customWidth="1"/>
    <col min="9" max="10" width="12" style="38" customWidth="1"/>
    <col min="11" max="11" width="17.28515625" style="38" customWidth="1"/>
    <col min="12" max="12" width="14" style="38" customWidth="1"/>
    <col min="13" max="13" width="18" style="38" customWidth="1"/>
    <col min="14" max="14" width="12.42578125" style="38" customWidth="1"/>
    <col min="15" max="15" width="17.42578125" style="38" customWidth="1"/>
    <col min="16" max="16" width="15.140625" style="37" customWidth="1"/>
    <col min="17" max="18" width="13.28515625" style="37" customWidth="1"/>
    <col min="19" max="19" width="20" style="37" customWidth="1"/>
    <col min="20" max="20" width="22.85546875" style="37" bestFit="1" customWidth="1"/>
    <col min="21" max="21" width="13.85546875" style="50" customWidth="1"/>
    <col min="22" max="255" width="5.7109375" style="50" customWidth="1"/>
  </cols>
  <sheetData>
    <row r="1" spans="1:21" ht="23.45" customHeight="1" thickBot="1">
      <c r="A1" s="39" t="s">
        <v>140</v>
      </c>
      <c r="C1" s="39"/>
      <c r="D1" s="39"/>
      <c r="E1" s="39"/>
      <c r="F1" s="39"/>
      <c r="G1" s="39"/>
      <c r="H1" s="39"/>
      <c r="I1" s="39"/>
      <c r="J1" s="39"/>
      <c r="K1" s="39"/>
      <c r="L1" s="39"/>
      <c r="M1" s="39"/>
      <c r="N1" s="39"/>
      <c r="O1" s="27"/>
      <c r="P1" s="27"/>
      <c r="T1" s="175" t="s">
        <v>0</v>
      </c>
      <c r="U1" s="176" t="s">
        <v>453</v>
      </c>
    </row>
    <row r="2" spans="1:21" ht="20.100000000000001" customHeight="1" thickBot="1">
      <c r="A2" s="10"/>
      <c r="B2" s="39"/>
      <c r="C2" s="39"/>
      <c r="D2" s="39"/>
      <c r="E2" s="39"/>
      <c r="F2" s="39"/>
      <c r="G2" s="39"/>
      <c r="H2" s="39"/>
      <c r="I2" s="39"/>
      <c r="J2" s="39"/>
      <c r="K2" s="39"/>
      <c r="L2" s="39"/>
      <c r="M2" s="39"/>
      <c r="N2" s="39"/>
      <c r="O2" s="27"/>
      <c r="P2" s="27"/>
      <c r="T2" s="178" t="s">
        <v>290</v>
      </c>
      <c r="U2" s="177" t="s">
        <v>648</v>
      </c>
    </row>
    <row r="3" spans="1:21" ht="25.35" customHeight="1" thickBot="1">
      <c r="A3" s="174"/>
      <c r="B3" s="1014"/>
      <c r="C3" s="1014"/>
      <c r="D3" s="1014"/>
      <c r="E3" s="1014"/>
      <c r="F3" s="1015"/>
      <c r="G3" s="1015"/>
      <c r="H3" s="1015"/>
      <c r="I3" s="1015"/>
      <c r="J3" s="1015"/>
      <c r="K3" s="1015"/>
      <c r="L3" s="1015"/>
      <c r="M3" s="1015"/>
      <c r="N3" s="1015"/>
      <c r="O3" s="1015"/>
      <c r="P3" s="1015"/>
      <c r="T3" s="179" t="s">
        <v>418</v>
      </c>
      <c r="U3" s="862" t="s">
        <v>648</v>
      </c>
    </row>
    <row r="4" spans="1:21" s="32" customFormat="1" ht="56.25" customHeight="1" thickBot="1">
      <c r="A4" s="167" t="s">
        <v>1</v>
      </c>
      <c r="B4" s="168" t="s">
        <v>141</v>
      </c>
      <c r="C4" s="169" t="s">
        <v>142</v>
      </c>
      <c r="D4" s="170" t="s">
        <v>143</v>
      </c>
      <c r="E4" s="170" t="s">
        <v>144</v>
      </c>
      <c r="F4" s="171">
        <v>2014</v>
      </c>
      <c r="G4" s="171">
        <v>2015</v>
      </c>
      <c r="H4" s="171">
        <v>2016</v>
      </c>
      <c r="I4" s="170" t="s">
        <v>336</v>
      </c>
      <c r="J4" s="170" t="s">
        <v>145</v>
      </c>
      <c r="K4" s="170" t="s">
        <v>146</v>
      </c>
      <c r="L4" s="170" t="s">
        <v>363</v>
      </c>
      <c r="M4" s="170" t="s">
        <v>147</v>
      </c>
      <c r="N4" s="170" t="s">
        <v>148</v>
      </c>
      <c r="O4" s="170" t="s">
        <v>149</v>
      </c>
      <c r="P4" s="172" t="s">
        <v>150</v>
      </c>
      <c r="Q4" s="170" t="s">
        <v>151</v>
      </c>
      <c r="R4" s="170" t="s">
        <v>152</v>
      </c>
      <c r="S4" s="170" t="s">
        <v>153</v>
      </c>
      <c r="T4" s="170" t="s">
        <v>154</v>
      </c>
      <c r="U4" s="173" t="s">
        <v>347</v>
      </c>
    </row>
    <row r="5" spans="1:21" s="51" customFormat="1" ht="13.35" customHeight="1">
      <c r="A5" s="159"/>
      <c r="B5" s="160"/>
      <c r="C5" s="159"/>
      <c r="D5" s="159"/>
      <c r="E5" s="159"/>
      <c r="F5" s="161"/>
      <c r="G5" s="161"/>
      <c r="H5" s="161"/>
      <c r="I5" s="162"/>
      <c r="J5" s="162"/>
      <c r="K5" s="163"/>
      <c r="L5" s="163"/>
      <c r="M5" s="159"/>
      <c r="N5" s="159"/>
      <c r="O5" s="159"/>
      <c r="P5" s="164"/>
      <c r="Q5" s="159"/>
      <c r="R5" s="159"/>
      <c r="S5" s="165"/>
      <c r="T5" s="165"/>
      <c r="U5" s="166"/>
    </row>
    <row r="6" spans="1:21" s="51" customFormat="1" ht="26.45" customHeight="1">
      <c r="A6" s="374" t="s">
        <v>369</v>
      </c>
      <c r="B6" s="1016" t="s">
        <v>1188</v>
      </c>
      <c r="C6" s="1018" t="s">
        <v>1189</v>
      </c>
      <c r="D6" s="1018" t="s">
        <v>1190</v>
      </c>
      <c r="E6" s="375" t="s">
        <v>1191</v>
      </c>
      <c r="F6" s="375" t="s">
        <v>5</v>
      </c>
      <c r="G6" s="375" t="s">
        <v>5</v>
      </c>
      <c r="H6" s="375" t="s">
        <v>5</v>
      </c>
      <c r="I6" s="375">
        <v>19</v>
      </c>
      <c r="J6" s="1020">
        <v>160</v>
      </c>
      <c r="K6" s="1022" t="s">
        <v>1192</v>
      </c>
      <c r="L6" s="375">
        <v>57</v>
      </c>
      <c r="M6" s="1024" t="s">
        <v>1193</v>
      </c>
      <c r="N6" s="1022" t="s">
        <v>1194</v>
      </c>
      <c r="O6" s="1026" t="s">
        <v>1195</v>
      </c>
      <c r="P6" s="1028" t="s">
        <v>1196</v>
      </c>
      <c r="Q6" s="376">
        <v>17</v>
      </c>
      <c r="R6" s="376">
        <v>60</v>
      </c>
      <c r="S6" s="377">
        <f>IF(ISBLANK(I6),"",Q6/I6)</f>
        <v>0.89473684210526316</v>
      </c>
      <c r="T6" s="377">
        <f>IF(ISBLANK(L6),"",R6/L6)</f>
        <v>1.0526315789473684</v>
      </c>
      <c r="U6" s="128"/>
    </row>
    <row r="7" spans="1:21" s="51" customFormat="1" ht="24.6" customHeight="1">
      <c r="A7" s="374" t="s">
        <v>369</v>
      </c>
      <c r="B7" s="1017"/>
      <c r="C7" s="1019"/>
      <c r="D7" s="1019"/>
      <c r="E7" s="375" t="s">
        <v>1197</v>
      </c>
      <c r="F7" s="375" t="s">
        <v>5</v>
      </c>
      <c r="G7" s="375" t="s">
        <v>5</v>
      </c>
      <c r="H7" s="375" t="s">
        <v>5</v>
      </c>
      <c r="I7" s="375" t="s">
        <v>1198</v>
      </c>
      <c r="J7" s="1021"/>
      <c r="K7" s="1023"/>
      <c r="L7" s="375">
        <v>60</v>
      </c>
      <c r="M7" s="1025"/>
      <c r="N7" s="1023"/>
      <c r="O7" s="1027"/>
      <c r="P7" s="1029"/>
      <c r="Q7" s="376">
        <v>16</v>
      </c>
      <c r="R7" s="376">
        <v>55</v>
      </c>
      <c r="S7" s="377">
        <f t="shared" ref="S7:S10" si="0">IF(ISBLANK(I7),"",Q7/I7)</f>
        <v>1</v>
      </c>
      <c r="T7" s="377">
        <f t="shared" ref="T7:T10" si="1">IF(ISBLANK(L7),"",R7/L7)</f>
        <v>0.91666666666666663</v>
      </c>
      <c r="U7" s="128"/>
    </row>
    <row r="8" spans="1:21" s="51" customFormat="1" ht="28.7" customHeight="1">
      <c r="A8" s="374" t="s">
        <v>369</v>
      </c>
      <c r="B8" s="378" t="s">
        <v>1199</v>
      </c>
      <c r="C8" s="378" t="s">
        <v>1200</v>
      </c>
      <c r="D8" s="378" t="s">
        <v>1201</v>
      </c>
      <c r="E8" s="375" t="s">
        <v>1202</v>
      </c>
      <c r="F8" s="375" t="s">
        <v>5</v>
      </c>
      <c r="G8" s="375" t="s">
        <v>5</v>
      </c>
      <c r="H8" s="375" t="s">
        <v>5</v>
      </c>
      <c r="I8" s="375">
        <v>20</v>
      </c>
      <c r="J8" s="375">
        <v>115</v>
      </c>
      <c r="K8" s="374" t="s">
        <v>1203</v>
      </c>
      <c r="L8" s="375">
        <v>1200</v>
      </c>
      <c r="M8" s="379" t="s">
        <v>1204</v>
      </c>
      <c r="N8" s="374" t="s">
        <v>1205</v>
      </c>
      <c r="O8" s="378" t="s">
        <v>1206</v>
      </c>
      <c r="P8" s="378" t="s">
        <v>1196</v>
      </c>
      <c r="Q8" s="568">
        <v>21</v>
      </c>
      <c r="R8" s="568">
        <v>1217</v>
      </c>
      <c r="S8" s="377">
        <f t="shared" si="0"/>
        <v>1.05</v>
      </c>
      <c r="T8" s="377">
        <f t="shared" si="1"/>
        <v>1.0141666666666667</v>
      </c>
      <c r="U8" s="128"/>
    </row>
    <row r="9" spans="1:21" s="51" customFormat="1" ht="30" customHeight="1">
      <c r="A9" s="374" t="s">
        <v>369</v>
      </c>
      <c r="B9" s="378" t="s">
        <v>1207</v>
      </c>
      <c r="C9" s="378" t="s">
        <v>1208</v>
      </c>
      <c r="D9" s="378" t="s">
        <v>1209</v>
      </c>
      <c r="E9" s="375" t="s">
        <v>1210</v>
      </c>
      <c r="F9" s="375" t="s">
        <v>5</v>
      </c>
      <c r="G9" s="375" t="s">
        <v>5</v>
      </c>
      <c r="H9" s="375" t="s">
        <v>5</v>
      </c>
      <c r="I9" s="375" t="s">
        <v>1211</v>
      </c>
      <c r="J9" s="375">
        <v>60</v>
      </c>
      <c r="K9" s="374" t="s">
        <v>1203</v>
      </c>
      <c r="L9" s="375" t="s">
        <v>1212</v>
      </c>
      <c r="M9" s="379" t="s">
        <v>1204</v>
      </c>
      <c r="N9" s="374" t="s">
        <v>1213</v>
      </c>
      <c r="O9" s="375" t="s">
        <v>1195</v>
      </c>
      <c r="P9" s="378"/>
      <c r="Q9" s="570">
        <v>20</v>
      </c>
      <c r="R9" s="570">
        <v>1300</v>
      </c>
      <c r="S9" s="377">
        <f t="shared" si="0"/>
        <v>0.95238095238095233</v>
      </c>
      <c r="T9" s="377">
        <f t="shared" si="1"/>
        <v>0.96296296296296291</v>
      </c>
      <c r="U9" s="128"/>
    </row>
    <row r="10" spans="1:21" s="51" customFormat="1" ht="27" customHeight="1">
      <c r="A10" s="374" t="s">
        <v>369</v>
      </c>
      <c r="B10" s="378" t="s">
        <v>1214</v>
      </c>
      <c r="C10" s="378" t="s">
        <v>1215</v>
      </c>
      <c r="D10" s="378" t="s">
        <v>715</v>
      </c>
      <c r="E10" s="375" t="s">
        <v>1216</v>
      </c>
      <c r="F10" s="375" t="s">
        <v>5</v>
      </c>
      <c r="G10" s="375" t="s">
        <v>5</v>
      </c>
      <c r="H10" s="375" t="s">
        <v>5</v>
      </c>
      <c r="I10" s="375">
        <v>50</v>
      </c>
      <c r="J10" s="375">
        <v>50</v>
      </c>
      <c r="K10" s="374" t="s">
        <v>1217</v>
      </c>
      <c r="L10" s="375">
        <v>490</v>
      </c>
      <c r="M10" s="379" t="s">
        <v>1204</v>
      </c>
      <c r="N10" s="374" t="s">
        <v>1218</v>
      </c>
      <c r="O10" s="375" t="s">
        <v>1219</v>
      </c>
      <c r="P10" s="378" t="s">
        <v>155</v>
      </c>
      <c r="Q10" s="570">
        <v>46</v>
      </c>
      <c r="R10" s="570">
        <v>490</v>
      </c>
      <c r="S10" s="377">
        <f t="shared" si="0"/>
        <v>0.92</v>
      </c>
      <c r="T10" s="377">
        <f t="shared" si="1"/>
        <v>1</v>
      </c>
      <c r="U10" s="128"/>
    </row>
    <row r="11" spans="1:21" s="51" customFormat="1" ht="13.35" customHeight="1">
      <c r="A11" s="374"/>
      <c r="B11" s="378"/>
      <c r="C11" s="378"/>
      <c r="D11" s="378"/>
      <c r="E11" s="375"/>
      <c r="F11" s="375"/>
      <c r="G11" s="375"/>
      <c r="H11" s="375"/>
      <c r="I11" s="375"/>
      <c r="J11" s="375"/>
      <c r="K11" s="374"/>
      <c r="L11" s="375"/>
      <c r="M11" s="379"/>
      <c r="N11" s="374"/>
      <c r="O11" s="375"/>
      <c r="P11" s="378"/>
      <c r="Q11" s="379"/>
      <c r="R11" s="379"/>
      <c r="S11" s="380" t="s">
        <v>1220</v>
      </c>
      <c r="T11" s="380" t="s">
        <v>1220</v>
      </c>
      <c r="U11" s="128"/>
    </row>
    <row r="12" spans="1:21" s="51" customFormat="1" ht="22.35" customHeight="1">
      <c r="A12" s="374" t="s">
        <v>369</v>
      </c>
      <c r="B12" s="1016" t="s">
        <v>1221</v>
      </c>
      <c r="C12" s="1018" t="s">
        <v>1222</v>
      </c>
      <c r="D12" s="1018" t="s">
        <v>1223</v>
      </c>
      <c r="E12" s="375" t="s">
        <v>1224</v>
      </c>
      <c r="F12" s="375" t="s">
        <v>5</v>
      </c>
      <c r="G12" s="375" t="s">
        <v>5</v>
      </c>
      <c r="H12" s="375" t="s">
        <v>5</v>
      </c>
      <c r="I12" s="375" t="s">
        <v>1225</v>
      </c>
      <c r="J12" s="1020">
        <v>315</v>
      </c>
      <c r="K12" s="1022" t="s">
        <v>1226</v>
      </c>
      <c r="L12" s="375">
        <v>70</v>
      </c>
      <c r="M12" s="1024" t="s">
        <v>1193</v>
      </c>
      <c r="N12" s="374" t="s">
        <v>1227</v>
      </c>
      <c r="O12" s="1030" t="s">
        <v>1228</v>
      </c>
      <c r="P12" s="1028" t="s">
        <v>1196</v>
      </c>
      <c r="Q12" s="571">
        <v>32</v>
      </c>
      <c r="R12" s="571">
        <v>46</v>
      </c>
      <c r="S12" s="377">
        <f t="shared" ref="S12:S15" si="2">IF(ISBLANK(I12),"",Q12/I12)</f>
        <v>0.96969696969696972</v>
      </c>
      <c r="T12" s="377">
        <f t="shared" ref="T12:T15" si="3">IF(ISBLANK(L12),"",R12/L12)</f>
        <v>0.65714285714285714</v>
      </c>
      <c r="U12" s="128"/>
    </row>
    <row r="13" spans="1:21" s="51" customFormat="1" ht="20.100000000000001" customHeight="1">
      <c r="A13" s="374" t="s">
        <v>369</v>
      </c>
      <c r="B13" s="1017"/>
      <c r="C13" s="1019"/>
      <c r="D13" s="1019"/>
      <c r="E13" s="375" t="s">
        <v>1229</v>
      </c>
      <c r="F13" s="375" t="s">
        <v>5</v>
      </c>
      <c r="G13" s="375" t="s">
        <v>5</v>
      </c>
      <c r="H13" s="375" t="s">
        <v>5</v>
      </c>
      <c r="I13" s="375">
        <v>8</v>
      </c>
      <c r="J13" s="1021"/>
      <c r="K13" s="1023"/>
      <c r="L13" s="375">
        <v>29</v>
      </c>
      <c r="M13" s="1025"/>
      <c r="N13" s="374" t="s">
        <v>1230</v>
      </c>
      <c r="O13" s="1031"/>
      <c r="P13" s="1029"/>
      <c r="Q13" s="571">
        <v>10</v>
      </c>
      <c r="R13" s="571">
        <v>29</v>
      </c>
      <c r="S13" s="377">
        <f t="shared" si="2"/>
        <v>1.25</v>
      </c>
      <c r="T13" s="377">
        <f t="shared" si="3"/>
        <v>1</v>
      </c>
      <c r="U13" s="128"/>
    </row>
    <row r="14" spans="1:21" s="51" customFormat="1" ht="28.7" customHeight="1">
      <c r="A14" s="374" t="s">
        <v>369</v>
      </c>
      <c r="B14" s="378" t="s">
        <v>1231</v>
      </c>
      <c r="C14" s="378" t="s">
        <v>1232</v>
      </c>
      <c r="D14" s="378" t="s">
        <v>1233</v>
      </c>
      <c r="E14" s="375" t="s">
        <v>1234</v>
      </c>
      <c r="F14" s="375" t="s">
        <v>5</v>
      </c>
      <c r="G14" s="375" t="s">
        <v>5</v>
      </c>
      <c r="H14" s="375" t="s">
        <v>5</v>
      </c>
      <c r="I14" s="375" t="s">
        <v>1198</v>
      </c>
      <c r="J14" s="375" t="s">
        <v>1235</v>
      </c>
      <c r="K14" s="374" t="s">
        <v>1236</v>
      </c>
      <c r="L14" s="375" t="s">
        <v>1237</v>
      </c>
      <c r="M14" s="379" t="s">
        <v>1193</v>
      </c>
      <c r="N14" s="374" t="s">
        <v>1238</v>
      </c>
      <c r="O14" s="375" t="s">
        <v>1239</v>
      </c>
      <c r="P14" s="378" t="s">
        <v>1196</v>
      </c>
      <c r="Q14" s="574">
        <v>13</v>
      </c>
      <c r="R14" s="574">
        <v>30</v>
      </c>
      <c r="S14" s="377">
        <f t="shared" si="2"/>
        <v>0.8125</v>
      </c>
      <c r="T14" s="377">
        <f t="shared" si="3"/>
        <v>0.68181818181818177</v>
      </c>
      <c r="U14" s="128"/>
    </row>
    <row r="15" spans="1:21" s="51" customFormat="1" ht="30.6" customHeight="1">
      <c r="A15" s="374" t="s">
        <v>369</v>
      </c>
      <c r="B15" s="378" t="s">
        <v>1240</v>
      </c>
      <c r="C15" s="378" t="s">
        <v>1241</v>
      </c>
      <c r="D15" s="378" t="s">
        <v>1242</v>
      </c>
      <c r="E15" s="375" t="s">
        <v>1202</v>
      </c>
      <c r="F15" s="375" t="s">
        <v>5</v>
      </c>
      <c r="G15" s="375" t="s">
        <v>5</v>
      </c>
      <c r="H15" s="375" t="s">
        <v>5</v>
      </c>
      <c r="I15" s="375" t="s">
        <v>1243</v>
      </c>
      <c r="J15" s="375" t="s">
        <v>1244</v>
      </c>
      <c r="K15" s="374" t="s">
        <v>1245</v>
      </c>
      <c r="L15" s="375" t="s">
        <v>1246</v>
      </c>
      <c r="M15" s="379" t="s">
        <v>1247</v>
      </c>
      <c r="N15" s="374" t="s">
        <v>1248</v>
      </c>
      <c r="O15" s="375" t="s">
        <v>1239</v>
      </c>
      <c r="P15" s="378" t="s">
        <v>1196</v>
      </c>
      <c r="Q15" s="569">
        <v>30</v>
      </c>
      <c r="R15" s="572">
        <v>289</v>
      </c>
      <c r="S15" s="377">
        <f t="shared" si="2"/>
        <v>1.5789473684210527</v>
      </c>
      <c r="T15" s="377">
        <f t="shared" si="3"/>
        <v>1.4450000000000001</v>
      </c>
      <c r="U15" s="128"/>
    </row>
    <row r="16" spans="1:21" s="51" customFormat="1" ht="46.35" customHeight="1">
      <c r="A16" s="374" t="s">
        <v>369</v>
      </c>
      <c r="B16" s="378" t="s">
        <v>1249</v>
      </c>
      <c r="C16" s="378" t="s">
        <v>1250</v>
      </c>
      <c r="D16" s="378" t="s">
        <v>1251</v>
      </c>
      <c r="E16" s="375" t="s">
        <v>1252</v>
      </c>
      <c r="F16" s="375" t="s">
        <v>5</v>
      </c>
      <c r="G16" s="375" t="s">
        <v>5</v>
      </c>
      <c r="H16" s="375" t="s">
        <v>5</v>
      </c>
      <c r="I16" s="1032" t="s">
        <v>1253</v>
      </c>
      <c r="J16" s="1033"/>
      <c r="K16" s="1033"/>
      <c r="L16" s="1033"/>
      <c r="M16" s="1033"/>
      <c r="N16" s="1034"/>
      <c r="O16" s="375" t="s">
        <v>1254</v>
      </c>
      <c r="P16" s="378" t="s">
        <v>1196</v>
      </c>
      <c r="Q16" s="1035" t="s">
        <v>1253</v>
      </c>
      <c r="R16" s="1036"/>
      <c r="S16" s="1036"/>
      <c r="T16" s="1037"/>
      <c r="U16" s="128"/>
    </row>
    <row r="17" spans="1:21" s="52" customFormat="1" ht="30.6" customHeight="1">
      <c r="A17" s="374" t="s">
        <v>369</v>
      </c>
      <c r="B17" s="378" t="s">
        <v>1255</v>
      </c>
      <c r="C17" s="378" t="s">
        <v>1256</v>
      </c>
      <c r="D17" s="378" t="s">
        <v>669</v>
      </c>
      <c r="E17" s="375" t="s">
        <v>1234</v>
      </c>
      <c r="F17" s="375"/>
      <c r="G17" s="375"/>
      <c r="H17" s="375"/>
      <c r="I17" s="375" t="s">
        <v>1257</v>
      </c>
      <c r="J17" s="375" t="s">
        <v>1258</v>
      </c>
      <c r="K17" s="374" t="s">
        <v>1259</v>
      </c>
      <c r="L17" s="375" t="s">
        <v>1257</v>
      </c>
      <c r="M17" s="379" t="s">
        <v>1193</v>
      </c>
      <c r="N17" s="381" t="s">
        <v>1174</v>
      </c>
      <c r="O17" s="375" t="s">
        <v>1260</v>
      </c>
      <c r="P17" s="378" t="s">
        <v>1196</v>
      </c>
      <c r="Q17" s="1035" t="s">
        <v>1298</v>
      </c>
      <c r="R17" s="1036"/>
      <c r="S17" s="1036"/>
      <c r="T17" s="1037"/>
      <c r="U17" s="128"/>
    </row>
    <row r="18" spans="1:21" s="52" customFormat="1" ht="20.100000000000001" customHeight="1">
      <c r="A18" s="374" t="s">
        <v>369</v>
      </c>
      <c r="B18" s="1016" t="s">
        <v>1261</v>
      </c>
      <c r="C18" s="1018" t="s">
        <v>1262</v>
      </c>
      <c r="D18" s="1018" t="s">
        <v>65</v>
      </c>
      <c r="E18" s="375" t="s">
        <v>1263</v>
      </c>
      <c r="F18" s="375" t="s">
        <v>5</v>
      </c>
      <c r="G18" s="375" t="s">
        <v>5</v>
      </c>
      <c r="H18" s="375" t="s">
        <v>5</v>
      </c>
      <c r="I18" s="375">
        <v>12</v>
      </c>
      <c r="J18" s="1020">
        <v>45</v>
      </c>
      <c r="K18" s="1022" t="s">
        <v>1217</v>
      </c>
      <c r="L18" s="375" t="s">
        <v>1264</v>
      </c>
      <c r="M18" s="1024" t="s">
        <v>1193</v>
      </c>
      <c r="N18" s="1022" t="s">
        <v>1265</v>
      </c>
      <c r="O18" s="1026" t="s">
        <v>1219</v>
      </c>
      <c r="P18" s="1028" t="s">
        <v>1196</v>
      </c>
      <c r="Q18" s="572">
        <v>6</v>
      </c>
      <c r="R18" s="572">
        <v>66</v>
      </c>
      <c r="S18" s="377">
        <f t="shared" ref="S18:S20" si="4">IF(ISBLANK(I18),"",Q18/I18)</f>
        <v>0.5</v>
      </c>
      <c r="T18" s="377">
        <f t="shared" ref="T18:T20" si="5">IF(ISBLANK(L18),"",R18/L18)</f>
        <v>0.88</v>
      </c>
      <c r="U18" s="128"/>
    </row>
    <row r="19" spans="1:21" s="52" customFormat="1" ht="20.100000000000001" customHeight="1">
      <c r="A19" s="374" t="s">
        <v>369</v>
      </c>
      <c r="B19" s="1017"/>
      <c r="C19" s="1019"/>
      <c r="D19" s="1019"/>
      <c r="E19" s="375" t="s">
        <v>1266</v>
      </c>
      <c r="F19" s="375" t="s">
        <v>5</v>
      </c>
      <c r="G19" s="375" t="s">
        <v>5</v>
      </c>
      <c r="H19" s="375" t="s">
        <v>5</v>
      </c>
      <c r="I19" s="375">
        <v>16</v>
      </c>
      <c r="J19" s="1021"/>
      <c r="K19" s="1023"/>
      <c r="L19" s="375">
        <v>179</v>
      </c>
      <c r="M19" s="1025"/>
      <c r="N19" s="1023"/>
      <c r="O19" s="1027"/>
      <c r="P19" s="1029"/>
      <c r="Q19" s="572">
        <v>12</v>
      </c>
      <c r="R19" s="572">
        <v>115</v>
      </c>
      <c r="S19" s="377">
        <f t="shared" si="4"/>
        <v>0.75</v>
      </c>
      <c r="T19" s="377">
        <f t="shared" si="5"/>
        <v>0.64245810055865926</v>
      </c>
      <c r="U19" s="128"/>
    </row>
    <row r="20" spans="1:21" s="52" customFormat="1" ht="34.700000000000003" customHeight="1">
      <c r="A20" s="374" t="s">
        <v>369</v>
      </c>
      <c r="B20" s="378" t="s">
        <v>1267</v>
      </c>
      <c r="C20" s="378" t="s">
        <v>1268</v>
      </c>
      <c r="D20" s="378" t="s">
        <v>1233</v>
      </c>
      <c r="E20" s="375" t="s">
        <v>1269</v>
      </c>
      <c r="F20" s="375" t="s">
        <v>5</v>
      </c>
      <c r="G20" s="375" t="s">
        <v>5</v>
      </c>
      <c r="H20" s="375" t="s">
        <v>5</v>
      </c>
      <c r="I20" s="375">
        <v>21</v>
      </c>
      <c r="J20" s="375">
        <v>105</v>
      </c>
      <c r="K20" s="374" t="s">
        <v>1259</v>
      </c>
      <c r="L20" s="375" t="s">
        <v>1270</v>
      </c>
      <c r="M20" s="379" t="s">
        <v>1193</v>
      </c>
      <c r="N20" s="374" t="s">
        <v>1271</v>
      </c>
      <c r="O20" s="375" t="s">
        <v>1219</v>
      </c>
      <c r="P20" s="378" t="s">
        <v>1196</v>
      </c>
      <c r="Q20" s="573">
        <v>21</v>
      </c>
      <c r="R20" s="573">
        <v>2109</v>
      </c>
      <c r="S20" s="377">
        <f t="shared" si="4"/>
        <v>1</v>
      </c>
      <c r="T20" s="377">
        <f t="shared" si="5"/>
        <v>1.1230031948881789</v>
      </c>
      <c r="U20" s="128"/>
    </row>
    <row r="21" spans="1:21" s="52" customFormat="1" ht="20.100000000000001" customHeight="1">
      <c r="A21" s="374"/>
      <c r="B21" s="378"/>
      <c r="C21" s="378"/>
      <c r="D21" s="378"/>
      <c r="E21" s="375"/>
      <c r="F21" s="375"/>
      <c r="G21" s="375"/>
      <c r="H21" s="375"/>
      <c r="I21" s="375"/>
      <c r="J21" s="375"/>
      <c r="K21" s="374"/>
      <c r="L21" s="375"/>
      <c r="M21" s="379"/>
      <c r="N21" s="381"/>
      <c r="O21" s="375"/>
      <c r="P21" s="378"/>
      <c r="Q21" s="379"/>
      <c r="R21" s="379"/>
      <c r="S21" s="380" t="s">
        <v>1220</v>
      </c>
      <c r="T21" s="380" t="s">
        <v>1220</v>
      </c>
      <c r="U21" s="128"/>
    </row>
    <row r="22" spans="1:21" ht="30" customHeight="1">
      <c r="A22" s="374" t="s">
        <v>369</v>
      </c>
      <c r="B22" s="378" t="s">
        <v>1272</v>
      </c>
      <c r="C22" s="378" t="s">
        <v>1256</v>
      </c>
      <c r="D22" s="378" t="s">
        <v>1273</v>
      </c>
      <c r="E22" s="375" t="s">
        <v>1269</v>
      </c>
      <c r="F22" s="375"/>
      <c r="G22" s="375" t="s">
        <v>5</v>
      </c>
      <c r="H22" s="375"/>
      <c r="I22" s="375" t="s">
        <v>1225</v>
      </c>
      <c r="J22" s="375" t="s">
        <v>1274</v>
      </c>
      <c r="K22" s="374" t="s">
        <v>1259</v>
      </c>
      <c r="L22" s="378" t="s">
        <v>1275</v>
      </c>
      <c r="M22" s="379" t="s">
        <v>1193</v>
      </c>
      <c r="N22" s="374" t="s">
        <v>1276</v>
      </c>
      <c r="O22" s="375" t="s">
        <v>1260</v>
      </c>
      <c r="P22" s="378" t="s">
        <v>1196</v>
      </c>
      <c r="Q22" s="1038" t="s">
        <v>1298</v>
      </c>
      <c r="R22" s="1039"/>
      <c r="S22" s="1039"/>
      <c r="T22" s="1040"/>
      <c r="U22" s="128"/>
    </row>
    <row r="23" spans="1:21" ht="46.35" customHeight="1">
      <c r="A23" s="374" t="s">
        <v>369</v>
      </c>
      <c r="B23" s="378" t="s">
        <v>1277</v>
      </c>
      <c r="C23" s="378" t="s">
        <v>1278</v>
      </c>
      <c r="D23" s="378" t="s">
        <v>1279</v>
      </c>
      <c r="E23" s="375" t="s">
        <v>1197</v>
      </c>
      <c r="F23" s="375" t="s">
        <v>5</v>
      </c>
      <c r="G23" s="375" t="s">
        <v>5</v>
      </c>
      <c r="H23" s="375" t="s">
        <v>5</v>
      </c>
      <c r="I23" s="375" t="s">
        <v>1280</v>
      </c>
      <c r="J23" s="375" t="s">
        <v>1281</v>
      </c>
      <c r="K23" s="374" t="s">
        <v>1236</v>
      </c>
      <c r="L23" s="375" t="s">
        <v>1282</v>
      </c>
      <c r="M23" s="379" t="s">
        <v>1193</v>
      </c>
      <c r="N23" s="374" t="s">
        <v>1283</v>
      </c>
      <c r="O23" s="375" t="s">
        <v>1284</v>
      </c>
      <c r="P23" s="378" t="s">
        <v>1196</v>
      </c>
      <c r="Q23" s="574">
        <v>39</v>
      </c>
      <c r="R23" s="574">
        <v>120</v>
      </c>
      <c r="S23" s="377">
        <f t="shared" ref="S23" si="6">IF(ISBLANK(I23),"",Q23/I23)</f>
        <v>0.8125</v>
      </c>
      <c r="T23" s="377">
        <f t="shared" ref="T23" si="7">IF(ISBLANK(L23),"",R23/L23)</f>
        <v>1.2</v>
      </c>
      <c r="U23" s="128"/>
    </row>
    <row r="24" spans="1:21" ht="20.100000000000001" customHeight="1">
      <c r="A24" s="374" t="s">
        <v>369</v>
      </c>
      <c r="B24" s="378" t="s">
        <v>1285</v>
      </c>
      <c r="C24" s="378" t="s">
        <v>1286</v>
      </c>
      <c r="D24" s="378" t="s">
        <v>794</v>
      </c>
      <c r="E24" s="375" t="s">
        <v>1287</v>
      </c>
      <c r="F24" s="375" t="s">
        <v>5</v>
      </c>
      <c r="G24" s="375" t="s">
        <v>5</v>
      </c>
      <c r="H24" s="375" t="s">
        <v>5</v>
      </c>
      <c r="I24" s="1032" t="s">
        <v>1288</v>
      </c>
      <c r="J24" s="1033"/>
      <c r="K24" s="1033"/>
      <c r="L24" s="1033"/>
      <c r="M24" s="1033"/>
      <c r="N24" s="1034"/>
      <c r="O24" s="375" t="s">
        <v>1254</v>
      </c>
      <c r="P24" s="378" t="s">
        <v>1196</v>
      </c>
      <c r="Q24" s="1038" t="s">
        <v>1288</v>
      </c>
      <c r="R24" s="1039"/>
      <c r="S24" s="1039"/>
      <c r="T24" s="1040"/>
      <c r="U24" s="128"/>
    </row>
    <row r="25" spans="1:21" ht="49.7" customHeight="1">
      <c r="A25" s="374" t="s">
        <v>369</v>
      </c>
      <c r="B25" s="378" t="s">
        <v>1289</v>
      </c>
      <c r="C25" s="378" t="s">
        <v>1290</v>
      </c>
      <c r="D25" s="378" t="s">
        <v>1291</v>
      </c>
      <c r="E25" s="375" t="s">
        <v>1292</v>
      </c>
      <c r="F25" s="375"/>
      <c r="G25" s="375"/>
      <c r="H25" s="375" t="s">
        <v>5</v>
      </c>
      <c r="I25" s="375" t="s">
        <v>1293</v>
      </c>
      <c r="J25" s="375" t="s">
        <v>1294</v>
      </c>
      <c r="K25" s="374" t="s">
        <v>1226</v>
      </c>
      <c r="L25" s="375" t="s">
        <v>1295</v>
      </c>
      <c r="M25" s="379" t="s">
        <v>1193</v>
      </c>
      <c r="N25" s="374" t="s">
        <v>1296</v>
      </c>
      <c r="O25" s="375" t="s">
        <v>1297</v>
      </c>
      <c r="P25" s="378" t="s">
        <v>1196</v>
      </c>
      <c r="Q25" s="1038" t="s">
        <v>1298</v>
      </c>
      <c r="R25" s="1039"/>
      <c r="S25" s="1039"/>
      <c r="T25" s="1040"/>
      <c r="U25" s="128"/>
    </row>
    <row r="27" spans="1:21" ht="20.100000000000001" customHeight="1">
      <c r="Q27" s="53"/>
    </row>
  </sheetData>
  <mergeCells count="36">
    <mergeCell ref="I24:N24"/>
    <mergeCell ref="Q24:T24"/>
    <mergeCell ref="Q25:T25"/>
    <mergeCell ref="Q22:T22"/>
    <mergeCell ref="Q17:T17"/>
    <mergeCell ref="M18:M19"/>
    <mergeCell ref="N18:N19"/>
    <mergeCell ref="O18:O19"/>
    <mergeCell ref="P18:P19"/>
    <mergeCell ref="B18:B19"/>
    <mergeCell ref="C18:C19"/>
    <mergeCell ref="D18:D19"/>
    <mergeCell ref="J18:J19"/>
    <mergeCell ref="K18:K19"/>
    <mergeCell ref="M12:M13"/>
    <mergeCell ref="O12:O13"/>
    <mergeCell ref="P12:P13"/>
    <mergeCell ref="I16:N16"/>
    <mergeCell ref="Q16:T16"/>
    <mergeCell ref="B12:B13"/>
    <mergeCell ref="C12:C13"/>
    <mergeCell ref="D12:D13"/>
    <mergeCell ref="J12:J13"/>
    <mergeCell ref="K12:K13"/>
    <mergeCell ref="B3:E3"/>
    <mergeCell ref="F3:H3"/>
    <mergeCell ref="I3:P3"/>
    <mergeCell ref="B6:B7"/>
    <mergeCell ref="C6:C7"/>
    <mergeCell ref="D6:D7"/>
    <mergeCell ref="J6:J7"/>
    <mergeCell ref="K6:K7"/>
    <mergeCell ref="M6:M7"/>
    <mergeCell ref="N6:N7"/>
    <mergeCell ref="O6:O7"/>
    <mergeCell ref="P6:P7"/>
  </mergeCells>
  <phoneticPr fontId="42" type="noConversion"/>
  <dataValidations count="1">
    <dataValidation type="textLength" showInputMessage="1" showErrorMessage="1" sqref="U5:U25">
      <formula1>0</formula1>
      <formula2>150</formula2>
    </dataValidation>
  </dataValidations>
  <pageMargins left="0.78749999999999998" right="0.78749999999999998" top="1.0631944444444446" bottom="1.0631944444444446" header="0.51180555555555551" footer="0.51180555555555551"/>
  <pageSetup paperSize="9" scale="45"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enableFormatConditionsCalculation="0">
    <pageSetUpPr fitToPage="1"/>
  </sheetPr>
  <dimension ref="A1:K37"/>
  <sheetViews>
    <sheetView zoomScaleSheetLayoutView="100" workbookViewId="0">
      <selection activeCell="I1" sqref="I1:J2"/>
    </sheetView>
  </sheetViews>
  <sheetFormatPr defaultColWidth="11.42578125" defaultRowHeight="12.75"/>
  <cols>
    <col min="1" max="1" width="8.7109375" style="86" customWidth="1"/>
    <col min="2" max="2" width="27.42578125" style="86" customWidth="1"/>
    <col min="3" max="9" width="11.42578125" style="86" customWidth="1"/>
    <col min="10" max="10" width="12.140625" style="86" customWidth="1"/>
  </cols>
  <sheetData>
    <row r="1" spans="1:11" ht="15" customHeight="1" thickBot="1">
      <c r="A1" s="19" t="s">
        <v>156</v>
      </c>
      <c r="B1" s="19"/>
      <c r="C1" s="19"/>
      <c r="D1" s="19"/>
      <c r="E1" s="19"/>
      <c r="F1" s="19"/>
      <c r="G1" s="19"/>
      <c r="H1" s="54"/>
      <c r="I1" s="55" t="s">
        <v>51</v>
      </c>
      <c r="J1" s="55" t="s">
        <v>453</v>
      </c>
    </row>
    <row r="2" spans="1:11" ht="16.5" thickBot="1">
      <c r="A2" s="22"/>
      <c r="B2" s="22"/>
      <c r="C2" s="22"/>
      <c r="D2" s="22"/>
      <c r="E2" s="22"/>
      <c r="F2" s="22"/>
      <c r="G2" s="22"/>
      <c r="H2" s="56"/>
      <c r="I2" s="838" t="s">
        <v>289</v>
      </c>
      <c r="J2" s="55">
        <v>2014</v>
      </c>
    </row>
    <row r="3" spans="1:11" ht="13.35" customHeight="1" thickBot="1">
      <c r="A3" s="382"/>
      <c r="B3" s="1041" t="s">
        <v>81</v>
      </c>
      <c r="C3" s="1042" t="s">
        <v>157</v>
      </c>
      <c r="D3" s="1042"/>
      <c r="E3" s="1042"/>
      <c r="F3" s="1042"/>
      <c r="G3" s="1042" t="s">
        <v>158</v>
      </c>
      <c r="H3" s="1042"/>
      <c r="I3" s="1042"/>
      <c r="J3" s="1042"/>
    </row>
    <row r="4" spans="1:11" ht="13.35" customHeight="1" thickBot="1">
      <c r="A4" s="383"/>
      <c r="B4" s="1041"/>
      <c r="C4" s="1043" t="s">
        <v>159</v>
      </c>
      <c r="D4" s="1043"/>
      <c r="E4" s="1043"/>
      <c r="F4" s="728" t="s">
        <v>160</v>
      </c>
      <c r="G4" s="1042"/>
      <c r="H4" s="1042"/>
      <c r="I4" s="1042"/>
      <c r="J4" s="1042"/>
    </row>
    <row r="5" spans="1:11" ht="39" thickBot="1">
      <c r="A5" s="57" t="s">
        <v>1</v>
      </c>
      <c r="B5" s="1041"/>
      <c r="C5" s="384" t="s">
        <v>161</v>
      </c>
      <c r="D5" s="384" t="s">
        <v>162</v>
      </c>
      <c r="E5" s="384" t="s">
        <v>163</v>
      </c>
      <c r="F5" s="384" t="s">
        <v>160</v>
      </c>
      <c r="G5" s="384" t="s">
        <v>164</v>
      </c>
      <c r="H5" s="384" t="s">
        <v>165</v>
      </c>
      <c r="I5" s="384" t="s">
        <v>166</v>
      </c>
      <c r="J5" s="384" t="s">
        <v>167</v>
      </c>
      <c r="K5" s="181" t="s">
        <v>347</v>
      </c>
    </row>
    <row r="6" spans="1:11">
      <c r="A6" s="385" t="s">
        <v>369</v>
      </c>
      <c r="B6" s="386" t="s">
        <v>168</v>
      </c>
      <c r="C6" s="387" t="s">
        <v>88</v>
      </c>
      <c r="D6" s="387" t="s">
        <v>88</v>
      </c>
      <c r="E6" s="387" t="s">
        <v>88</v>
      </c>
      <c r="F6" s="387" t="s">
        <v>88</v>
      </c>
      <c r="G6" s="387"/>
      <c r="H6" s="387"/>
      <c r="I6" s="387"/>
      <c r="J6" s="387"/>
      <c r="K6" s="182"/>
    </row>
    <row r="7" spans="1:11">
      <c r="A7" s="385" t="s">
        <v>369</v>
      </c>
      <c r="B7" s="386" t="s">
        <v>170</v>
      </c>
      <c r="C7" s="387" t="s">
        <v>70</v>
      </c>
      <c r="D7" s="387" t="s">
        <v>70</v>
      </c>
      <c r="E7" s="387" t="s">
        <v>70</v>
      </c>
      <c r="F7" s="387" t="s">
        <v>88</v>
      </c>
      <c r="G7" s="387"/>
      <c r="H7" s="387"/>
      <c r="I7" s="387"/>
      <c r="J7" s="387"/>
      <c r="K7" s="156"/>
    </row>
    <row r="8" spans="1:11">
      <c r="A8" s="385" t="s">
        <v>369</v>
      </c>
      <c r="B8" s="386" t="s">
        <v>171</v>
      </c>
      <c r="C8" s="387" t="s">
        <v>88</v>
      </c>
      <c r="D8" s="387" t="s">
        <v>88</v>
      </c>
      <c r="E8" s="387" t="s">
        <v>88</v>
      </c>
      <c r="F8" s="387" t="s">
        <v>88</v>
      </c>
      <c r="G8" s="387"/>
      <c r="H8" s="387"/>
      <c r="I8" s="387"/>
      <c r="J8" s="387"/>
      <c r="K8" s="156"/>
    </row>
    <row r="9" spans="1:11">
      <c r="A9" s="385" t="s">
        <v>369</v>
      </c>
      <c r="B9" s="386" t="s">
        <v>172</v>
      </c>
      <c r="C9" s="387" t="s">
        <v>88</v>
      </c>
      <c r="D9" s="387" t="s">
        <v>88</v>
      </c>
      <c r="E9" s="387" t="s">
        <v>88</v>
      </c>
      <c r="F9" s="387" t="s">
        <v>88</v>
      </c>
      <c r="G9" s="387"/>
      <c r="H9" s="387"/>
      <c r="I9" s="387"/>
      <c r="J9" s="387"/>
      <c r="K9" s="157"/>
    </row>
    <row r="10" spans="1:11">
      <c r="A10" s="385" t="s">
        <v>369</v>
      </c>
      <c r="B10" s="732" t="s">
        <v>173</v>
      </c>
      <c r="C10" s="387" t="s">
        <v>88</v>
      </c>
      <c r="D10" s="387" t="s">
        <v>88</v>
      </c>
      <c r="E10" s="387" t="s">
        <v>88</v>
      </c>
      <c r="F10" s="387" t="s">
        <v>88</v>
      </c>
      <c r="G10" s="388"/>
      <c r="H10" s="388"/>
      <c r="I10" s="388"/>
      <c r="J10" s="388"/>
      <c r="K10" s="157"/>
    </row>
    <row r="11" spans="1:11">
      <c r="A11" s="385" t="s">
        <v>369</v>
      </c>
      <c r="B11" s="732" t="s">
        <v>174</v>
      </c>
      <c r="C11" s="387" t="s">
        <v>88</v>
      </c>
      <c r="D11" s="387" t="s">
        <v>88</v>
      </c>
      <c r="E11" s="387" t="s">
        <v>88</v>
      </c>
      <c r="F11" s="387" t="s">
        <v>88</v>
      </c>
      <c r="G11" s="388"/>
      <c r="H11" s="388"/>
      <c r="I11" s="388"/>
      <c r="J11" s="388"/>
      <c r="K11" s="157"/>
    </row>
    <row r="12" spans="1:11">
      <c r="A12" s="385" t="s">
        <v>369</v>
      </c>
      <c r="B12" s="732" t="s">
        <v>175</v>
      </c>
      <c r="C12" s="387" t="s">
        <v>88</v>
      </c>
      <c r="D12" s="387" t="s">
        <v>88</v>
      </c>
      <c r="E12" s="387" t="s">
        <v>88</v>
      </c>
      <c r="F12" s="387" t="s">
        <v>88</v>
      </c>
      <c r="G12" s="388"/>
      <c r="H12" s="388"/>
      <c r="I12" s="388"/>
      <c r="J12" s="388"/>
      <c r="K12" s="157"/>
    </row>
    <row r="13" spans="1:11">
      <c r="A13" s="385" t="s">
        <v>369</v>
      </c>
      <c r="B13" s="732" t="s">
        <v>176</v>
      </c>
      <c r="C13" s="387" t="s">
        <v>88</v>
      </c>
      <c r="D13" s="387" t="s">
        <v>88</v>
      </c>
      <c r="E13" s="387" t="s">
        <v>88</v>
      </c>
      <c r="F13" s="387" t="s">
        <v>88</v>
      </c>
      <c r="G13" s="388"/>
      <c r="H13" s="388"/>
      <c r="I13" s="388"/>
      <c r="J13" s="388"/>
      <c r="K13" s="157"/>
    </row>
    <row r="14" spans="1:11">
      <c r="A14" s="385" t="s">
        <v>369</v>
      </c>
      <c r="B14" s="386" t="s">
        <v>177</v>
      </c>
      <c r="C14" s="387" t="s">
        <v>88</v>
      </c>
      <c r="D14" s="387" t="s">
        <v>88</v>
      </c>
      <c r="E14" s="387" t="s">
        <v>88</v>
      </c>
      <c r="F14" s="387" t="s">
        <v>88</v>
      </c>
      <c r="G14" s="387" t="s">
        <v>88</v>
      </c>
      <c r="H14" s="387" t="s">
        <v>70</v>
      </c>
      <c r="I14" s="387" t="s">
        <v>70</v>
      </c>
      <c r="J14" s="387" t="s">
        <v>88</v>
      </c>
      <c r="K14" s="157"/>
    </row>
    <row r="15" spans="1:11">
      <c r="A15" s="385" t="s">
        <v>369</v>
      </c>
      <c r="B15" s="386" t="s">
        <v>178</v>
      </c>
      <c r="C15" s="387" t="s">
        <v>88</v>
      </c>
      <c r="D15" s="387" t="s">
        <v>88</v>
      </c>
      <c r="E15" s="387" t="s">
        <v>88</v>
      </c>
      <c r="F15" s="387" t="s">
        <v>88</v>
      </c>
      <c r="G15" s="387" t="s">
        <v>88</v>
      </c>
      <c r="H15" s="387" t="s">
        <v>88</v>
      </c>
      <c r="I15" s="387" t="s">
        <v>88</v>
      </c>
      <c r="J15" s="387" t="s">
        <v>169</v>
      </c>
      <c r="K15" s="157"/>
    </row>
    <row r="16" spans="1:11">
      <c r="A16" s="385" t="s">
        <v>369</v>
      </c>
      <c r="B16" s="386" t="s">
        <v>179</v>
      </c>
      <c r="C16" s="387" t="s">
        <v>88</v>
      </c>
      <c r="D16" s="387" t="s">
        <v>88</v>
      </c>
      <c r="E16" s="387" t="s">
        <v>88</v>
      </c>
      <c r="F16" s="387" t="s">
        <v>88</v>
      </c>
      <c r="G16" s="387" t="s">
        <v>88</v>
      </c>
      <c r="H16" s="387" t="s">
        <v>88</v>
      </c>
      <c r="I16" s="387" t="s">
        <v>88</v>
      </c>
      <c r="J16" s="387" t="s">
        <v>88</v>
      </c>
      <c r="K16" s="157"/>
    </row>
    <row r="17" spans="1:11">
      <c r="A17" s="385" t="s">
        <v>369</v>
      </c>
      <c r="B17" s="386" t="s">
        <v>180</v>
      </c>
      <c r="C17" s="387" t="s">
        <v>88</v>
      </c>
      <c r="D17" s="387" t="s">
        <v>88</v>
      </c>
      <c r="E17" s="387" t="s">
        <v>88</v>
      </c>
      <c r="F17" s="387" t="s">
        <v>88</v>
      </c>
      <c r="G17" s="387" t="s">
        <v>88</v>
      </c>
      <c r="H17" s="387" t="s">
        <v>88</v>
      </c>
      <c r="I17" s="387" t="s">
        <v>88</v>
      </c>
      <c r="J17" s="387" t="s">
        <v>88</v>
      </c>
      <c r="K17" s="157"/>
    </row>
    <row r="18" spans="1:11">
      <c r="A18" s="385" t="s">
        <v>369</v>
      </c>
      <c r="B18" s="386" t="s">
        <v>181</v>
      </c>
      <c r="C18" s="387" t="s">
        <v>169</v>
      </c>
      <c r="D18" s="387" t="s">
        <v>169</v>
      </c>
      <c r="E18" s="387" t="s">
        <v>169</v>
      </c>
      <c r="F18" s="387" t="s">
        <v>88</v>
      </c>
      <c r="G18" s="387"/>
      <c r="H18" s="387"/>
      <c r="I18" s="387"/>
      <c r="J18" s="387"/>
      <c r="K18" s="157"/>
    </row>
    <row r="19" spans="1:11">
      <c r="A19" s="385" t="s">
        <v>369</v>
      </c>
      <c r="B19" s="389" t="s">
        <v>182</v>
      </c>
      <c r="C19" s="387" t="s">
        <v>169</v>
      </c>
      <c r="D19" s="387" t="s">
        <v>169</v>
      </c>
      <c r="E19" s="387" t="s">
        <v>169</v>
      </c>
      <c r="F19" s="387" t="s">
        <v>88</v>
      </c>
      <c r="G19" s="387"/>
      <c r="H19" s="387"/>
      <c r="I19" s="387"/>
      <c r="J19" s="387"/>
      <c r="K19" s="189"/>
    </row>
    <row r="20" spans="1:11">
      <c r="A20" s="385" t="s">
        <v>369</v>
      </c>
      <c r="B20" s="389" t="s">
        <v>183</v>
      </c>
      <c r="C20" s="387" t="s">
        <v>169</v>
      </c>
      <c r="D20" s="387" t="s">
        <v>169</v>
      </c>
      <c r="E20" s="387" t="s">
        <v>169</v>
      </c>
      <c r="F20" s="387" t="s">
        <v>88</v>
      </c>
      <c r="G20" s="387"/>
      <c r="H20" s="387"/>
      <c r="I20" s="387"/>
      <c r="J20" s="387"/>
      <c r="K20" s="189"/>
    </row>
    <row r="21" spans="1:11" s="87" customFormat="1">
      <c r="A21" s="390" t="s">
        <v>184</v>
      </c>
      <c r="B21" s="390"/>
      <c r="C21" s="390"/>
      <c r="D21" s="390"/>
      <c r="E21" s="390"/>
      <c r="F21" s="390"/>
      <c r="G21" s="390"/>
      <c r="H21" s="390"/>
      <c r="I21" s="390"/>
      <c r="J21" s="390"/>
    </row>
    <row r="22" spans="1:11" s="87" customFormat="1">
      <c r="A22" s="390" t="s">
        <v>1299</v>
      </c>
      <c r="B22" s="390"/>
      <c r="C22" s="390"/>
      <c r="D22" s="390"/>
      <c r="E22" s="390"/>
      <c r="F22" s="390"/>
      <c r="G22" s="390"/>
      <c r="H22" s="390"/>
      <c r="I22" s="390"/>
      <c r="J22" s="390"/>
    </row>
    <row r="23" spans="1:11" s="87" customFormat="1">
      <c r="A23" s="391" t="s">
        <v>1300</v>
      </c>
      <c r="B23" s="391"/>
      <c r="C23" s="391"/>
      <c r="D23" s="391"/>
      <c r="E23" s="391"/>
      <c r="F23" s="391"/>
      <c r="G23" s="391"/>
      <c r="H23" s="391"/>
      <c r="I23" s="391"/>
      <c r="J23" s="391"/>
    </row>
    <row r="24" spans="1:11" s="87" customFormat="1">
      <c r="A24" s="390" t="s">
        <v>185</v>
      </c>
      <c r="B24" s="390"/>
      <c r="C24" s="390"/>
      <c r="D24" s="390"/>
      <c r="E24" s="390"/>
      <c r="F24" s="390"/>
      <c r="G24" s="390"/>
      <c r="H24" s="390"/>
      <c r="I24" s="390"/>
      <c r="J24" s="390"/>
    </row>
    <row r="25" spans="1:11" s="87" customFormat="1">
      <c r="A25" s="390" t="s">
        <v>1301</v>
      </c>
      <c r="B25" s="390"/>
      <c r="C25" s="390"/>
      <c r="D25" s="390"/>
      <c r="E25" s="390"/>
      <c r="F25" s="390"/>
      <c r="G25" s="390"/>
      <c r="H25" s="390"/>
      <c r="I25" s="390"/>
      <c r="J25" s="390"/>
    </row>
    <row r="26" spans="1:11" s="87" customFormat="1">
      <c r="A26" s="390" t="s">
        <v>1302</v>
      </c>
      <c r="B26" s="390"/>
      <c r="C26" s="390"/>
      <c r="D26" s="390"/>
      <c r="E26" s="390"/>
      <c r="F26" s="390"/>
      <c r="G26" s="390"/>
      <c r="H26" s="390"/>
      <c r="I26" s="390"/>
      <c r="J26" s="390"/>
    </row>
    <row r="27" spans="1:11" s="87" customFormat="1">
      <c r="A27" s="390" t="s">
        <v>1303</v>
      </c>
      <c r="B27" s="390"/>
      <c r="C27" s="390"/>
      <c r="D27" s="390"/>
      <c r="E27" s="390"/>
      <c r="F27" s="390"/>
      <c r="G27" s="390"/>
      <c r="H27" s="390"/>
      <c r="I27" s="390"/>
      <c r="J27" s="390"/>
    </row>
    <row r="28" spans="1:11" s="87" customFormat="1">
      <c r="A28" s="390" t="s">
        <v>1304</v>
      </c>
      <c r="B28" s="390"/>
      <c r="C28" s="390"/>
      <c r="D28" s="390"/>
      <c r="E28" s="390"/>
      <c r="F28" s="390"/>
      <c r="G28" s="390"/>
      <c r="H28" s="390"/>
      <c r="I28" s="390"/>
      <c r="J28" s="390"/>
    </row>
    <row r="29" spans="1:11" s="87" customFormat="1">
      <c r="A29" s="391" t="s">
        <v>1305</v>
      </c>
      <c r="B29" s="390"/>
      <c r="C29" s="390"/>
      <c r="D29" s="390"/>
      <c r="E29" s="390"/>
      <c r="F29" s="390"/>
      <c r="G29" s="390"/>
      <c r="H29" s="390"/>
      <c r="I29" s="390"/>
      <c r="J29" s="390"/>
    </row>
    <row r="30" spans="1:11" s="87" customFormat="1">
      <c r="A30" s="391" t="s">
        <v>1306</v>
      </c>
      <c r="B30" s="390"/>
      <c r="C30" s="390"/>
      <c r="D30" s="390"/>
      <c r="E30" s="390"/>
      <c r="F30" s="390"/>
      <c r="G30" s="390"/>
      <c r="H30" s="390"/>
      <c r="I30" s="390"/>
      <c r="J30" s="390"/>
    </row>
    <row r="31" spans="1:11" s="87" customFormat="1">
      <c r="A31" s="390" t="s">
        <v>1307</v>
      </c>
      <c r="B31" s="390"/>
      <c r="C31" s="390"/>
      <c r="D31" s="390"/>
      <c r="E31" s="390"/>
      <c r="F31" s="390"/>
      <c r="G31" s="390"/>
      <c r="H31" s="390"/>
      <c r="I31" s="390"/>
      <c r="J31" s="390"/>
    </row>
    <row r="32" spans="1:11" s="87" customFormat="1">
      <c r="A32" s="390" t="s">
        <v>186</v>
      </c>
      <c r="B32" s="390"/>
      <c r="C32" s="390"/>
      <c r="D32" s="390"/>
      <c r="E32" s="390"/>
      <c r="F32" s="390"/>
      <c r="G32" s="390"/>
      <c r="H32" s="390"/>
      <c r="I32" s="390"/>
      <c r="J32" s="390"/>
    </row>
    <row r="33" spans="1:10" s="87" customFormat="1">
      <c r="A33" s="390" t="s">
        <v>187</v>
      </c>
      <c r="B33" s="390"/>
      <c r="C33" s="390"/>
      <c r="D33" s="390"/>
      <c r="E33" s="390"/>
      <c r="F33" s="390"/>
      <c r="G33" s="390"/>
      <c r="H33" s="390"/>
      <c r="I33" s="390"/>
      <c r="J33" s="390"/>
    </row>
    <row r="34" spans="1:10" s="87" customFormat="1">
      <c r="A34" s="392" t="s">
        <v>1308</v>
      </c>
      <c r="B34" s="390"/>
      <c r="C34" s="390"/>
      <c r="D34" s="390"/>
      <c r="E34" s="390"/>
      <c r="F34" s="390"/>
      <c r="G34" s="390"/>
      <c r="H34" s="390"/>
      <c r="I34" s="390"/>
      <c r="J34" s="390"/>
    </row>
    <row r="35" spans="1:10" s="87" customFormat="1">
      <c r="A35" s="392" t="s">
        <v>188</v>
      </c>
      <c r="B35" s="390"/>
      <c r="C35" s="390"/>
      <c r="D35" s="390"/>
      <c r="E35" s="390"/>
      <c r="F35" s="390"/>
      <c r="G35" s="390"/>
      <c r="H35" s="390"/>
      <c r="I35" s="390"/>
      <c r="J35" s="390"/>
    </row>
    <row r="36" spans="1:10" s="87" customFormat="1">
      <c r="A36" s="390"/>
      <c r="B36" s="390"/>
      <c r="C36" s="390"/>
      <c r="D36" s="390"/>
      <c r="E36" s="390"/>
      <c r="F36" s="390"/>
      <c r="G36" s="390"/>
      <c r="H36" s="390"/>
      <c r="I36" s="390"/>
      <c r="J36" s="390"/>
    </row>
    <row r="37" spans="1:10" s="87" customFormat="1">
      <c r="A37" s="31"/>
      <c r="B37" s="31"/>
      <c r="C37" s="31"/>
      <c r="D37" s="31"/>
      <c r="E37" s="31"/>
      <c r="F37" s="31"/>
      <c r="G37" s="31"/>
      <c r="H37" s="31"/>
      <c r="I37" s="31"/>
      <c r="J37" s="31"/>
    </row>
  </sheetData>
  <mergeCells count="4">
    <mergeCell ref="B3:B5"/>
    <mergeCell ref="C3:F3"/>
    <mergeCell ref="G3:J4"/>
    <mergeCell ref="C4:E4"/>
  </mergeCells>
  <pageMargins left="0.70833333333333337" right="0.70833333333333337" top="0.78749999999999998" bottom="0.78749999999999998" header="0.51180555555555551" footer="0.51180555555555551"/>
  <pageSetup paperSize="9" scale="69"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enableFormatConditionsCalculation="0">
    <pageSetUpPr fitToPage="1"/>
  </sheetPr>
  <dimension ref="A1:M12"/>
  <sheetViews>
    <sheetView zoomScaleSheetLayoutView="100" workbookViewId="0">
      <selection activeCell="J1" sqref="J1"/>
    </sheetView>
  </sheetViews>
  <sheetFormatPr defaultColWidth="11.42578125" defaultRowHeight="12.75"/>
  <cols>
    <col min="1" max="1" width="8.28515625" style="86" customWidth="1"/>
    <col min="2" max="2" width="53.85546875" style="86" customWidth="1"/>
    <col min="3" max="3" width="11.7109375" style="86" customWidth="1"/>
    <col min="4" max="4" width="18.42578125" style="86" customWidth="1"/>
    <col min="5" max="6" width="11.42578125" style="86" customWidth="1"/>
    <col min="7" max="7" width="13.7109375" style="86" customWidth="1"/>
    <col min="8" max="8" width="18.28515625" style="86" customWidth="1"/>
    <col min="9" max="9" width="11.42578125" style="86" customWidth="1"/>
    <col min="10" max="10" width="12.85546875" style="86" customWidth="1"/>
    <col min="11" max="11" width="16.7109375" style="86" customWidth="1"/>
  </cols>
  <sheetData>
    <row r="1" spans="1:13" ht="20.45" customHeight="1" thickBot="1">
      <c r="A1" s="98" t="s">
        <v>189</v>
      </c>
      <c r="B1" s="98"/>
      <c r="C1" s="98"/>
      <c r="D1" s="98"/>
      <c r="E1" s="98"/>
      <c r="F1" s="98"/>
      <c r="G1"/>
      <c r="H1"/>
      <c r="I1" s="10"/>
      <c r="J1" s="837" t="s">
        <v>0</v>
      </c>
      <c r="K1" s="1044" t="s">
        <v>453</v>
      </c>
      <c r="L1" s="1045"/>
    </row>
    <row r="2" spans="1:13" ht="20.45" customHeight="1" thickBot="1">
      <c r="A2" s="99"/>
      <c r="B2" s="210" t="s">
        <v>449</v>
      </c>
      <c r="D2" s="99"/>
      <c r="E2" s="99"/>
      <c r="F2" s="99"/>
      <c r="G2"/>
      <c r="H2"/>
      <c r="I2" s="10"/>
      <c r="J2" s="837" t="s">
        <v>290</v>
      </c>
      <c r="K2" s="1046" t="s">
        <v>648</v>
      </c>
      <c r="L2" s="1047"/>
    </row>
    <row r="3" spans="1:13" ht="64.5" thickBot="1">
      <c r="A3" s="773" t="s">
        <v>1</v>
      </c>
      <c r="B3" s="110" t="s">
        <v>190</v>
      </c>
      <c r="C3" s="774" t="s">
        <v>240</v>
      </c>
      <c r="D3" s="774" t="s">
        <v>296</v>
      </c>
      <c r="E3" s="773" t="s">
        <v>239</v>
      </c>
      <c r="F3" s="774" t="s">
        <v>200</v>
      </c>
      <c r="G3" s="774" t="s">
        <v>297</v>
      </c>
      <c r="H3" s="774" t="s">
        <v>298</v>
      </c>
      <c r="I3" s="775" t="s">
        <v>192</v>
      </c>
      <c r="J3" s="775" t="s">
        <v>316</v>
      </c>
      <c r="K3" s="83" t="s">
        <v>193</v>
      </c>
      <c r="L3" s="776" t="s">
        <v>291</v>
      </c>
      <c r="M3" s="181" t="s">
        <v>347</v>
      </c>
    </row>
    <row r="4" spans="1:13" s="81" customFormat="1" ht="13.35" customHeight="1">
      <c r="A4" s="777" t="s">
        <v>369</v>
      </c>
      <c r="B4" s="778" t="s">
        <v>1309</v>
      </c>
      <c r="C4" s="396" t="s">
        <v>1187</v>
      </c>
      <c r="D4" s="779">
        <v>1</v>
      </c>
      <c r="E4" s="780">
        <v>1</v>
      </c>
      <c r="F4" s="781">
        <v>1</v>
      </c>
      <c r="G4" s="782">
        <v>100</v>
      </c>
      <c r="H4" s="783" t="s">
        <v>42</v>
      </c>
      <c r="I4" s="784">
        <v>0</v>
      </c>
      <c r="J4" s="785">
        <v>0</v>
      </c>
      <c r="K4" s="785">
        <f>J4/G4*100</f>
        <v>0</v>
      </c>
      <c r="L4" s="786"/>
      <c r="M4" s="787"/>
    </row>
    <row r="5" spans="1:13" s="81" customFormat="1" ht="13.35" customHeight="1">
      <c r="A5" s="777" t="s">
        <v>369</v>
      </c>
      <c r="B5" s="778" t="s">
        <v>1310</v>
      </c>
      <c r="C5" s="779">
        <v>2013</v>
      </c>
      <c r="D5" s="779">
        <v>1</v>
      </c>
      <c r="E5" s="780">
        <v>1</v>
      </c>
      <c r="F5" s="781">
        <v>1</v>
      </c>
      <c r="G5" s="782">
        <v>100</v>
      </c>
      <c r="H5" s="783" t="s">
        <v>42</v>
      </c>
      <c r="I5" s="784">
        <v>0</v>
      </c>
      <c r="J5" s="785">
        <f>I5/D5</f>
        <v>0</v>
      </c>
      <c r="K5" s="785">
        <f>J5/G5*100</f>
        <v>0</v>
      </c>
      <c r="L5" s="786"/>
      <c r="M5" s="648"/>
    </row>
    <row r="6" spans="1:13" s="81" customFormat="1" ht="13.35" customHeight="1">
      <c r="A6" s="777" t="s">
        <v>369</v>
      </c>
      <c r="B6" s="778" t="s">
        <v>1311</v>
      </c>
      <c r="C6" s="396" t="s">
        <v>1187</v>
      </c>
      <c r="D6" s="779">
        <v>2</v>
      </c>
      <c r="E6" s="780">
        <v>2</v>
      </c>
      <c r="F6" s="781">
        <v>2</v>
      </c>
      <c r="G6" s="782">
        <v>100</v>
      </c>
      <c r="H6" s="783" t="s">
        <v>42</v>
      </c>
      <c r="I6" s="784">
        <v>0</v>
      </c>
      <c r="J6" s="785">
        <f>I6/D6</f>
        <v>0</v>
      </c>
      <c r="K6" s="785">
        <f>J6/G6*100</f>
        <v>0</v>
      </c>
      <c r="L6" s="786"/>
      <c r="M6" s="648"/>
    </row>
    <row r="7" spans="1:13" s="81" customFormat="1" ht="13.35" customHeight="1">
      <c r="A7" s="777" t="s">
        <v>369</v>
      </c>
      <c r="B7" s="778" t="s">
        <v>1312</v>
      </c>
      <c r="C7" s="779">
        <v>2013</v>
      </c>
      <c r="D7" s="779">
        <v>8</v>
      </c>
      <c r="E7" s="780">
        <v>8</v>
      </c>
      <c r="F7" s="781">
        <v>8</v>
      </c>
      <c r="G7" s="782">
        <v>100</v>
      </c>
      <c r="H7" s="783" t="s">
        <v>42</v>
      </c>
      <c r="I7" s="784">
        <v>4</v>
      </c>
      <c r="J7" s="785">
        <v>0.5</v>
      </c>
      <c r="K7" s="785">
        <f>J7/G7*100</f>
        <v>0.5</v>
      </c>
      <c r="L7" s="786"/>
      <c r="M7" s="397"/>
    </row>
    <row r="8" spans="1:13" s="81" customFormat="1" ht="13.35" customHeight="1">
      <c r="A8" s="777" t="s">
        <v>369</v>
      </c>
      <c r="B8" s="778" t="s">
        <v>1313</v>
      </c>
      <c r="C8" s="396" t="s">
        <v>1187</v>
      </c>
      <c r="D8" s="779">
        <v>1</v>
      </c>
      <c r="E8" s="780">
        <v>1</v>
      </c>
      <c r="F8" s="781">
        <v>1</v>
      </c>
      <c r="G8" s="782">
        <v>100</v>
      </c>
      <c r="H8" s="783" t="s">
        <v>42</v>
      </c>
      <c r="I8" s="784">
        <v>1</v>
      </c>
      <c r="J8" s="785">
        <f>I8/D8</f>
        <v>1</v>
      </c>
      <c r="K8" s="785">
        <f>J8/G8*100</f>
        <v>1</v>
      </c>
      <c r="L8" s="786"/>
      <c r="M8" s="397"/>
    </row>
    <row r="9" spans="1:13" s="81" customFormat="1" ht="13.35" customHeight="1">
      <c r="A9" s="788"/>
      <c r="B9" s="789"/>
      <c r="C9" s="790"/>
      <c r="D9" s="791"/>
      <c r="E9" s="792"/>
      <c r="F9" s="793"/>
      <c r="G9" s="794"/>
      <c r="H9" s="795"/>
      <c r="I9" s="796"/>
      <c r="J9" s="797"/>
      <c r="K9" s="797"/>
      <c r="L9" s="786"/>
      <c r="M9" s="397"/>
    </row>
    <row r="10" spans="1:13">
      <c r="A10" s="101" t="s">
        <v>295</v>
      </c>
      <c r="B10" s="10"/>
      <c r="C10" s="180"/>
      <c r="D10" s="101"/>
      <c r="E10" s="101"/>
      <c r="F10" s="101"/>
      <c r="G10" s="180"/>
      <c r="H10" s="101"/>
      <c r="I10" s="42"/>
      <c r="J10" s="180"/>
      <c r="K10" s="10"/>
      <c r="L10" s="27"/>
      <c r="M10" s="116"/>
    </row>
    <row r="11" spans="1:13" s="86" customFormat="1">
      <c r="A11" s="101" t="s">
        <v>278</v>
      </c>
      <c r="B11"/>
      <c r="M11" s="116"/>
    </row>
    <row r="12" spans="1:13" s="86" customFormat="1" ht="15" customHeight="1">
      <c r="A12" s="101" t="s">
        <v>299</v>
      </c>
      <c r="B12"/>
      <c r="C12" s="102"/>
      <c r="D12" s="102"/>
      <c r="E12" s="102"/>
      <c r="F12" s="102"/>
      <c r="G12" s="102"/>
      <c r="H12" s="102"/>
      <c r="I12" s="102"/>
      <c r="J12" s="102"/>
    </row>
  </sheetData>
  <mergeCells count="2">
    <mergeCell ref="K1:L1"/>
    <mergeCell ref="K2:L2"/>
  </mergeCells>
  <pageMargins left="0.70866141732283472" right="0.70866141732283472" top="0.78740157480314965" bottom="0.78740157480314965" header="0.51181102362204722" footer="0.51181102362204722"/>
  <pageSetup paperSize="9" scale="71"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enableFormatConditionsCalculation="0">
    <pageSetUpPr fitToPage="1"/>
  </sheetPr>
  <dimension ref="A1:J32"/>
  <sheetViews>
    <sheetView zoomScaleSheetLayoutView="100" workbookViewId="0">
      <selection activeCell="I1" sqref="I1"/>
    </sheetView>
  </sheetViews>
  <sheetFormatPr defaultColWidth="11.42578125" defaultRowHeight="12.75"/>
  <cols>
    <col min="1" max="1" width="7.85546875" style="86" customWidth="1"/>
    <col min="2" max="2" width="26.140625" style="86" customWidth="1"/>
    <col min="3" max="3" width="12.42578125" style="86" customWidth="1"/>
    <col min="4" max="4" width="24.42578125" style="86" customWidth="1"/>
    <col min="5" max="6" width="19.85546875" style="86" customWidth="1"/>
    <col min="7" max="7" width="17.28515625" style="86" customWidth="1"/>
    <col min="8" max="8" width="15.7109375" style="86" customWidth="1"/>
    <col min="9" max="9" width="14.7109375" customWidth="1"/>
    <col min="10" max="10" width="34.85546875" customWidth="1"/>
  </cols>
  <sheetData>
    <row r="1" spans="1:10" ht="18.600000000000001" customHeight="1" thickBot="1">
      <c r="A1" s="111" t="s">
        <v>194</v>
      </c>
      <c r="B1" s="111"/>
      <c r="C1" s="111"/>
      <c r="D1" s="111"/>
      <c r="E1" s="111"/>
      <c r="F1" s="111"/>
      <c r="G1" s="111"/>
      <c r="H1" s="112" t="s">
        <v>51</v>
      </c>
      <c r="I1" s="393" t="s">
        <v>453</v>
      </c>
    </row>
    <row r="2" spans="1:10" ht="20.100000000000001" customHeight="1" thickBot="1">
      <c r="A2" s="111"/>
      <c r="B2" s="111"/>
      <c r="C2" s="111"/>
      <c r="D2" s="111"/>
      <c r="E2" s="111"/>
      <c r="F2" s="111"/>
      <c r="G2" s="111"/>
      <c r="H2" s="112" t="s">
        <v>289</v>
      </c>
      <c r="I2" s="352">
        <v>2014</v>
      </c>
    </row>
    <row r="3" spans="1:10" ht="63" customHeight="1" thickBot="1">
      <c r="A3" s="798" t="s">
        <v>1</v>
      </c>
      <c r="B3" s="798" t="s">
        <v>195</v>
      </c>
      <c r="C3" s="798" t="s">
        <v>240</v>
      </c>
      <c r="D3" s="798" t="s">
        <v>54</v>
      </c>
      <c r="E3" s="798" t="s">
        <v>242</v>
      </c>
      <c r="F3" s="810" t="s">
        <v>253</v>
      </c>
      <c r="G3" s="810" t="s">
        <v>243</v>
      </c>
      <c r="H3" s="810" t="s">
        <v>2059</v>
      </c>
      <c r="I3" s="810" t="s">
        <v>2060</v>
      </c>
      <c r="J3" s="798" t="s">
        <v>279</v>
      </c>
    </row>
    <row r="4" spans="1:10">
      <c r="A4" s="388" t="s">
        <v>369</v>
      </c>
      <c r="B4" s="799" t="s">
        <v>196</v>
      </c>
      <c r="C4" s="800" t="s">
        <v>1187</v>
      </c>
      <c r="D4" s="804" t="s">
        <v>1018</v>
      </c>
      <c r="E4" s="802" t="s">
        <v>42</v>
      </c>
      <c r="F4" s="811" t="s">
        <v>1314</v>
      </c>
      <c r="G4" s="811" t="s">
        <v>1282</v>
      </c>
      <c r="H4" s="811" t="s">
        <v>1321</v>
      </c>
      <c r="I4" s="803" t="s">
        <v>1282</v>
      </c>
      <c r="J4" s="804" t="s">
        <v>1336</v>
      </c>
    </row>
    <row r="5" spans="1:10">
      <c r="A5" s="388" t="s">
        <v>369</v>
      </c>
      <c r="B5" s="799" t="s">
        <v>196</v>
      </c>
      <c r="C5" s="800" t="s">
        <v>1187</v>
      </c>
      <c r="D5" s="804" t="s">
        <v>1315</v>
      </c>
      <c r="E5" s="802" t="s">
        <v>42</v>
      </c>
      <c r="F5" s="811" t="s">
        <v>1314</v>
      </c>
      <c r="G5" s="811" t="s">
        <v>1282</v>
      </c>
      <c r="H5" s="811" t="s">
        <v>1321</v>
      </c>
      <c r="I5" s="803" t="s">
        <v>1282</v>
      </c>
      <c r="J5" s="804" t="s">
        <v>1337</v>
      </c>
    </row>
    <row r="6" spans="1:10">
      <c r="A6" s="388" t="s">
        <v>369</v>
      </c>
      <c r="B6" s="805" t="s">
        <v>1316</v>
      </c>
      <c r="C6" s="800" t="s">
        <v>1187</v>
      </c>
      <c r="D6" s="804" t="s">
        <v>58</v>
      </c>
      <c r="E6" s="804" t="s">
        <v>42</v>
      </c>
      <c r="F6" s="811" t="s">
        <v>1317</v>
      </c>
      <c r="G6" s="811" t="s">
        <v>1317</v>
      </c>
      <c r="H6" s="811" t="s">
        <v>2061</v>
      </c>
      <c r="I6" s="806" t="s">
        <v>2062</v>
      </c>
      <c r="J6" s="804" t="s">
        <v>1336</v>
      </c>
    </row>
    <row r="7" spans="1:10">
      <c r="A7" s="388" t="s">
        <v>369</v>
      </c>
      <c r="B7" s="805" t="s">
        <v>57</v>
      </c>
      <c r="C7" s="800" t="s">
        <v>1187</v>
      </c>
      <c r="D7" s="804" t="s">
        <v>58</v>
      </c>
      <c r="E7" s="804" t="s">
        <v>42</v>
      </c>
      <c r="F7" s="811" t="s">
        <v>1317</v>
      </c>
      <c r="G7" s="811" t="s">
        <v>1317</v>
      </c>
      <c r="H7" s="811" t="s">
        <v>2061</v>
      </c>
      <c r="I7" s="806" t="s">
        <v>2062</v>
      </c>
      <c r="J7" s="804" t="s">
        <v>1336</v>
      </c>
    </row>
    <row r="8" spans="1:10" s="258" customFormat="1">
      <c r="A8" s="388" t="s">
        <v>369</v>
      </c>
      <c r="B8" s="805" t="s">
        <v>1318</v>
      </c>
      <c r="C8" s="800" t="s">
        <v>1187</v>
      </c>
      <c r="D8" s="804" t="s">
        <v>58</v>
      </c>
      <c r="E8" s="804" t="s">
        <v>42</v>
      </c>
      <c r="F8" s="811" t="s">
        <v>1317</v>
      </c>
      <c r="G8" s="811" t="s">
        <v>1317</v>
      </c>
      <c r="H8" s="811" t="s">
        <v>2063</v>
      </c>
      <c r="I8" s="806" t="s">
        <v>2062</v>
      </c>
      <c r="J8" s="804" t="s">
        <v>1336</v>
      </c>
    </row>
    <row r="9" spans="1:10" s="258" customFormat="1" ht="25.5">
      <c r="A9" s="388" t="s">
        <v>369</v>
      </c>
      <c r="B9" s="805" t="s">
        <v>649</v>
      </c>
      <c r="C9" s="800" t="s">
        <v>1187</v>
      </c>
      <c r="D9" s="804" t="s">
        <v>1319</v>
      </c>
      <c r="E9" s="804" t="s">
        <v>42</v>
      </c>
      <c r="F9" s="811" t="s">
        <v>1317</v>
      </c>
      <c r="G9" s="811" t="s">
        <v>1317</v>
      </c>
      <c r="H9" s="811" t="s">
        <v>1321</v>
      </c>
      <c r="I9" s="811" t="s">
        <v>2062</v>
      </c>
      <c r="J9" s="804" t="s">
        <v>1336</v>
      </c>
    </row>
    <row r="10" spans="1:10" s="258" customFormat="1">
      <c r="A10" s="388" t="s">
        <v>369</v>
      </c>
      <c r="B10" s="805" t="s">
        <v>197</v>
      </c>
      <c r="C10" s="800" t="s">
        <v>1187</v>
      </c>
      <c r="D10" s="804" t="s">
        <v>58</v>
      </c>
      <c r="E10" s="804" t="s">
        <v>42</v>
      </c>
      <c r="F10" s="811" t="s">
        <v>1317</v>
      </c>
      <c r="G10" s="811" t="s">
        <v>1317</v>
      </c>
      <c r="H10" s="811" t="s">
        <v>2064</v>
      </c>
      <c r="I10" s="811" t="s">
        <v>2062</v>
      </c>
      <c r="J10" s="804" t="s">
        <v>1336</v>
      </c>
    </row>
    <row r="11" spans="1:10" s="258" customFormat="1" ht="25.5">
      <c r="A11" s="388" t="s">
        <v>369</v>
      </c>
      <c r="B11" s="805" t="s">
        <v>1320</v>
      </c>
      <c r="C11" s="800" t="s">
        <v>1187</v>
      </c>
      <c r="D11" s="804" t="s">
        <v>1321</v>
      </c>
      <c r="E11" s="804" t="s">
        <v>1321</v>
      </c>
      <c r="F11" s="811" t="s">
        <v>1321</v>
      </c>
      <c r="G11" s="811" t="s">
        <v>1321</v>
      </c>
      <c r="H11" s="811" t="s">
        <v>1321</v>
      </c>
      <c r="I11" s="811" t="s">
        <v>1321</v>
      </c>
      <c r="J11" s="804" t="s">
        <v>1338</v>
      </c>
    </row>
    <row r="12" spans="1:10" s="258" customFormat="1">
      <c r="A12" s="388" t="s">
        <v>369</v>
      </c>
      <c r="B12" s="805" t="s">
        <v>1322</v>
      </c>
      <c r="C12" s="800" t="s">
        <v>1187</v>
      </c>
      <c r="D12" s="804" t="s">
        <v>58</v>
      </c>
      <c r="E12" s="804" t="s">
        <v>42</v>
      </c>
      <c r="F12" s="811" t="s">
        <v>1317</v>
      </c>
      <c r="G12" s="811" t="s">
        <v>1317</v>
      </c>
      <c r="H12" s="811" t="s">
        <v>2065</v>
      </c>
      <c r="I12" s="811" t="s">
        <v>2062</v>
      </c>
      <c r="J12" s="804" t="s">
        <v>1336</v>
      </c>
    </row>
    <row r="13" spans="1:10" s="258" customFormat="1">
      <c r="A13" s="388" t="s">
        <v>369</v>
      </c>
      <c r="B13" s="805" t="s">
        <v>207</v>
      </c>
      <c r="C13" s="800" t="s">
        <v>1187</v>
      </c>
      <c r="D13" s="804" t="s">
        <v>58</v>
      </c>
      <c r="E13" s="804" t="s">
        <v>42</v>
      </c>
      <c r="F13" s="811" t="s">
        <v>1317</v>
      </c>
      <c r="G13" s="811" t="s">
        <v>1317</v>
      </c>
      <c r="H13" s="811" t="s">
        <v>2066</v>
      </c>
      <c r="I13" s="811" t="s">
        <v>2062</v>
      </c>
      <c r="J13" s="804" t="s">
        <v>1336</v>
      </c>
    </row>
    <row r="14" spans="1:10" s="258" customFormat="1">
      <c r="A14" s="388" t="s">
        <v>369</v>
      </c>
      <c r="B14" s="805" t="s">
        <v>1323</v>
      </c>
      <c r="C14" s="800" t="s">
        <v>1187</v>
      </c>
      <c r="D14" s="804" t="s">
        <v>58</v>
      </c>
      <c r="E14" s="804" t="s">
        <v>42</v>
      </c>
      <c r="F14" s="811" t="s">
        <v>1317</v>
      </c>
      <c r="G14" s="811" t="s">
        <v>1317</v>
      </c>
      <c r="H14" s="811" t="s">
        <v>2067</v>
      </c>
      <c r="I14" s="811" t="s">
        <v>2062</v>
      </c>
      <c r="J14" s="804" t="s">
        <v>1336</v>
      </c>
    </row>
    <row r="15" spans="1:10" s="258" customFormat="1">
      <c r="A15" s="388" t="s">
        <v>369</v>
      </c>
      <c r="B15" s="805" t="s">
        <v>1324</v>
      </c>
      <c r="C15" s="800" t="s">
        <v>1187</v>
      </c>
      <c r="D15" s="804" t="s">
        <v>58</v>
      </c>
      <c r="E15" s="804" t="s">
        <v>42</v>
      </c>
      <c r="F15" s="811" t="s">
        <v>1317</v>
      </c>
      <c r="G15" s="811" t="s">
        <v>1317</v>
      </c>
      <c r="H15" s="811" t="s">
        <v>2068</v>
      </c>
      <c r="I15" s="811" t="s">
        <v>2062</v>
      </c>
      <c r="J15" s="804" t="s">
        <v>1336</v>
      </c>
    </row>
    <row r="16" spans="1:10" s="258" customFormat="1">
      <c r="A16" s="388" t="s">
        <v>369</v>
      </c>
      <c r="B16" s="805" t="s">
        <v>1325</v>
      </c>
      <c r="C16" s="800" t="s">
        <v>1187</v>
      </c>
      <c r="D16" s="804" t="s">
        <v>58</v>
      </c>
      <c r="E16" s="804" t="s">
        <v>42</v>
      </c>
      <c r="F16" s="811" t="s">
        <v>1317</v>
      </c>
      <c r="G16" s="811" t="s">
        <v>1317</v>
      </c>
      <c r="H16" s="811" t="s">
        <v>2069</v>
      </c>
      <c r="I16" s="811" t="s">
        <v>2062</v>
      </c>
      <c r="J16" s="804" t="s">
        <v>1336</v>
      </c>
    </row>
    <row r="17" spans="1:10" s="258" customFormat="1">
      <c r="A17" s="388" t="s">
        <v>369</v>
      </c>
      <c r="B17" s="805" t="s">
        <v>1326</v>
      </c>
      <c r="C17" s="800" t="s">
        <v>1187</v>
      </c>
      <c r="D17" s="804" t="s">
        <v>58</v>
      </c>
      <c r="E17" s="804" t="s">
        <v>42</v>
      </c>
      <c r="F17" s="811" t="s">
        <v>1317</v>
      </c>
      <c r="G17" s="811" t="s">
        <v>1317</v>
      </c>
      <c r="H17" s="811" t="s">
        <v>2070</v>
      </c>
      <c r="I17" s="811" t="s">
        <v>2062</v>
      </c>
      <c r="J17" s="804" t="s">
        <v>1336</v>
      </c>
    </row>
    <row r="18" spans="1:10" s="258" customFormat="1">
      <c r="A18" s="388" t="s">
        <v>369</v>
      </c>
      <c r="B18" s="805" t="s">
        <v>1327</v>
      </c>
      <c r="C18" s="800" t="s">
        <v>1187</v>
      </c>
      <c r="D18" s="804" t="s">
        <v>58</v>
      </c>
      <c r="E18" s="804" t="s">
        <v>42</v>
      </c>
      <c r="F18" s="811" t="s">
        <v>1317</v>
      </c>
      <c r="G18" s="811" t="s">
        <v>1317</v>
      </c>
      <c r="H18" s="811" t="s">
        <v>2071</v>
      </c>
      <c r="I18" s="811" t="s">
        <v>2062</v>
      </c>
      <c r="J18" s="804" t="s">
        <v>1336</v>
      </c>
    </row>
    <row r="19" spans="1:10" s="258" customFormat="1" ht="25.5">
      <c r="A19" s="388" t="s">
        <v>369</v>
      </c>
      <c r="B19" s="805" t="s">
        <v>1328</v>
      </c>
      <c r="C19" s="800" t="s">
        <v>1187</v>
      </c>
      <c r="D19" s="804" t="s">
        <v>1321</v>
      </c>
      <c r="E19" s="804" t="s">
        <v>1321</v>
      </c>
      <c r="F19" s="811" t="s">
        <v>1321</v>
      </c>
      <c r="G19" s="811" t="s">
        <v>1321</v>
      </c>
      <c r="H19" s="811" t="s">
        <v>1321</v>
      </c>
      <c r="I19" s="811" t="s">
        <v>1321</v>
      </c>
      <c r="J19" s="804" t="s">
        <v>1338</v>
      </c>
    </row>
    <row r="20" spans="1:10" ht="25.5">
      <c r="A20" s="388" t="s">
        <v>369</v>
      </c>
      <c r="B20" s="805" t="s">
        <v>1329</v>
      </c>
      <c r="C20" s="800" t="s">
        <v>1187</v>
      </c>
      <c r="D20" s="804" t="s">
        <v>1321</v>
      </c>
      <c r="E20" s="804" t="s">
        <v>1321</v>
      </c>
      <c r="F20" s="811" t="s">
        <v>1321</v>
      </c>
      <c r="G20" s="811" t="s">
        <v>1321</v>
      </c>
      <c r="H20" s="811" t="s">
        <v>1321</v>
      </c>
      <c r="I20" s="811" t="s">
        <v>1321</v>
      </c>
      <c r="J20" s="804" t="s">
        <v>1338</v>
      </c>
    </row>
    <row r="21" spans="1:10">
      <c r="A21" s="388" t="s">
        <v>369</v>
      </c>
      <c r="B21" s="805" t="s">
        <v>1330</v>
      </c>
      <c r="C21" s="800" t="s">
        <v>1187</v>
      </c>
      <c r="D21" s="804" t="s">
        <v>1331</v>
      </c>
      <c r="E21" s="804" t="s">
        <v>42</v>
      </c>
      <c r="F21" s="811" t="s">
        <v>1314</v>
      </c>
      <c r="G21" s="811" t="s">
        <v>1282</v>
      </c>
      <c r="H21" s="811" t="s">
        <v>1321</v>
      </c>
      <c r="I21" s="811" t="s">
        <v>1282</v>
      </c>
      <c r="J21" s="804" t="s">
        <v>1336</v>
      </c>
    </row>
    <row r="22" spans="1:10">
      <c r="A22" s="388" t="s">
        <v>369</v>
      </c>
      <c r="B22" s="805" t="s">
        <v>1330</v>
      </c>
      <c r="C22" s="800" t="s">
        <v>1187</v>
      </c>
      <c r="D22" s="804" t="s">
        <v>1315</v>
      </c>
      <c r="E22" s="804" t="s">
        <v>42</v>
      </c>
      <c r="F22" s="811" t="s">
        <v>1314</v>
      </c>
      <c r="G22" s="811" t="s">
        <v>1282</v>
      </c>
      <c r="H22" s="811" t="s">
        <v>1321</v>
      </c>
      <c r="I22" s="811" t="s">
        <v>1282</v>
      </c>
      <c r="J22" s="804" t="s">
        <v>1339</v>
      </c>
    </row>
    <row r="23" spans="1:10" ht="38.25">
      <c r="A23" s="388" t="s">
        <v>369</v>
      </c>
      <c r="B23" s="805" t="s">
        <v>1332</v>
      </c>
      <c r="C23" s="800" t="s">
        <v>1187</v>
      </c>
      <c r="D23" s="804" t="s">
        <v>2076</v>
      </c>
      <c r="E23" s="804" t="s">
        <v>42</v>
      </c>
      <c r="F23" s="811" t="s">
        <v>1317</v>
      </c>
      <c r="G23" s="811" t="s">
        <v>1317</v>
      </c>
      <c r="H23" s="811" t="s">
        <v>2072</v>
      </c>
      <c r="I23" s="811" t="s">
        <v>2062</v>
      </c>
      <c r="J23" s="804" t="s">
        <v>1336</v>
      </c>
    </row>
    <row r="24" spans="1:10">
      <c r="A24" s="388" t="s">
        <v>369</v>
      </c>
      <c r="B24" s="805" t="s">
        <v>652</v>
      </c>
      <c r="C24" s="800" t="s">
        <v>1187</v>
      </c>
      <c r="D24" s="804" t="s">
        <v>58</v>
      </c>
      <c r="E24" s="804" t="s">
        <v>42</v>
      </c>
      <c r="F24" s="811" t="s">
        <v>1317</v>
      </c>
      <c r="G24" s="811" t="s">
        <v>1317</v>
      </c>
      <c r="H24" s="811" t="s">
        <v>2064</v>
      </c>
      <c r="I24" s="811" t="s">
        <v>2062</v>
      </c>
      <c r="J24" s="804" t="s">
        <v>1336</v>
      </c>
    </row>
    <row r="25" spans="1:10" ht="25.5">
      <c r="A25" s="388" t="s">
        <v>369</v>
      </c>
      <c r="B25" s="805" t="s">
        <v>1333</v>
      </c>
      <c r="C25" s="800" t="s">
        <v>1187</v>
      </c>
      <c r="D25" s="804" t="s">
        <v>1334</v>
      </c>
      <c r="E25" s="804" t="s">
        <v>42</v>
      </c>
      <c r="F25" s="811" t="s">
        <v>1282</v>
      </c>
      <c r="G25" s="811" t="s">
        <v>1282</v>
      </c>
      <c r="H25" s="811" t="s">
        <v>1321</v>
      </c>
      <c r="I25" s="811" t="s">
        <v>1282</v>
      </c>
      <c r="J25" s="804" t="s">
        <v>1340</v>
      </c>
    </row>
    <row r="26" spans="1:10">
      <c r="A26" s="388" t="s">
        <v>369</v>
      </c>
      <c r="B26" s="805" t="s">
        <v>1333</v>
      </c>
      <c r="C26" s="800" t="s">
        <v>1187</v>
      </c>
      <c r="D26" s="804" t="s">
        <v>1335</v>
      </c>
      <c r="E26" s="804" t="s">
        <v>42</v>
      </c>
      <c r="F26" s="811" t="s">
        <v>1282</v>
      </c>
      <c r="G26" s="811" t="s">
        <v>1282</v>
      </c>
      <c r="H26" s="811" t="s">
        <v>1321</v>
      </c>
      <c r="I26" s="811" t="s">
        <v>1282</v>
      </c>
      <c r="J26" s="804" t="s">
        <v>1341</v>
      </c>
    </row>
    <row r="27" spans="1:10">
      <c r="A27" s="628"/>
      <c r="B27" s="394"/>
      <c r="C27" s="395"/>
      <c r="D27" s="807"/>
      <c r="E27" s="807"/>
      <c r="F27" s="812"/>
      <c r="G27" s="812"/>
      <c r="H27" s="812"/>
      <c r="I27" s="812"/>
      <c r="J27" s="395"/>
    </row>
    <row r="28" spans="1:10">
      <c r="A28" s="808" t="s">
        <v>280</v>
      </c>
      <c r="B28" s="114"/>
      <c r="C28" s="114"/>
      <c r="D28" s="114"/>
      <c r="E28" s="114"/>
      <c r="F28" s="114"/>
      <c r="G28" s="114"/>
      <c r="H28" s="114"/>
      <c r="I28" s="115"/>
      <c r="J28" s="260"/>
    </row>
    <row r="29" spans="1:10">
      <c r="A29" s="808" t="s">
        <v>286</v>
      </c>
      <c r="B29" s="114"/>
      <c r="C29" s="114"/>
      <c r="D29" s="114"/>
      <c r="E29" s="114"/>
      <c r="F29" s="114"/>
      <c r="G29" s="114"/>
      <c r="H29" s="114"/>
      <c r="I29" s="260"/>
      <c r="J29" s="260"/>
    </row>
    <row r="30" spans="1:10">
      <c r="A30" s="809" t="s">
        <v>2073</v>
      </c>
      <c r="B30" s="260"/>
      <c r="C30" s="260"/>
      <c r="D30" s="260"/>
      <c r="E30" s="260"/>
      <c r="F30" s="260"/>
      <c r="G30" s="260"/>
      <c r="H30" s="260"/>
      <c r="I30" s="260"/>
      <c r="J30" s="260"/>
    </row>
    <row r="31" spans="1:10">
      <c r="A31" s="809" t="s">
        <v>2074</v>
      </c>
      <c r="B31" s="260"/>
      <c r="C31" s="260"/>
      <c r="D31" s="260"/>
      <c r="E31" s="260"/>
      <c r="F31" s="260"/>
      <c r="G31" s="260"/>
      <c r="H31" s="260"/>
      <c r="I31" s="260"/>
      <c r="J31" s="260"/>
    </row>
    <row r="32" spans="1:10">
      <c r="A32" s="809" t="s">
        <v>2075</v>
      </c>
      <c r="B32" s="260"/>
      <c r="C32" s="260"/>
      <c r="D32" s="260"/>
      <c r="E32" s="260"/>
      <c r="F32" s="260"/>
      <c r="G32" s="260"/>
      <c r="H32" s="260"/>
      <c r="I32" s="260"/>
      <c r="J32" s="260"/>
    </row>
  </sheetData>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enableFormatConditionsCalculation="0">
    <pageSetUpPr fitToPage="1"/>
  </sheetPr>
  <dimension ref="A1:M18"/>
  <sheetViews>
    <sheetView zoomScaleSheetLayoutView="100" workbookViewId="0">
      <selection activeCell="A6" sqref="A6"/>
    </sheetView>
  </sheetViews>
  <sheetFormatPr defaultColWidth="11.42578125" defaultRowHeight="12.75"/>
  <cols>
    <col min="1" max="1" width="7.7109375" style="86" customWidth="1"/>
    <col min="2" max="2" width="28.7109375" style="86" customWidth="1"/>
    <col min="3" max="3" width="15.85546875" style="86" customWidth="1"/>
    <col min="4" max="4" width="15.140625" style="86" customWidth="1"/>
    <col min="5" max="6" width="14.7109375" style="86" customWidth="1"/>
    <col min="7" max="7" width="14.85546875" style="86" customWidth="1"/>
    <col min="8" max="8" width="17.7109375" style="86" customWidth="1"/>
    <col min="9" max="10" width="11.42578125" style="86" customWidth="1"/>
    <col min="11" max="11" width="18.85546875" style="86" customWidth="1"/>
    <col min="13" max="13" width="12.28515625" bestFit="1" customWidth="1"/>
  </cols>
  <sheetData>
    <row r="1" spans="1:13" ht="21" customHeight="1" thickBot="1">
      <c r="A1" s="39" t="s">
        <v>198</v>
      </c>
      <c r="B1" s="39"/>
      <c r="C1" s="39"/>
      <c r="D1" s="39"/>
      <c r="E1" s="39"/>
      <c r="F1" s="39"/>
      <c r="G1" s="258"/>
      <c r="H1" s="258"/>
      <c r="I1" s="10"/>
      <c r="J1" s="196" t="s">
        <v>0</v>
      </c>
      <c r="K1" s="1048" t="s">
        <v>453</v>
      </c>
      <c r="L1" s="1049"/>
      <c r="M1" s="258"/>
    </row>
    <row r="2" spans="1:13" ht="25.35" customHeight="1" thickBot="1">
      <c r="A2" s="210" t="s">
        <v>449</v>
      </c>
      <c r="B2" s="260"/>
      <c r="C2" s="100"/>
      <c r="D2" s="100"/>
      <c r="E2" s="249"/>
      <c r="F2" s="249"/>
      <c r="G2" s="28"/>
      <c r="H2" s="28"/>
      <c r="I2" s="11"/>
      <c r="J2" s="197" t="s">
        <v>288</v>
      </c>
      <c r="K2" s="1050">
        <v>2014</v>
      </c>
      <c r="L2" s="1051"/>
      <c r="M2" s="258"/>
    </row>
    <row r="3" spans="1:13" ht="64.5" thickBot="1">
      <c r="A3" s="773" t="s">
        <v>1</v>
      </c>
      <c r="B3" s="813" t="s">
        <v>302</v>
      </c>
      <c r="C3" s="814" t="s">
        <v>240</v>
      </c>
      <c r="D3" s="814" t="s">
        <v>199</v>
      </c>
      <c r="E3" s="773" t="s">
        <v>191</v>
      </c>
      <c r="F3" s="814" t="s">
        <v>300</v>
      </c>
      <c r="G3" s="814" t="s">
        <v>301</v>
      </c>
      <c r="H3" s="773" t="s">
        <v>298</v>
      </c>
      <c r="I3" s="775" t="s">
        <v>201</v>
      </c>
      <c r="J3" s="195" t="s">
        <v>316</v>
      </c>
      <c r="K3" s="83" t="s">
        <v>193</v>
      </c>
      <c r="L3" s="776" t="s">
        <v>291</v>
      </c>
      <c r="M3" s="181" t="s">
        <v>347</v>
      </c>
    </row>
    <row r="4" spans="1:13" s="81" customFormat="1" ht="13.35" customHeight="1">
      <c r="A4" s="815" t="s">
        <v>369</v>
      </c>
      <c r="B4" s="816" t="s">
        <v>202</v>
      </c>
      <c r="C4" s="801" t="s">
        <v>1187</v>
      </c>
      <c r="D4" s="817">
        <v>165</v>
      </c>
      <c r="E4" s="779">
        <v>165</v>
      </c>
      <c r="F4" s="817">
        <v>16</v>
      </c>
      <c r="G4" s="380">
        <v>0.1</v>
      </c>
      <c r="H4" s="818" t="s">
        <v>43</v>
      </c>
      <c r="I4" s="622">
        <v>8</v>
      </c>
      <c r="J4" s="819">
        <f>I4/E4</f>
        <v>4.8484848484848485E-2</v>
      </c>
      <c r="K4" s="819">
        <f>I4/F4</f>
        <v>0.5</v>
      </c>
      <c r="L4" s="786"/>
      <c r="M4" s="787"/>
    </row>
    <row r="5" spans="1:13" s="81" customFormat="1" ht="13.35" customHeight="1">
      <c r="A5" s="815" t="s">
        <v>369</v>
      </c>
      <c r="B5" s="816" t="s">
        <v>203</v>
      </c>
      <c r="C5" s="801" t="s">
        <v>1187</v>
      </c>
      <c r="D5" s="817">
        <v>58</v>
      </c>
      <c r="E5" s="779">
        <v>58</v>
      </c>
      <c r="F5" s="817">
        <v>25</v>
      </c>
      <c r="G5" s="380">
        <v>0.43</v>
      </c>
      <c r="H5" s="818" t="s">
        <v>43</v>
      </c>
      <c r="I5" s="622">
        <v>20</v>
      </c>
      <c r="J5" s="819">
        <f t="shared" ref="J5:J7" si="0">I5/E5</f>
        <v>0.34482758620689657</v>
      </c>
      <c r="K5" s="819">
        <f t="shared" ref="K5:K7" si="1">I5/F5</f>
        <v>0.8</v>
      </c>
      <c r="L5" s="786"/>
      <c r="M5" s="648"/>
    </row>
    <row r="6" spans="1:13" s="81" customFormat="1" ht="13.35" customHeight="1">
      <c r="A6" s="815" t="s">
        <v>369</v>
      </c>
      <c r="B6" s="816" t="s">
        <v>1342</v>
      </c>
      <c r="C6" s="801" t="s">
        <v>1187</v>
      </c>
      <c r="D6" s="817">
        <v>15</v>
      </c>
      <c r="E6" s="779">
        <v>15</v>
      </c>
      <c r="F6" s="817">
        <v>15</v>
      </c>
      <c r="G6" s="380">
        <v>1</v>
      </c>
      <c r="H6" s="818" t="s">
        <v>42</v>
      </c>
      <c r="I6" s="622">
        <v>15</v>
      </c>
      <c r="J6" s="819">
        <f t="shared" si="0"/>
        <v>1</v>
      </c>
      <c r="K6" s="819">
        <f t="shared" si="1"/>
        <v>1</v>
      </c>
      <c r="L6" s="786"/>
      <c r="M6" s="648"/>
    </row>
    <row r="7" spans="1:13" s="81" customFormat="1" ht="13.35" customHeight="1">
      <c r="A7" s="815" t="s">
        <v>369</v>
      </c>
      <c r="B7" s="816" t="s">
        <v>1343</v>
      </c>
      <c r="C7" s="801" t="s">
        <v>1187</v>
      </c>
      <c r="D7" s="817">
        <v>8</v>
      </c>
      <c r="E7" s="779">
        <v>8</v>
      </c>
      <c r="F7" s="817">
        <v>8</v>
      </c>
      <c r="G7" s="380">
        <v>1</v>
      </c>
      <c r="H7" s="818" t="s">
        <v>42</v>
      </c>
      <c r="I7" s="622">
        <v>8</v>
      </c>
      <c r="J7" s="819">
        <f t="shared" si="0"/>
        <v>1</v>
      </c>
      <c r="K7" s="819">
        <f t="shared" si="1"/>
        <v>1</v>
      </c>
      <c r="L7" s="786"/>
      <c r="M7" s="397"/>
    </row>
    <row r="8" spans="1:13">
      <c r="A8" s="628"/>
      <c r="B8" s="315"/>
      <c r="C8" s="315"/>
      <c r="D8" s="817"/>
      <c r="E8" s="634"/>
      <c r="F8" s="817"/>
      <c r="G8" s="820"/>
      <c r="H8" s="634"/>
      <c r="I8" s="622"/>
      <c r="J8" s="819"/>
      <c r="K8" s="819"/>
      <c r="L8" s="751"/>
      <c r="M8" s="397"/>
    </row>
    <row r="9" spans="1:13">
      <c r="A9" s="10"/>
      <c r="B9" s="263"/>
      <c r="C9" s="263"/>
      <c r="D9" s="191"/>
      <c r="E9" s="191"/>
      <c r="F9" s="191"/>
      <c r="G9" s="192"/>
      <c r="H9" s="193"/>
      <c r="I9" s="42"/>
      <c r="J9" s="190"/>
      <c r="K9" s="190"/>
      <c r="L9" s="42"/>
      <c r="M9" s="116"/>
    </row>
    <row r="10" spans="1:13">
      <c r="A10" s="27" t="s">
        <v>2077</v>
      </c>
      <c r="B10" s="263"/>
      <c r="C10" s="263"/>
      <c r="D10" s="191"/>
      <c r="E10" s="191"/>
      <c r="F10" s="191"/>
      <c r="G10" s="192"/>
      <c r="H10" s="193"/>
      <c r="I10" s="42"/>
      <c r="J10" s="190"/>
      <c r="K10" s="190"/>
      <c r="L10" s="42"/>
      <c r="M10" s="116"/>
    </row>
    <row r="11" spans="1:13">
      <c r="A11" s="10" t="s">
        <v>2078</v>
      </c>
      <c r="B11" s="263"/>
      <c r="C11" s="263"/>
      <c r="D11" s="191"/>
      <c r="E11" s="191"/>
      <c r="F11" s="191"/>
      <c r="G11" s="192"/>
      <c r="H11" s="193"/>
      <c r="I11" s="42"/>
      <c r="J11" s="190"/>
      <c r="K11" s="190"/>
      <c r="L11" s="42"/>
      <c r="M11" s="116"/>
    </row>
    <row r="12" spans="1:13">
      <c r="A12" s="10"/>
      <c r="B12" s="263"/>
      <c r="C12" s="263"/>
      <c r="D12" s="191"/>
      <c r="E12" s="191"/>
      <c r="F12" s="191"/>
      <c r="G12" s="192"/>
      <c r="H12" s="193"/>
      <c r="I12" s="42"/>
      <c r="J12" s="190"/>
      <c r="K12" s="190"/>
      <c r="L12" s="42"/>
      <c r="M12" s="116"/>
    </row>
    <row r="13" spans="1:13" ht="14.25">
      <c r="A13" s="203" t="s">
        <v>420</v>
      </c>
      <c r="B13" s="204"/>
      <c r="C13" s="204"/>
      <c r="D13" s="205"/>
      <c r="E13" s="205"/>
      <c r="F13" s="205"/>
      <c r="G13" s="206"/>
      <c r="H13" s="193"/>
      <c r="I13" s="42"/>
      <c r="J13" s="190"/>
      <c r="K13" s="190"/>
      <c r="L13" s="42"/>
      <c r="M13" s="116"/>
    </row>
    <row r="14" spans="1:13" ht="13.35" customHeight="1">
      <c r="A14" s="1052" t="s">
        <v>303</v>
      </c>
      <c r="B14" s="1052"/>
      <c r="C14" s="1052"/>
      <c r="D14" s="1052"/>
      <c r="E14" s="1052"/>
      <c r="F14" s="1052"/>
      <c r="G14" s="1052"/>
      <c r="H14" s="10"/>
      <c r="I14" s="42"/>
      <c r="J14" s="190"/>
      <c r="K14" s="190"/>
      <c r="L14" s="42"/>
      <c r="M14" s="116"/>
    </row>
    <row r="15" spans="1:13" ht="14.25">
      <c r="A15" s="207" t="s">
        <v>278</v>
      </c>
      <c r="B15" s="203"/>
      <c r="C15" s="203"/>
      <c r="D15" s="203"/>
      <c r="E15" s="203"/>
      <c r="F15" s="203"/>
      <c r="G15" s="203"/>
      <c r="H15" s="10"/>
      <c r="I15" s="42"/>
      <c r="J15" s="190"/>
      <c r="K15" s="190"/>
      <c r="L15" s="42"/>
      <c r="M15" s="116"/>
    </row>
    <row r="16" spans="1:13" s="86" customFormat="1" ht="15" customHeight="1">
      <c r="A16" s="207" t="s">
        <v>299</v>
      </c>
      <c r="B16" s="203"/>
      <c r="C16" s="207"/>
      <c r="D16" s="207"/>
      <c r="E16" s="207"/>
      <c r="F16" s="207"/>
      <c r="G16" s="207"/>
      <c r="H16" s="102"/>
      <c r="I16" s="102"/>
      <c r="J16" s="190"/>
      <c r="K16" s="190"/>
      <c r="L16" s="42"/>
      <c r="M16" s="116"/>
    </row>
    <row r="17" spans="1:13" ht="99" customHeight="1">
      <c r="A17" s="10"/>
      <c r="B17" s="10"/>
      <c r="C17" s="10"/>
      <c r="D17" s="10"/>
      <c r="E17" s="10"/>
      <c r="F17" s="10"/>
      <c r="G17" s="180"/>
      <c r="H17" s="42"/>
      <c r="I17" s="42"/>
      <c r="J17" s="180"/>
      <c r="K17" s="10"/>
      <c r="L17" s="27"/>
      <c r="M17" s="116"/>
    </row>
    <row r="18" spans="1:13">
      <c r="M18" s="116"/>
    </row>
  </sheetData>
  <mergeCells count="3">
    <mergeCell ref="K1:L1"/>
    <mergeCell ref="K2:L2"/>
    <mergeCell ref="A14:G14"/>
  </mergeCells>
  <pageMargins left="0.70866141732283472" right="0.70866141732283472" top="0.78740157480314965" bottom="0.78740157480314965" header="0.51181102362204722" footer="0.51181102362204722"/>
  <pageSetup paperSize="9" scale="78"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enableFormatConditionsCalculation="0">
    <pageSetUpPr fitToPage="1"/>
  </sheetPr>
  <dimension ref="A1:K28"/>
  <sheetViews>
    <sheetView zoomScaleSheetLayoutView="100" workbookViewId="0">
      <selection activeCell="J8" sqref="J8"/>
    </sheetView>
  </sheetViews>
  <sheetFormatPr defaultColWidth="11.42578125" defaultRowHeight="12.75"/>
  <cols>
    <col min="1" max="1" width="7" style="86" customWidth="1"/>
    <col min="2" max="2" width="31" style="86" customWidth="1"/>
    <col min="3" max="3" width="11.7109375" style="86" customWidth="1"/>
    <col min="4" max="4" width="17.28515625" style="86" customWidth="1"/>
    <col min="5" max="5" width="19.7109375" style="86" customWidth="1"/>
    <col min="6" max="6" width="15" style="86" customWidth="1"/>
    <col min="7" max="7" width="15.42578125" style="86" customWidth="1"/>
    <col min="8" max="8" width="14.85546875" style="86" customWidth="1"/>
    <col min="9" max="9" width="15" customWidth="1"/>
    <col min="10" max="10" width="23.42578125" customWidth="1"/>
  </cols>
  <sheetData>
    <row r="1" spans="1:11" ht="18.600000000000001" customHeight="1" thickBot="1">
      <c r="A1" s="111" t="s">
        <v>205</v>
      </c>
      <c r="B1" s="111"/>
      <c r="C1" s="111"/>
      <c r="D1" s="111"/>
      <c r="E1" s="111"/>
      <c r="F1" s="111"/>
      <c r="G1" s="111"/>
      <c r="H1" s="111"/>
      <c r="I1" s="822" t="s">
        <v>51</v>
      </c>
      <c r="J1" s="601" t="s">
        <v>453</v>
      </c>
      <c r="K1" s="258"/>
    </row>
    <row r="2" spans="1:11" ht="18.600000000000001" customHeight="1" thickBot="1">
      <c r="A2" s="113"/>
      <c r="B2" s="113"/>
      <c r="C2" s="113"/>
      <c r="D2" s="113"/>
      <c r="E2" s="113"/>
      <c r="F2" s="113"/>
      <c r="G2" s="113"/>
      <c r="H2" s="113"/>
      <c r="I2" s="822" t="s">
        <v>290</v>
      </c>
      <c r="J2" s="836">
        <v>2014</v>
      </c>
      <c r="K2" s="258"/>
    </row>
    <row r="3" spans="1:11" ht="45.6" customHeight="1" thickBot="1">
      <c r="A3" s="798" t="s">
        <v>1</v>
      </c>
      <c r="B3" s="823" t="s">
        <v>206</v>
      </c>
      <c r="C3" s="798" t="s">
        <v>240</v>
      </c>
      <c r="D3" s="798" t="s">
        <v>54</v>
      </c>
      <c r="E3" s="798" t="s">
        <v>242</v>
      </c>
      <c r="F3" s="824" t="s">
        <v>253</v>
      </c>
      <c r="G3" s="824" t="s">
        <v>243</v>
      </c>
      <c r="H3" s="824" t="s">
        <v>2079</v>
      </c>
      <c r="I3" s="824" t="s">
        <v>2080</v>
      </c>
      <c r="J3" s="798" t="s">
        <v>2081</v>
      </c>
      <c r="K3" s="834" t="s">
        <v>347</v>
      </c>
    </row>
    <row r="4" spans="1:11" s="81" customFormat="1">
      <c r="A4" s="777" t="s">
        <v>369</v>
      </c>
      <c r="B4" s="394" t="s">
        <v>196</v>
      </c>
      <c r="C4" s="395" t="s">
        <v>1187</v>
      </c>
      <c r="D4" s="825" t="s">
        <v>1344</v>
      </c>
      <c r="E4" s="804" t="s">
        <v>42</v>
      </c>
      <c r="F4" s="826" t="s">
        <v>1282</v>
      </c>
      <c r="G4" s="826" t="s">
        <v>1314</v>
      </c>
      <c r="H4" s="826" t="s">
        <v>1321</v>
      </c>
      <c r="I4" s="826" t="s">
        <v>1282</v>
      </c>
      <c r="J4" s="827" t="s">
        <v>56</v>
      </c>
      <c r="K4" s="835"/>
    </row>
    <row r="5" spans="1:11" s="81" customFormat="1" ht="26.25" customHeight="1">
      <c r="A5" s="777" t="s">
        <v>369</v>
      </c>
      <c r="B5" s="394" t="s">
        <v>1316</v>
      </c>
      <c r="C5" s="395" t="s">
        <v>1187</v>
      </c>
      <c r="D5" s="825" t="s">
        <v>1345</v>
      </c>
      <c r="E5" s="804" t="s">
        <v>42</v>
      </c>
      <c r="F5" s="826" t="s">
        <v>1282</v>
      </c>
      <c r="G5" s="826" t="s">
        <v>1314</v>
      </c>
      <c r="H5" s="826" t="s">
        <v>1321</v>
      </c>
      <c r="I5" s="826" t="s">
        <v>1282</v>
      </c>
      <c r="J5" s="828" t="s">
        <v>56</v>
      </c>
      <c r="K5" s="835"/>
    </row>
    <row r="6" spans="1:11" s="81" customFormat="1" ht="13.35" customHeight="1">
      <c r="A6" s="777" t="s">
        <v>369</v>
      </c>
      <c r="B6" s="394" t="s">
        <v>57</v>
      </c>
      <c r="C6" s="395" t="s">
        <v>1187</v>
      </c>
      <c r="D6" s="825" t="s">
        <v>323</v>
      </c>
      <c r="E6" s="804" t="s">
        <v>43</v>
      </c>
      <c r="F6" s="826" t="s">
        <v>2082</v>
      </c>
      <c r="G6" s="826" t="s">
        <v>1346</v>
      </c>
      <c r="H6" s="826" t="s">
        <v>2083</v>
      </c>
      <c r="I6" s="826" t="s">
        <v>2083</v>
      </c>
      <c r="J6" s="828" t="s">
        <v>1355</v>
      </c>
      <c r="K6" s="835"/>
    </row>
    <row r="7" spans="1:11" s="81" customFormat="1" ht="13.35" customHeight="1">
      <c r="A7" s="777" t="s">
        <v>369</v>
      </c>
      <c r="B7" s="394" t="s">
        <v>1347</v>
      </c>
      <c r="C7" s="395" t="s">
        <v>1187</v>
      </c>
      <c r="D7" s="825" t="s">
        <v>323</v>
      </c>
      <c r="E7" s="804" t="s">
        <v>43</v>
      </c>
      <c r="F7" s="826" t="s">
        <v>2082</v>
      </c>
      <c r="G7" s="826" t="s">
        <v>1314</v>
      </c>
      <c r="H7" s="826" t="s">
        <v>2083</v>
      </c>
      <c r="I7" s="826" t="s">
        <v>2083</v>
      </c>
      <c r="J7" s="827" t="s">
        <v>1355</v>
      </c>
      <c r="K7" s="835"/>
    </row>
    <row r="8" spans="1:11" s="81" customFormat="1" ht="13.35" customHeight="1">
      <c r="A8" s="777" t="s">
        <v>369</v>
      </c>
      <c r="B8" s="394" t="s">
        <v>649</v>
      </c>
      <c r="C8" s="395" t="s">
        <v>1187</v>
      </c>
      <c r="D8" s="825" t="s">
        <v>323</v>
      </c>
      <c r="E8" s="804" t="s">
        <v>43</v>
      </c>
      <c r="F8" s="826" t="s">
        <v>2082</v>
      </c>
      <c r="G8" s="826" t="s">
        <v>1346</v>
      </c>
      <c r="H8" s="826" t="s">
        <v>2083</v>
      </c>
      <c r="I8" s="826" t="s">
        <v>2083</v>
      </c>
      <c r="J8" s="827" t="s">
        <v>1355</v>
      </c>
      <c r="K8" s="835"/>
    </row>
    <row r="9" spans="1:11" s="81" customFormat="1" ht="13.35" customHeight="1">
      <c r="A9" s="777" t="s">
        <v>369</v>
      </c>
      <c r="B9" s="394" t="s">
        <v>197</v>
      </c>
      <c r="C9" s="395" t="s">
        <v>1187</v>
      </c>
      <c r="D9" s="825" t="s">
        <v>323</v>
      </c>
      <c r="E9" s="804" t="s">
        <v>43</v>
      </c>
      <c r="F9" s="826" t="s">
        <v>2082</v>
      </c>
      <c r="G9" s="826" t="s">
        <v>1346</v>
      </c>
      <c r="H9" s="826" t="s">
        <v>2083</v>
      </c>
      <c r="I9" s="826" t="s">
        <v>2083</v>
      </c>
      <c r="J9" s="827" t="s">
        <v>1355</v>
      </c>
      <c r="K9" s="835"/>
    </row>
    <row r="10" spans="1:11" s="81" customFormat="1" ht="25.5">
      <c r="A10" s="777" t="s">
        <v>369</v>
      </c>
      <c r="B10" s="398" t="s">
        <v>1348</v>
      </c>
      <c r="C10" s="395" t="s">
        <v>1187</v>
      </c>
      <c r="D10" s="825" t="s">
        <v>323</v>
      </c>
      <c r="E10" s="804" t="s">
        <v>43</v>
      </c>
      <c r="F10" s="826" t="s">
        <v>2082</v>
      </c>
      <c r="G10" s="826" t="s">
        <v>1346</v>
      </c>
      <c r="H10" s="826" t="s">
        <v>2083</v>
      </c>
      <c r="I10" s="826" t="s">
        <v>2083</v>
      </c>
      <c r="J10" s="827" t="s">
        <v>1355</v>
      </c>
      <c r="K10" s="835"/>
    </row>
    <row r="11" spans="1:11" s="81" customFormat="1" ht="25.5">
      <c r="A11" s="777" t="s">
        <v>369</v>
      </c>
      <c r="B11" s="398" t="s">
        <v>1349</v>
      </c>
      <c r="C11" s="395" t="s">
        <v>1187</v>
      </c>
      <c r="D11" s="825" t="s">
        <v>323</v>
      </c>
      <c r="E11" s="804" t="s">
        <v>43</v>
      </c>
      <c r="F11" s="826" t="s">
        <v>1350</v>
      </c>
      <c r="G11" s="826" t="s">
        <v>1351</v>
      </c>
      <c r="H11" s="826" t="s">
        <v>2087</v>
      </c>
      <c r="I11" s="829">
        <v>0.3</v>
      </c>
      <c r="J11" s="827" t="s">
        <v>1355</v>
      </c>
      <c r="K11" s="835"/>
    </row>
    <row r="12" spans="1:11" s="81" customFormat="1" ht="13.35" customHeight="1">
      <c r="A12" s="777" t="s">
        <v>369</v>
      </c>
      <c r="B12" s="394" t="s">
        <v>207</v>
      </c>
      <c r="C12" s="395" t="s">
        <v>1187</v>
      </c>
      <c r="D12" s="825" t="s">
        <v>323</v>
      </c>
      <c r="E12" s="804" t="s">
        <v>43</v>
      </c>
      <c r="F12" s="826" t="s">
        <v>2082</v>
      </c>
      <c r="G12" s="826" t="s">
        <v>1314</v>
      </c>
      <c r="H12" s="826" t="s">
        <v>2083</v>
      </c>
      <c r="I12" s="826" t="s">
        <v>2083</v>
      </c>
      <c r="J12" s="827" t="s">
        <v>1355</v>
      </c>
      <c r="K12" s="835"/>
    </row>
    <row r="13" spans="1:11" s="81" customFormat="1" ht="13.35" customHeight="1">
      <c r="A13" s="777" t="s">
        <v>369</v>
      </c>
      <c r="B13" s="394" t="s">
        <v>1323</v>
      </c>
      <c r="C13" s="395" t="s">
        <v>1187</v>
      </c>
      <c r="D13" s="825" t="s">
        <v>323</v>
      </c>
      <c r="E13" s="804" t="s">
        <v>43</v>
      </c>
      <c r="F13" s="826" t="s">
        <v>2082</v>
      </c>
      <c r="G13" s="826" t="s">
        <v>1346</v>
      </c>
      <c r="H13" s="826" t="s">
        <v>2083</v>
      </c>
      <c r="I13" s="826" t="s">
        <v>2083</v>
      </c>
      <c r="J13" s="827" t="s">
        <v>1355</v>
      </c>
      <c r="K13" s="835"/>
    </row>
    <row r="14" spans="1:11" s="81" customFormat="1" ht="13.35" customHeight="1">
      <c r="A14" s="777" t="s">
        <v>369</v>
      </c>
      <c r="B14" s="394" t="s">
        <v>1324</v>
      </c>
      <c r="C14" s="395" t="s">
        <v>1187</v>
      </c>
      <c r="D14" s="825" t="s">
        <v>323</v>
      </c>
      <c r="E14" s="804" t="s">
        <v>43</v>
      </c>
      <c r="F14" s="830">
        <v>67</v>
      </c>
      <c r="G14" s="831" t="s">
        <v>1314</v>
      </c>
      <c r="H14" s="830" t="s">
        <v>2083</v>
      </c>
      <c r="I14" s="830" t="s">
        <v>2083</v>
      </c>
      <c r="J14" s="827" t="s">
        <v>1355</v>
      </c>
      <c r="K14" s="835"/>
    </row>
    <row r="15" spans="1:11" s="81" customFormat="1" ht="13.35" customHeight="1">
      <c r="A15" s="777" t="s">
        <v>369</v>
      </c>
      <c r="B15" s="394" t="s">
        <v>1352</v>
      </c>
      <c r="C15" s="395" t="s">
        <v>1187</v>
      </c>
      <c r="D15" s="825" t="s">
        <v>323</v>
      </c>
      <c r="E15" s="804" t="s">
        <v>43</v>
      </c>
      <c r="F15" s="830">
        <v>67</v>
      </c>
      <c r="G15" s="831" t="s">
        <v>1346</v>
      </c>
      <c r="H15" s="830" t="s">
        <v>2083</v>
      </c>
      <c r="I15" s="830" t="s">
        <v>2083</v>
      </c>
      <c r="J15" s="827" t="s">
        <v>1355</v>
      </c>
      <c r="K15" s="835"/>
    </row>
    <row r="16" spans="1:11">
      <c r="A16" s="777" t="s">
        <v>369</v>
      </c>
      <c r="B16" s="394" t="s">
        <v>1325</v>
      </c>
      <c r="C16" s="395" t="s">
        <v>1187</v>
      </c>
      <c r="D16" s="825" t="s">
        <v>323</v>
      </c>
      <c r="E16" s="804" t="s">
        <v>43</v>
      </c>
      <c r="F16" s="830">
        <v>20</v>
      </c>
      <c r="G16" s="831" t="s">
        <v>1351</v>
      </c>
      <c r="H16" s="830">
        <v>1.76</v>
      </c>
      <c r="I16" s="829">
        <v>0.3</v>
      </c>
      <c r="J16" s="827" t="s">
        <v>1355</v>
      </c>
      <c r="K16" s="835"/>
    </row>
    <row r="17" spans="1:11">
      <c r="A17" s="777" t="s">
        <v>369</v>
      </c>
      <c r="B17" s="394" t="s">
        <v>1353</v>
      </c>
      <c r="C17" s="395" t="s">
        <v>1187</v>
      </c>
      <c r="D17" s="825" t="s">
        <v>323</v>
      </c>
      <c r="E17" s="804" t="s">
        <v>42</v>
      </c>
      <c r="F17" s="830">
        <v>100</v>
      </c>
      <c r="G17" s="831" t="s">
        <v>1346</v>
      </c>
      <c r="H17" s="830" t="s">
        <v>1321</v>
      </c>
      <c r="I17" s="830" t="s">
        <v>1321</v>
      </c>
      <c r="J17" s="827" t="s">
        <v>1355</v>
      </c>
      <c r="K17" s="835"/>
    </row>
    <row r="18" spans="1:11">
      <c r="A18" s="777" t="s">
        <v>369</v>
      </c>
      <c r="B18" s="394" t="s">
        <v>1327</v>
      </c>
      <c r="C18" s="395" t="s">
        <v>1187</v>
      </c>
      <c r="D18" s="825" t="s">
        <v>323</v>
      </c>
      <c r="E18" s="804" t="s">
        <v>43</v>
      </c>
      <c r="F18" s="830">
        <v>20</v>
      </c>
      <c r="G18" s="831" t="s">
        <v>1351</v>
      </c>
      <c r="H18" s="830">
        <v>0.98</v>
      </c>
      <c r="I18" s="829">
        <v>0.3</v>
      </c>
      <c r="J18" s="827" t="s">
        <v>1355</v>
      </c>
      <c r="K18" s="835"/>
    </row>
    <row r="19" spans="1:11">
      <c r="A19" s="777" t="s">
        <v>369</v>
      </c>
      <c r="B19" s="394" t="s">
        <v>1354</v>
      </c>
      <c r="C19" s="395" t="s">
        <v>1187</v>
      </c>
      <c r="D19" s="825" t="s">
        <v>323</v>
      </c>
      <c r="E19" s="804" t="s">
        <v>42</v>
      </c>
      <c r="F19" s="830">
        <v>100</v>
      </c>
      <c r="G19" s="831" t="s">
        <v>1314</v>
      </c>
      <c r="H19" s="830" t="s">
        <v>1321</v>
      </c>
      <c r="I19" s="830">
        <v>100</v>
      </c>
      <c r="J19" s="827" t="s">
        <v>56</v>
      </c>
      <c r="K19" s="835"/>
    </row>
    <row r="20" spans="1:11">
      <c r="A20" s="777" t="s">
        <v>369</v>
      </c>
      <c r="B20" s="394" t="s">
        <v>652</v>
      </c>
      <c r="C20" s="395" t="s">
        <v>1187</v>
      </c>
      <c r="D20" s="832" t="s">
        <v>323</v>
      </c>
      <c r="E20" s="804" t="s">
        <v>42</v>
      </c>
      <c r="F20" s="830">
        <v>100</v>
      </c>
      <c r="G20" s="831" t="s">
        <v>1314</v>
      </c>
      <c r="H20" s="830" t="s">
        <v>1321</v>
      </c>
      <c r="I20" s="830">
        <v>100</v>
      </c>
      <c r="J20" s="395" t="s">
        <v>56</v>
      </c>
      <c r="K20" s="189"/>
    </row>
    <row r="21" spans="1:11">
      <c r="A21" s="777" t="s">
        <v>369</v>
      </c>
      <c r="B21" s="394" t="s">
        <v>1333</v>
      </c>
      <c r="C21" s="395" t="s">
        <v>1187</v>
      </c>
      <c r="D21" s="832" t="s">
        <v>1344</v>
      </c>
      <c r="E21" s="804" t="s">
        <v>42</v>
      </c>
      <c r="F21" s="830">
        <v>100</v>
      </c>
      <c r="G21" s="829">
        <v>1</v>
      </c>
      <c r="H21" s="830" t="s">
        <v>1321</v>
      </c>
      <c r="I21" s="830">
        <v>100</v>
      </c>
      <c r="J21" s="395" t="s">
        <v>56</v>
      </c>
      <c r="K21" s="189"/>
    </row>
    <row r="22" spans="1:11" ht="14.45" customHeight="1">
      <c r="A22" s="628"/>
      <c r="B22" s="394"/>
      <c r="C22" s="395"/>
      <c r="D22" s="832"/>
      <c r="E22" s="807"/>
      <c r="F22" s="833"/>
      <c r="G22" s="833"/>
      <c r="H22" s="833"/>
      <c r="I22" s="833"/>
      <c r="J22" s="395"/>
      <c r="K22" s="189"/>
    </row>
    <row r="23" spans="1:11">
      <c r="A23" s="808" t="s">
        <v>280</v>
      </c>
      <c r="B23" s="115"/>
      <c r="C23" s="115"/>
      <c r="D23" s="115"/>
      <c r="E23" s="115"/>
      <c r="F23" s="115"/>
      <c r="G23" s="115"/>
      <c r="H23" s="115"/>
      <c r="I23" s="115"/>
      <c r="J23" s="77"/>
      <c r="K23" s="258"/>
    </row>
    <row r="24" spans="1:11">
      <c r="A24" s="808" t="s">
        <v>2084</v>
      </c>
      <c r="B24" s="260"/>
      <c r="C24" s="260"/>
      <c r="D24" s="260"/>
      <c r="E24" s="260"/>
      <c r="F24" s="260"/>
      <c r="G24" s="260"/>
      <c r="H24" s="260"/>
      <c r="I24" s="260"/>
      <c r="J24" s="260"/>
      <c r="K24" s="258"/>
    </row>
    <row r="25" spans="1:11">
      <c r="A25" s="808" t="s">
        <v>2085</v>
      </c>
      <c r="B25" s="260"/>
      <c r="C25" s="260"/>
      <c r="D25" s="260"/>
      <c r="E25" s="260"/>
      <c r="F25" s="260"/>
      <c r="G25" s="260"/>
      <c r="H25" s="260"/>
      <c r="I25" s="260"/>
      <c r="J25" s="260"/>
      <c r="K25" s="258"/>
    </row>
    <row r="26" spans="1:11">
      <c r="A26" s="808" t="s">
        <v>2086</v>
      </c>
      <c r="B26" s="260"/>
      <c r="C26" s="260"/>
      <c r="D26" s="260"/>
      <c r="E26" s="260"/>
      <c r="F26" s="260"/>
      <c r="G26" s="260"/>
      <c r="H26" s="260"/>
      <c r="I26" s="260"/>
      <c r="J26" s="260"/>
      <c r="K26" s="258"/>
    </row>
    <row r="27" spans="1:11">
      <c r="A27" s="809"/>
      <c r="B27" s="260"/>
      <c r="C27" s="260"/>
      <c r="D27" s="260"/>
      <c r="E27" s="260"/>
      <c r="F27" s="260"/>
      <c r="G27" s="260"/>
      <c r="H27" s="260"/>
      <c r="I27" s="260"/>
      <c r="J27" s="260"/>
      <c r="K27" s="258"/>
    </row>
    <row r="28" spans="1:11">
      <c r="A28" s="260"/>
      <c r="B28" s="260"/>
      <c r="C28" s="260"/>
      <c r="D28" s="260"/>
      <c r="E28" s="260"/>
      <c r="F28" s="260"/>
      <c r="G28" s="260"/>
      <c r="H28" s="260"/>
      <c r="I28" s="260"/>
      <c r="J28" s="260"/>
      <c r="K28" s="258"/>
    </row>
  </sheetData>
  <pageMargins left="0.70866141732283472" right="0.70866141732283472" top="0.78740157480314965" bottom="0.78740157480314965" header="0.51181102362204722" footer="0.51181102362204722"/>
  <pageSetup paperSize="9" scale="76" firstPageNumber="0" orientation="landscape" horizontalDpi="300" verticalDpi="300"/>
  <headerFooter alignWithMargins="0"/>
  <extLst>
    <ext xmlns:mx="http://schemas.microsoft.com/office/mac/excel/2008/main" uri="{64002731-A6B0-56B0-2670-7721B7C09600}">
      <mx:PLV Mode="0" OnePage="0" WScale="0"/>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enableFormatConditionsCalculation="0"/>
  <dimension ref="A1:I39"/>
  <sheetViews>
    <sheetView topLeftCell="A20" zoomScaleSheetLayoutView="100" workbookViewId="0"/>
  </sheetViews>
  <sheetFormatPr defaultColWidth="11.42578125" defaultRowHeight="12.75"/>
  <cols>
    <col min="1" max="1" width="10.42578125" style="10" customWidth="1"/>
    <col min="2" max="2" width="25.7109375" style="26" customWidth="1"/>
    <col min="3" max="3" width="12.7109375" style="1" customWidth="1"/>
    <col min="4" max="4" width="43.85546875" style="1" customWidth="1"/>
    <col min="5" max="5" width="39.85546875" style="1" customWidth="1"/>
    <col min="6" max="6" width="12.85546875" style="1" customWidth="1"/>
    <col min="7" max="7" width="26.42578125" style="1" customWidth="1"/>
    <col min="8" max="8" width="24.140625" style="1" customWidth="1"/>
    <col min="9" max="9" width="24.28515625" style="27" customWidth="1"/>
  </cols>
  <sheetData>
    <row r="1" spans="1:9" ht="16.5" thickBot="1">
      <c r="A1" s="29" t="s">
        <v>208</v>
      </c>
      <c r="B1" s="29"/>
      <c r="C1" s="29"/>
      <c r="D1" s="29"/>
      <c r="E1" s="29"/>
      <c r="F1" s="29"/>
      <c r="G1" s="199" t="s">
        <v>51</v>
      </c>
      <c r="H1" s="406" t="s">
        <v>453</v>
      </c>
    </row>
    <row r="2" spans="1:9" ht="16.5" thickBot="1">
      <c r="A2" s="59"/>
      <c r="B2" s="29"/>
      <c r="C2" s="30"/>
      <c r="D2" s="30"/>
      <c r="E2" s="30"/>
      <c r="F2" s="30"/>
      <c r="G2" s="199" t="s">
        <v>290</v>
      </c>
      <c r="H2" s="407">
        <v>2014</v>
      </c>
    </row>
    <row r="3" spans="1:9" ht="26.25" thickBot="1">
      <c r="A3" s="611" t="s">
        <v>1</v>
      </c>
      <c r="B3" s="612" t="s">
        <v>10</v>
      </c>
      <c r="C3" s="613" t="s">
        <v>209</v>
      </c>
      <c r="D3" s="3" t="s">
        <v>210</v>
      </c>
      <c r="E3" s="3" t="s">
        <v>211</v>
      </c>
      <c r="F3" s="3" t="s">
        <v>212</v>
      </c>
      <c r="G3" s="726" t="s">
        <v>213</v>
      </c>
      <c r="H3" s="186" t="s">
        <v>214</v>
      </c>
      <c r="I3" s="181" t="s">
        <v>347</v>
      </c>
    </row>
    <row r="4" spans="1:9" s="81" customFormat="1" ht="38.25">
      <c r="A4" s="405" t="s">
        <v>369</v>
      </c>
      <c r="B4" s="729" t="s">
        <v>19</v>
      </c>
      <c r="C4" s="400">
        <v>1</v>
      </c>
      <c r="D4" s="401" t="s">
        <v>306</v>
      </c>
      <c r="E4" s="401" t="s">
        <v>310</v>
      </c>
      <c r="F4" s="402" t="s">
        <v>1196</v>
      </c>
      <c r="G4" s="888" t="s">
        <v>1356</v>
      </c>
      <c r="H4" s="889" t="s">
        <v>1357</v>
      </c>
      <c r="I4" s="182"/>
    </row>
    <row r="5" spans="1:9" s="81" customFormat="1" ht="38.25">
      <c r="A5" s="405" t="s">
        <v>369</v>
      </c>
      <c r="B5" s="399" t="s">
        <v>19</v>
      </c>
      <c r="C5" s="400">
        <v>2</v>
      </c>
      <c r="D5" s="401" t="s">
        <v>307</v>
      </c>
      <c r="E5" s="401" t="s">
        <v>310</v>
      </c>
      <c r="F5" s="402" t="s">
        <v>1196</v>
      </c>
      <c r="G5" s="890" t="s">
        <v>1356</v>
      </c>
      <c r="H5" s="890" t="s">
        <v>1357</v>
      </c>
      <c r="I5" s="156"/>
    </row>
    <row r="6" spans="1:9" s="81" customFormat="1" ht="38.25">
      <c r="A6" s="405" t="s">
        <v>369</v>
      </c>
      <c r="B6" s="399" t="s">
        <v>19</v>
      </c>
      <c r="C6" s="400">
        <v>3</v>
      </c>
      <c r="D6" s="401" t="s">
        <v>308</v>
      </c>
      <c r="E6" s="401" t="s">
        <v>310</v>
      </c>
      <c r="F6" s="402" t="s">
        <v>1196</v>
      </c>
      <c r="G6" s="890" t="s">
        <v>1356</v>
      </c>
      <c r="H6" s="890" t="s">
        <v>1357</v>
      </c>
      <c r="I6" s="156"/>
    </row>
    <row r="7" spans="1:9" s="81" customFormat="1" ht="38.25">
      <c r="A7" s="405" t="s">
        <v>369</v>
      </c>
      <c r="B7" s="399" t="s">
        <v>19</v>
      </c>
      <c r="C7" s="400">
        <v>4</v>
      </c>
      <c r="D7" s="401" t="s">
        <v>309</v>
      </c>
      <c r="E7" s="401" t="s">
        <v>311</v>
      </c>
      <c r="F7" s="402" t="s">
        <v>1196</v>
      </c>
      <c r="G7" s="890" t="s">
        <v>1356</v>
      </c>
      <c r="H7" s="890" t="s">
        <v>1357</v>
      </c>
      <c r="I7" s="157"/>
    </row>
    <row r="8" spans="1:9" s="81" customFormat="1" ht="38.25">
      <c r="A8" s="405" t="s">
        <v>369</v>
      </c>
      <c r="B8" s="403" t="s">
        <v>19</v>
      </c>
      <c r="C8" s="400">
        <v>5</v>
      </c>
      <c r="D8" s="401" t="s">
        <v>215</v>
      </c>
      <c r="E8" s="401" t="s">
        <v>1358</v>
      </c>
      <c r="F8" s="402" t="s">
        <v>1196</v>
      </c>
      <c r="G8" s="891" t="s">
        <v>1356</v>
      </c>
      <c r="H8" s="892" t="s">
        <v>1359</v>
      </c>
      <c r="I8" s="157"/>
    </row>
    <row r="9" spans="1:9" s="81" customFormat="1" ht="38.25">
      <c r="A9" s="405" t="s">
        <v>369</v>
      </c>
      <c r="B9" s="403" t="s">
        <v>19</v>
      </c>
      <c r="C9" s="400">
        <v>6</v>
      </c>
      <c r="D9" s="8" t="s">
        <v>216</v>
      </c>
      <c r="E9" s="8" t="s">
        <v>1358</v>
      </c>
      <c r="F9" s="402" t="s">
        <v>1196</v>
      </c>
      <c r="G9" s="893" t="s">
        <v>1356</v>
      </c>
      <c r="H9" s="894" t="s">
        <v>1359</v>
      </c>
      <c r="I9" s="157"/>
    </row>
    <row r="10" spans="1:9" s="81" customFormat="1" ht="38.25">
      <c r="A10" s="405" t="s">
        <v>369</v>
      </c>
      <c r="B10" s="403" t="s">
        <v>19</v>
      </c>
      <c r="C10" s="400">
        <v>7</v>
      </c>
      <c r="D10" s="8" t="s">
        <v>1360</v>
      </c>
      <c r="E10" s="8" t="s">
        <v>1358</v>
      </c>
      <c r="F10" s="402" t="s">
        <v>1196</v>
      </c>
      <c r="G10" s="893" t="s">
        <v>1356</v>
      </c>
      <c r="H10" s="894" t="s">
        <v>1359</v>
      </c>
      <c r="I10" s="157"/>
    </row>
    <row r="11" spans="1:9" s="81" customFormat="1" ht="25.5">
      <c r="A11" s="405" t="s">
        <v>369</v>
      </c>
      <c r="B11" s="404" t="s">
        <v>19</v>
      </c>
      <c r="C11" s="58">
        <v>8</v>
      </c>
      <c r="D11" s="8" t="s">
        <v>217</v>
      </c>
      <c r="E11" s="8" t="s">
        <v>1361</v>
      </c>
      <c r="F11" s="402" t="s">
        <v>1196</v>
      </c>
      <c r="G11" s="893" t="s">
        <v>1362</v>
      </c>
      <c r="H11" s="894" t="s">
        <v>1357</v>
      </c>
      <c r="I11" s="157"/>
    </row>
    <row r="12" spans="1:9" s="81" customFormat="1" ht="24" customHeight="1" thickBot="1">
      <c r="A12" s="866" t="s">
        <v>369</v>
      </c>
      <c r="B12" s="867" t="s">
        <v>19</v>
      </c>
      <c r="C12" s="868">
        <v>9</v>
      </c>
      <c r="D12" s="869" t="s">
        <v>218</v>
      </c>
      <c r="E12" s="869" t="s">
        <v>1363</v>
      </c>
      <c r="F12" s="870" t="s">
        <v>1196</v>
      </c>
      <c r="G12" s="895" t="s">
        <v>1364</v>
      </c>
      <c r="H12" s="896" t="s">
        <v>1357</v>
      </c>
      <c r="I12" s="871"/>
    </row>
    <row r="13" spans="1:9" s="81" customFormat="1" ht="38.25">
      <c r="A13" s="771" t="s">
        <v>369</v>
      </c>
      <c r="B13" s="685" t="s">
        <v>21</v>
      </c>
      <c r="C13" s="863">
        <v>1</v>
      </c>
      <c r="D13" s="864" t="s">
        <v>306</v>
      </c>
      <c r="E13" s="864" t="s">
        <v>310</v>
      </c>
      <c r="F13" s="865" t="s">
        <v>1196</v>
      </c>
      <c r="G13" s="897" t="s">
        <v>1356</v>
      </c>
      <c r="H13" s="898" t="s">
        <v>1357</v>
      </c>
      <c r="I13" s="397"/>
    </row>
    <row r="14" spans="1:9" s="81" customFormat="1" ht="38.25">
      <c r="A14" s="405" t="s">
        <v>369</v>
      </c>
      <c r="B14" s="404" t="s">
        <v>21</v>
      </c>
      <c r="C14" s="123">
        <v>2</v>
      </c>
      <c r="D14" s="16" t="s">
        <v>307</v>
      </c>
      <c r="E14" s="8" t="s">
        <v>310</v>
      </c>
      <c r="F14" s="402" t="s">
        <v>1196</v>
      </c>
      <c r="G14" s="893" t="s">
        <v>1356</v>
      </c>
      <c r="H14" s="894" t="s">
        <v>1357</v>
      </c>
      <c r="I14" s="158"/>
    </row>
    <row r="15" spans="1:9" ht="38.25">
      <c r="A15" s="405" t="s">
        <v>369</v>
      </c>
      <c r="B15" s="404" t="s">
        <v>21</v>
      </c>
      <c r="C15" s="123">
        <v>3</v>
      </c>
      <c r="D15" s="16" t="s">
        <v>308</v>
      </c>
      <c r="E15" s="8" t="s">
        <v>310</v>
      </c>
      <c r="F15" s="402" t="s">
        <v>1196</v>
      </c>
      <c r="G15" s="893" t="s">
        <v>1356</v>
      </c>
      <c r="H15" s="894" t="s">
        <v>1357</v>
      </c>
      <c r="I15" s="158"/>
    </row>
    <row r="16" spans="1:9" ht="38.25">
      <c r="A16" s="405" t="s">
        <v>369</v>
      </c>
      <c r="B16" s="404" t="s">
        <v>21</v>
      </c>
      <c r="C16" s="123">
        <v>4</v>
      </c>
      <c r="D16" s="16" t="s">
        <v>309</v>
      </c>
      <c r="E16" s="8" t="s">
        <v>311</v>
      </c>
      <c r="F16" s="402" t="s">
        <v>1196</v>
      </c>
      <c r="G16" s="893" t="s">
        <v>1356</v>
      </c>
      <c r="H16" s="894" t="s">
        <v>1357</v>
      </c>
      <c r="I16" s="158"/>
    </row>
    <row r="17" spans="1:9" ht="38.25">
      <c r="A17" s="405" t="s">
        <v>369</v>
      </c>
      <c r="B17" s="404" t="s">
        <v>21</v>
      </c>
      <c r="C17" s="123">
        <v>5</v>
      </c>
      <c r="D17" s="16" t="s">
        <v>215</v>
      </c>
      <c r="E17" s="8" t="s">
        <v>1358</v>
      </c>
      <c r="F17" s="402" t="s">
        <v>1196</v>
      </c>
      <c r="G17" s="893" t="s">
        <v>1356</v>
      </c>
      <c r="H17" s="894" t="s">
        <v>1359</v>
      </c>
      <c r="I17" s="158"/>
    </row>
    <row r="18" spans="1:9" ht="38.25">
      <c r="A18" s="405" t="s">
        <v>369</v>
      </c>
      <c r="B18" s="404" t="s">
        <v>21</v>
      </c>
      <c r="C18" s="123">
        <v>6</v>
      </c>
      <c r="D18" s="16" t="s">
        <v>216</v>
      </c>
      <c r="E18" s="8" t="s">
        <v>1358</v>
      </c>
      <c r="F18" s="402" t="s">
        <v>1196</v>
      </c>
      <c r="G18" s="893" t="s">
        <v>1356</v>
      </c>
      <c r="H18" s="894" t="s">
        <v>1359</v>
      </c>
      <c r="I18" s="158"/>
    </row>
    <row r="19" spans="1:9" ht="38.25">
      <c r="A19" s="405" t="s">
        <v>369</v>
      </c>
      <c r="B19" s="404" t="s">
        <v>21</v>
      </c>
      <c r="C19" s="123">
        <v>7</v>
      </c>
      <c r="D19" s="16" t="s">
        <v>1360</v>
      </c>
      <c r="E19" s="8" t="s">
        <v>1358</v>
      </c>
      <c r="F19" s="402" t="s">
        <v>1196</v>
      </c>
      <c r="G19" s="893" t="s">
        <v>1356</v>
      </c>
      <c r="H19" s="894" t="s">
        <v>1359</v>
      </c>
      <c r="I19" s="158"/>
    </row>
    <row r="20" spans="1:9" ht="25.5">
      <c r="A20" s="872" t="s">
        <v>369</v>
      </c>
      <c r="B20" s="873" t="s">
        <v>21</v>
      </c>
      <c r="C20" s="874">
        <v>8</v>
      </c>
      <c r="D20" s="875" t="s">
        <v>217</v>
      </c>
      <c r="E20" s="821" t="s">
        <v>1361</v>
      </c>
      <c r="F20" s="876" t="s">
        <v>1196</v>
      </c>
      <c r="G20" s="899" t="s">
        <v>1362</v>
      </c>
      <c r="H20" s="900" t="s">
        <v>1357</v>
      </c>
      <c r="I20" s="877"/>
    </row>
    <row r="21" spans="1:9" ht="24" customHeight="1" thickBot="1">
      <c r="A21" s="880" t="s">
        <v>369</v>
      </c>
      <c r="B21" s="881" t="s">
        <v>21</v>
      </c>
      <c r="C21" s="882">
        <v>9</v>
      </c>
      <c r="D21" s="883" t="s">
        <v>218</v>
      </c>
      <c r="E21" s="884" t="s">
        <v>1363</v>
      </c>
      <c r="F21" s="885" t="s">
        <v>1196</v>
      </c>
      <c r="G21" s="901" t="s">
        <v>1364</v>
      </c>
      <c r="H21" s="902" t="s">
        <v>1357</v>
      </c>
      <c r="I21" s="886"/>
    </row>
    <row r="22" spans="1:9" ht="38.25">
      <c r="A22" s="771" t="s">
        <v>369</v>
      </c>
      <c r="B22" s="685" t="s">
        <v>23</v>
      </c>
      <c r="C22" s="878">
        <v>1</v>
      </c>
      <c r="D22" s="879" t="s">
        <v>306</v>
      </c>
      <c r="E22" s="864" t="s">
        <v>310</v>
      </c>
      <c r="F22" s="865" t="s">
        <v>1196</v>
      </c>
      <c r="G22" s="897" t="s">
        <v>1356</v>
      </c>
      <c r="H22" s="898" t="s">
        <v>1357</v>
      </c>
      <c r="I22" s="397"/>
    </row>
    <row r="23" spans="1:9" ht="38.25">
      <c r="A23" s="405" t="s">
        <v>369</v>
      </c>
      <c r="B23" s="404" t="s">
        <v>23</v>
      </c>
      <c r="C23" s="123">
        <v>2</v>
      </c>
      <c r="D23" s="16" t="s">
        <v>307</v>
      </c>
      <c r="E23" s="8" t="s">
        <v>310</v>
      </c>
      <c r="F23" s="402" t="s">
        <v>1196</v>
      </c>
      <c r="G23" s="893" t="s">
        <v>1356</v>
      </c>
      <c r="H23" s="894" t="s">
        <v>1357</v>
      </c>
      <c r="I23" s="158"/>
    </row>
    <row r="24" spans="1:9" ht="38.25">
      <c r="A24" s="405" t="s">
        <v>369</v>
      </c>
      <c r="B24" s="404" t="s">
        <v>23</v>
      </c>
      <c r="C24" s="123">
        <v>3</v>
      </c>
      <c r="D24" s="16" t="s">
        <v>308</v>
      </c>
      <c r="E24" s="8" t="s">
        <v>310</v>
      </c>
      <c r="F24" s="402" t="s">
        <v>1196</v>
      </c>
      <c r="G24" s="893" t="s">
        <v>1356</v>
      </c>
      <c r="H24" s="894" t="s">
        <v>1357</v>
      </c>
      <c r="I24" s="158"/>
    </row>
    <row r="25" spans="1:9" ht="38.25">
      <c r="A25" s="405" t="s">
        <v>369</v>
      </c>
      <c r="B25" s="404" t="s">
        <v>23</v>
      </c>
      <c r="C25" s="123">
        <v>4</v>
      </c>
      <c r="D25" s="16" t="s">
        <v>309</v>
      </c>
      <c r="E25" s="8" t="s">
        <v>311</v>
      </c>
      <c r="F25" s="402" t="s">
        <v>1196</v>
      </c>
      <c r="G25" s="893" t="s">
        <v>1356</v>
      </c>
      <c r="H25" s="894" t="s">
        <v>1357</v>
      </c>
      <c r="I25" s="158"/>
    </row>
    <row r="26" spans="1:9" ht="38.25">
      <c r="A26" s="405" t="s">
        <v>369</v>
      </c>
      <c r="B26" s="404" t="s">
        <v>23</v>
      </c>
      <c r="C26" s="123">
        <v>5</v>
      </c>
      <c r="D26" s="16" t="s">
        <v>215</v>
      </c>
      <c r="E26" s="8" t="s">
        <v>1358</v>
      </c>
      <c r="F26" s="402" t="s">
        <v>1196</v>
      </c>
      <c r="G26" s="893" t="s">
        <v>1356</v>
      </c>
      <c r="H26" s="894" t="s">
        <v>1359</v>
      </c>
      <c r="I26" s="158"/>
    </row>
    <row r="27" spans="1:9" ht="38.25">
      <c r="A27" s="405" t="s">
        <v>369</v>
      </c>
      <c r="B27" s="404" t="s">
        <v>23</v>
      </c>
      <c r="C27" s="123">
        <v>6</v>
      </c>
      <c r="D27" s="16" t="s">
        <v>216</v>
      </c>
      <c r="E27" s="8" t="s">
        <v>1358</v>
      </c>
      <c r="F27" s="402" t="s">
        <v>1196</v>
      </c>
      <c r="G27" s="893" t="s">
        <v>1356</v>
      </c>
      <c r="H27" s="894" t="s">
        <v>1359</v>
      </c>
      <c r="I27" s="158"/>
    </row>
    <row r="28" spans="1:9" ht="38.25">
      <c r="A28" s="405" t="s">
        <v>369</v>
      </c>
      <c r="B28" s="404" t="s">
        <v>23</v>
      </c>
      <c r="C28" s="123">
        <v>7</v>
      </c>
      <c r="D28" s="16" t="s">
        <v>1360</v>
      </c>
      <c r="E28" s="8" t="s">
        <v>1358</v>
      </c>
      <c r="F28" s="402" t="s">
        <v>1196</v>
      </c>
      <c r="G28" s="893" t="s">
        <v>1356</v>
      </c>
      <c r="H28" s="894" t="s">
        <v>1359</v>
      </c>
      <c r="I28" s="158"/>
    </row>
    <row r="29" spans="1:9" ht="25.5">
      <c r="A29" s="405" t="s">
        <v>369</v>
      </c>
      <c r="B29" s="404" t="s">
        <v>23</v>
      </c>
      <c r="C29" s="123">
        <v>8</v>
      </c>
      <c r="D29" s="16" t="s">
        <v>217</v>
      </c>
      <c r="E29" s="8" t="s">
        <v>1361</v>
      </c>
      <c r="F29" s="402" t="s">
        <v>1196</v>
      </c>
      <c r="G29" s="893" t="s">
        <v>1362</v>
      </c>
      <c r="H29" s="894" t="s">
        <v>1357</v>
      </c>
      <c r="I29" s="158"/>
    </row>
    <row r="30" spans="1:9" ht="24" customHeight="1" thickBot="1">
      <c r="A30" s="866" t="s">
        <v>369</v>
      </c>
      <c r="B30" s="867" t="s">
        <v>23</v>
      </c>
      <c r="C30" s="882">
        <v>9</v>
      </c>
      <c r="D30" s="887" t="s">
        <v>218</v>
      </c>
      <c r="E30" s="869" t="s">
        <v>1363</v>
      </c>
      <c r="F30" s="870" t="s">
        <v>1196</v>
      </c>
      <c r="G30" s="895" t="s">
        <v>1364</v>
      </c>
      <c r="H30" s="896" t="s">
        <v>1357</v>
      </c>
      <c r="I30" s="886"/>
    </row>
    <row r="31" spans="1:9" ht="24" customHeight="1">
      <c r="A31" s="771" t="s">
        <v>369</v>
      </c>
      <c r="B31" s="685" t="s">
        <v>1161</v>
      </c>
      <c r="C31" s="878">
        <v>1</v>
      </c>
      <c r="D31" s="879" t="s">
        <v>306</v>
      </c>
      <c r="E31" s="864" t="s">
        <v>310</v>
      </c>
      <c r="F31" s="865" t="s">
        <v>1365</v>
      </c>
      <c r="G31" s="897" t="s">
        <v>1366</v>
      </c>
      <c r="H31" s="898" t="s">
        <v>1357</v>
      </c>
      <c r="I31" s="397"/>
    </row>
    <row r="32" spans="1:9" ht="24" customHeight="1">
      <c r="A32" s="405" t="s">
        <v>369</v>
      </c>
      <c r="B32" s="404" t="s">
        <v>1161</v>
      </c>
      <c r="C32" s="123">
        <v>2</v>
      </c>
      <c r="D32" s="16" t="s">
        <v>307</v>
      </c>
      <c r="E32" s="8" t="s">
        <v>310</v>
      </c>
      <c r="F32" s="402" t="s">
        <v>1365</v>
      </c>
      <c r="G32" s="893" t="s">
        <v>1366</v>
      </c>
      <c r="H32" s="894" t="s">
        <v>1357</v>
      </c>
      <c r="I32" s="158"/>
    </row>
    <row r="33" spans="1:9" ht="24" customHeight="1">
      <c r="A33" s="405" t="s">
        <v>369</v>
      </c>
      <c r="B33" s="404" t="s">
        <v>1161</v>
      </c>
      <c r="C33" s="123">
        <v>3</v>
      </c>
      <c r="D33" s="16" t="s">
        <v>308</v>
      </c>
      <c r="E33" s="8" t="s">
        <v>310</v>
      </c>
      <c r="F33" s="402" t="s">
        <v>1365</v>
      </c>
      <c r="G33" s="893" t="s">
        <v>1366</v>
      </c>
      <c r="H33" s="894" t="s">
        <v>1357</v>
      </c>
      <c r="I33" s="158"/>
    </row>
    <row r="34" spans="1:9" ht="24" customHeight="1">
      <c r="A34" s="405" t="s">
        <v>369</v>
      </c>
      <c r="B34" s="404" t="s">
        <v>1161</v>
      </c>
      <c r="C34" s="123">
        <v>4</v>
      </c>
      <c r="D34" s="16" t="s">
        <v>309</v>
      </c>
      <c r="E34" s="8" t="s">
        <v>311</v>
      </c>
      <c r="F34" s="402" t="s">
        <v>1365</v>
      </c>
      <c r="G34" s="893" t="s">
        <v>1366</v>
      </c>
      <c r="H34" s="894" t="s">
        <v>1357</v>
      </c>
      <c r="I34" s="158"/>
    </row>
    <row r="35" spans="1:9" ht="38.25">
      <c r="A35" s="405" t="s">
        <v>369</v>
      </c>
      <c r="B35" s="404" t="s">
        <v>1161</v>
      </c>
      <c r="C35" s="123">
        <v>5</v>
      </c>
      <c r="D35" s="16" t="s">
        <v>215</v>
      </c>
      <c r="E35" s="8" t="s">
        <v>1358</v>
      </c>
      <c r="F35" s="402" t="s">
        <v>1196</v>
      </c>
      <c r="G35" s="893" t="s">
        <v>1356</v>
      </c>
      <c r="H35" s="894" t="s">
        <v>1359</v>
      </c>
      <c r="I35" s="158"/>
    </row>
    <row r="36" spans="1:9" ht="38.25">
      <c r="A36" s="405" t="s">
        <v>369</v>
      </c>
      <c r="B36" s="404" t="s">
        <v>1161</v>
      </c>
      <c r="C36" s="123">
        <v>6</v>
      </c>
      <c r="D36" s="16" t="s">
        <v>216</v>
      </c>
      <c r="E36" s="8" t="s">
        <v>1358</v>
      </c>
      <c r="F36" s="402" t="s">
        <v>1196</v>
      </c>
      <c r="G36" s="893" t="s">
        <v>1356</v>
      </c>
      <c r="H36" s="894" t="s">
        <v>1359</v>
      </c>
      <c r="I36" s="158"/>
    </row>
    <row r="37" spans="1:9" ht="38.25">
      <c r="A37" s="405" t="s">
        <v>369</v>
      </c>
      <c r="B37" s="404" t="s">
        <v>1161</v>
      </c>
      <c r="C37" s="123">
        <v>7</v>
      </c>
      <c r="D37" s="16" t="s">
        <v>1360</v>
      </c>
      <c r="E37" s="8" t="s">
        <v>1358</v>
      </c>
      <c r="F37" s="402" t="s">
        <v>1196</v>
      </c>
      <c r="G37" s="893" t="s">
        <v>1356</v>
      </c>
      <c r="H37" s="894" t="s">
        <v>1359</v>
      </c>
      <c r="I37" s="158"/>
    </row>
    <row r="38" spans="1:9" ht="25.5">
      <c r="A38" s="405" t="s">
        <v>369</v>
      </c>
      <c r="B38" s="404" t="s">
        <v>1161</v>
      </c>
      <c r="C38" s="123">
        <v>8</v>
      </c>
      <c r="D38" s="16" t="s">
        <v>217</v>
      </c>
      <c r="E38" s="8" t="s">
        <v>1361</v>
      </c>
      <c r="F38" s="402" t="s">
        <v>1196</v>
      </c>
      <c r="G38" s="893" t="s">
        <v>1362</v>
      </c>
      <c r="H38" s="894" t="s">
        <v>1357</v>
      </c>
      <c r="I38" s="158" t="s">
        <v>2102</v>
      </c>
    </row>
    <row r="39" spans="1:9" ht="24" customHeight="1">
      <c r="A39" s="405" t="s">
        <v>369</v>
      </c>
      <c r="B39" s="404" t="s">
        <v>1161</v>
      </c>
      <c r="C39" s="123">
        <v>9</v>
      </c>
      <c r="D39" s="16" t="s">
        <v>218</v>
      </c>
      <c r="E39" s="8" t="s">
        <v>1363</v>
      </c>
      <c r="F39" s="402" t="s">
        <v>1196</v>
      </c>
      <c r="G39" s="893" t="s">
        <v>1364</v>
      </c>
      <c r="H39" s="894" t="s">
        <v>1357</v>
      </c>
      <c r="I39" s="158"/>
    </row>
  </sheetData>
  <phoneticPr fontId="42" type="noConversion"/>
  <pageMargins left="0.7" right="0.7" top="0.75" bottom="0.75" header="0.51180555555555551" footer="0.51180555555555551"/>
  <pageSetup paperSize="9" scale="42" firstPageNumber="0" orientation="portrait" horizontalDpi="300" verticalDpi="300"/>
  <headerFooter alignWithMargins="0"/>
  <extLst>
    <ext xmlns:mx="http://schemas.microsoft.com/office/mac/excel/2008/main" uri="{64002731-A6B0-56B0-2670-7721B7C09600}">
      <mx:PLV Mode="0" OnePage="0" WScale="0"/>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enableFormatConditionsCalculation="0"/>
  <dimension ref="A1:Y74"/>
  <sheetViews>
    <sheetView zoomScaleSheetLayoutView="100" workbookViewId="0">
      <selection activeCell="D72" sqref="D72:E72"/>
    </sheetView>
  </sheetViews>
  <sheetFormatPr defaultColWidth="5.7109375" defaultRowHeight="20.100000000000001" customHeight="1"/>
  <cols>
    <col min="1" max="1" width="8.7109375" customWidth="1"/>
    <col min="2" max="2" width="18.7109375" style="60" customWidth="1"/>
    <col min="3" max="3" width="22.85546875" style="34" customWidth="1"/>
    <col min="4" max="20" width="5.7109375" style="34" customWidth="1"/>
    <col min="21" max="21" width="5.7109375" style="61"/>
    <col min="22" max="22" width="60" style="61" customWidth="1"/>
    <col min="23" max="16384" width="5.7109375" style="61"/>
  </cols>
  <sheetData>
    <row r="1" spans="1:22" ht="25.35" customHeight="1">
      <c r="A1" s="62" t="s">
        <v>237</v>
      </c>
      <c r="B1" s="62"/>
      <c r="C1" s="62"/>
      <c r="D1" s="62"/>
      <c r="E1" s="62"/>
      <c r="F1" s="62"/>
      <c r="G1" s="62"/>
      <c r="H1" s="62"/>
      <c r="I1" s="62"/>
      <c r="J1" s="62"/>
      <c r="K1" s="62"/>
      <c r="L1" s="62"/>
      <c r="M1" s="62"/>
      <c r="N1" s="62"/>
      <c r="O1" s="62"/>
      <c r="P1" s="62"/>
      <c r="Q1" s="63"/>
      <c r="R1" s="1053" t="s">
        <v>0</v>
      </c>
      <c r="S1" s="1053"/>
      <c r="T1" s="1054" t="s">
        <v>453</v>
      </c>
      <c r="U1" s="1054"/>
    </row>
    <row r="2" spans="1:22" ht="25.35" customHeight="1" thickBot="1">
      <c r="A2" s="64"/>
      <c r="B2" s="64"/>
      <c r="C2" s="64"/>
      <c r="D2" s="64"/>
      <c r="E2" s="64"/>
      <c r="F2" s="64"/>
      <c r="G2" s="64"/>
      <c r="H2" s="64"/>
      <c r="I2" s="64"/>
      <c r="J2" s="64"/>
      <c r="K2" s="64"/>
      <c r="L2" s="64"/>
      <c r="M2" s="64"/>
      <c r="N2" s="64"/>
      <c r="O2" s="64"/>
      <c r="P2" s="64"/>
      <c r="Q2" s="65"/>
      <c r="R2" s="1053" t="s">
        <v>290</v>
      </c>
      <c r="S2" s="1053"/>
      <c r="T2" s="1055" t="s">
        <v>648</v>
      </c>
      <c r="U2" s="1055"/>
    </row>
    <row r="3" spans="1:22" ht="13.5" customHeight="1" thickBot="1">
      <c r="A3" s="997" t="s">
        <v>1</v>
      </c>
      <c r="B3" s="997" t="s">
        <v>220</v>
      </c>
      <c r="C3" s="1074" t="s">
        <v>221</v>
      </c>
      <c r="D3" s="1057" t="s">
        <v>93</v>
      </c>
      <c r="E3" s="1057"/>
      <c r="F3" s="1059" t="s">
        <v>219</v>
      </c>
      <c r="G3" s="1059"/>
      <c r="H3" s="1059"/>
      <c r="I3" s="1059"/>
      <c r="J3" s="1059"/>
      <c r="K3" s="1059"/>
      <c r="L3" s="1059"/>
      <c r="M3" s="1059"/>
      <c r="N3" s="1059"/>
      <c r="O3" s="1059"/>
      <c r="P3" s="1059"/>
      <c r="Q3" s="1059"/>
      <c r="R3" s="1059"/>
      <c r="S3" s="1059"/>
      <c r="T3" s="1059"/>
      <c r="U3" s="1059"/>
      <c r="V3" s="413"/>
    </row>
    <row r="4" spans="1:22" ht="150" customHeight="1" thickBot="1">
      <c r="A4" s="1073"/>
      <c r="B4" s="1073"/>
      <c r="C4" s="1075"/>
      <c r="D4" s="1058"/>
      <c r="E4" s="1058"/>
      <c r="F4" s="414" t="s">
        <v>128</v>
      </c>
      <c r="G4" s="415" t="s">
        <v>222</v>
      </c>
      <c r="H4" s="414" t="s">
        <v>223</v>
      </c>
      <c r="I4" s="415" t="s">
        <v>224</v>
      </c>
      <c r="J4" s="416" t="s">
        <v>225</v>
      </c>
      <c r="K4" s="416" t="s">
        <v>226</v>
      </c>
      <c r="L4" s="414" t="s">
        <v>227</v>
      </c>
      <c r="M4" s="417" t="s">
        <v>228</v>
      </c>
      <c r="N4" s="417" t="s">
        <v>229</v>
      </c>
      <c r="O4" s="418" t="s">
        <v>230</v>
      </c>
      <c r="P4" s="414" t="s">
        <v>231</v>
      </c>
      <c r="Q4" s="417" t="s">
        <v>107</v>
      </c>
      <c r="R4" s="417" t="s">
        <v>116</v>
      </c>
      <c r="S4" s="418" t="s">
        <v>232</v>
      </c>
      <c r="T4" s="419" t="s">
        <v>233</v>
      </c>
      <c r="U4" s="419" t="s">
        <v>234</v>
      </c>
      <c r="V4" s="420" t="s">
        <v>347</v>
      </c>
    </row>
    <row r="5" spans="1:22" s="410" customFormat="1" ht="12.75">
      <c r="A5" s="1072" t="s">
        <v>369</v>
      </c>
      <c r="B5" s="1060" t="s">
        <v>1367</v>
      </c>
      <c r="C5" s="411" t="s">
        <v>666</v>
      </c>
      <c r="D5" s="1060" t="s">
        <v>1368</v>
      </c>
      <c r="E5" s="1060"/>
      <c r="F5" s="411"/>
      <c r="G5" s="411"/>
      <c r="H5" s="411" t="s">
        <v>5</v>
      </c>
      <c r="I5" s="411"/>
      <c r="J5" s="411"/>
      <c r="K5" s="411" t="s">
        <v>5</v>
      </c>
      <c r="L5" s="411" t="s">
        <v>5</v>
      </c>
      <c r="M5" s="411" t="s">
        <v>5</v>
      </c>
      <c r="N5" s="411"/>
      <c r="O5" s="411"/>
      <c r="P5" s="411"/>
      <c r="Q5" s="411"/>
      <c r="R5" s="411"/>
      <c r="S5" s="411"/>
      <c r="T5" s="411"/>
      <c r="U5" s="411"/>
      <c r="V5" s="412"/>
    </row>
    <row r="6" spans="1:22" s="410" customFormat="1" ht="12.75">
      <c r="A6" s="1068"/>
      <c r="B6" s="1056"/>
      <c r="C6" s="378" t="s">
        <v>666</v>
      </c>
      <c r="D6" s="1056" t="s">
        <v>76</v>
      </c>
      <c r="E6" s="1056"/>
      <c r="F6" s="378"/>
      <c r="G6" s="378"/>
      <c r="H6" s="378" t="s">
        <v>5</v>
      </c>
      <c r="I6" s="378"/>
      <c r="J6" s="378"/>
      <c r="K6" s="378" t="s">
        <v>5</v>
      </c>
      <c r="L6" s="378" t="s">
        <v>5</v>
      </c>
      <c r="M6" s="378" t="s">
        <v>5</v>
      </c>
      <c r="N6" s="378"/>
      <c r="O6" s="378"/>
      <c r="P6" s="378"/>
      <c r="Q6" s="378" t="s">
        <v>5</v>
      </c>
      <c r="R6" s="378"/>
      <c r="S6" s="378" t="s">
        <v>5</v>
      </c>
      <c r="T6" s="378"/>
      <c r="U6" s="378"/>
      <c r="V6" s="408"/>
    </row>
    <row r="7" spans="1:22" s="410" customFormat="1" ht="12.75">
      <c r="A7" s="1068"/>
      <c r="B7" s="1056"/>
      <c r="C7" s="378" t="s">
        <v>666</v>
      </c>
      <c r="D7" s="1056" t="s">
        <v>774</v>
      </c>
      <c r="E7" s="1056"/>
      <c r="F7" s="378"/>
      <c r="G7" s="378"/>
      <c r="H7" s="378" t="s">
        <v>5</v>
      </c>
      <c r="I7" s="378"/>
      <c r="J7" s="378"/>
      <c r="K7" s="378"/>
      <c r="L7" s="378"/>
      <c r="M7" s="378"/>
      <c r="N7" s="378"/>
      <c r="O7" s="378"/>
      <c r="P7" s="378"/>
      <c r="Q7" s="378"/>
      <c r="R7" s="378"/>
      <c r="S7" s="378"/>
      <c r="T7" s="378"/>
      <c r="U7" s="378"/>
      <c r="V7" s="408"/>
    </row>
    <row r="8" spans="1:22" s="410" customFormat="1" ht="12.75">
      <c r="A8" s="1068"/>
      <c r="B8" s="1056"/>
      <c r="C8" s="378" t="s">
        <v>710</v>
      </c>
      <c r="D8" s="1056" t="s">
        <v>1369</v>
      </c>
      <c r="E8" s="1056"/>
      <c r="F8" s="378"/>
      <c r="G8" s="378"/>
      <c r="H8" s="378" t="s">
        <v>5</v>
      </c>
      <c r="I8" s="378"/>
      <c r="J8" s="378"/>
      <c r="K8" s="378" t="s">
        <v>5</v>
      </c>
      <c r="L8" s="378"/>
      <c r="M8" s="378"/>
      <c r="N8" s="378"/>
      <c r="O8" s="378"/>
      <c r="P8" s="378"/>
      <c r="Q8" s="378" t="s">
        <v>5</v>
      </c>
      <c r="R8" s="378"/>
      <c r="S8" s="378" t="s">
        <v>5</v>
      </c>
      <c r="T8" s="378"/>
      <c r="U8" s="378"/>
      <c r="V8" s="408"/>
    </row>
    <row r="9" spans="1:22" s="410" customFormat="1" ht="12.75">
      <c r="A9" s="1068" t="s">
        <v>369</v>
      </c>
      <c r="B9" s="1056" t="s">
        <v>1370</v>
      </c>
      <c r="C9" s="378" t="s">
        <v>684</v>
      </c>
      <c r="D9" s="1056" t="s">
        <v>1371</v>
      </c>
      <c r="E9" s="1056"/>
      <c r="F9" s="378"/>
      <c r="G9" s="378"/>
      <c r="H9" s="378" t="s">
        <v>5</v>
      </c>
      <c r="I9" s="378" t="s">
        <v>5</v>
      </c>
      <c r="J9" s="378"/>
      <c r="K9" s="378" t="s">
        <v>1372</v>
      </c>
      <c r="L9" s="378" t="s">
        <v>5</v>
      </c>
      <c r="M9" s="378" t="s">
        <v>5</v>
      </c>
      <c r="N9" s="378"/>
      <c r="O9" s="378"/>
      <c r="P9" s="378"/>
      <c r="Q9" s="378" t="s">
        <v>1373</v>
      </c>
      <c r="R9" s="378" t="s">
        <v>1373</v>
      </c>
      <c r="S9" s="378" t="s">
        <v>1373</v>
      </c>
      <c r="T9" s="378"/>
      <c r="U9" s="378"/>
      <c r="V9" s="408"/>
    </row>
    <row r="10" spans="1:22" s="410" customFormat="1" ht="12.75">
      <c r="A10" s="1068"/>
      <c r="B10" s="1056"/>
      <c r="C10" s="378" t="s">
        <v>688</v>
      </c>
      <c r="D10" s="1056" t="s">
        <v>1374</v>
      </c>
      <c r="E10" s="1056"/>
      <c r="F10" s="378"/>
      <c r="G10" s="378"/>
      <c r="H10" s="378" t="s">
        <v>5</v>
      </c>
      <c r="I10" s="378" t="s">
        <v>5</v>
      </c>
      <c r="J10" s="378"/>
      <c r="K10" s="378" t="s">
        <v>1372</v>
      </c>
      <c r="L10" s="378" t="s">
        <v>5</v>
      </c>
      <c r="M10" s="378" t="s">
        <v>5</v>
      </c>
      <c r="N10" s="378"/>
      <c r="O10" s="378"/>
      <c r="P10" s="378"/>
      <c r="Q10" s="378" t="s">
        <v>1373</v>
      </c>
      <c r="R10" s="378" t="s">
        <v>1373</v>
      </c>
      <c r="S10" s="378" t="s">
        <v>1373</v>
      </c>
      <c r="T10" s="378"/>
      <c r="U10" s="378"/>
      <c r="V10" s="408"/>
    </row>
    <row r="11" spans="1:22" s="410" customFormat="1" ht="12.75">
      <c r="A11" s="1068"/>
      <c r="B11" s="1056"/>
      <c r="C11" s="378" t="s">
        <v>684</v>
      </c>
      <c r="D11" s="1056" t="s">
        <v>699</v>
      </c>
      <c r="E11" s="1056"/>
      <c r="F11" s="378"/>
      <c r="G11" s="378"/>
      <c r="H11" s="378" t="s">
        <v>5</v>
      </c>
      <c r="I11" s="378"/>
      <c r="J11" s="378"/>
      <c r="K11" s="378"/>
      <c r="L11" s="378"/>
      <c r="M11" s="378"/>
      <c r="N11" s="378"/>
      <c r="O11" s="378"/>
      <c r="P11" s="378"/>
      <c r="Q11" s="378"/>
      <c r="R11" s="378"/>
      <c r="S11" s="378"/>
      <c r="T11" s="378"/>
      <c r="U11" s="378"/>
      <c r="V11" s="408"/>
    </row>
    <row r="12" spans="1:22" s="410" customFormat="1" ht="12.75">
      <c r="A12" s="1068"/>
      <c r="B12" s="1056"/>
      <c r="C12" s="378" t="s">
        <v>688</v>
      </c>
      <c r="D12" s="1056" t="s">
        <v>1375</v>
      </c>
      <c r="E12" s="1056"/>
      <c r="F12" s="378"/>
      <c r="G12" s="378"/>
      <c r="H12" s="378" t="s">
        <v>5</v>
      </c>
      <c r="I12" s="378"/>
      <c r="J12" s="378"/>
      <c r="K12" s="378"/>
      <c r="L12" s="378"/>
      <c r="M12" s="378"/>
      <c r="N12" s="378"/>
      <c r="O12" s="378"/>
      <c r="P12" s="378"/>
      <c r="Q12" s="378"/>
      <c r="R12" s="378"/>
      <c r="S12" s="378"/>
      <c r="T12" s="378"/>
      <c r="U12" s="378"/>
      <c r="V12" s="408"/>
    </row>
    <row r="13" spans="1:22" s="60" customFormat="1" ht="25.5">
      <c r="A13" s="1068"/>
      <c r="B13" s="1056"/>
      <c r="C13" s="378" t="s">
        <v>674</v>
      </c>
      <c r="D13" s="1056" t="s">
        <v>857</v>
      </c>
      <c r="E13" s="1056"/>
      <c r="F13" s="378"/>
      <c r="G13" s="378"/>
      <c r="H13" s="378" t="s">
        <v>5</v>
      </c>
      <c r="I13" s="378" t="s">
        <v>5</v>
      </c>
      <c r="J13" s="378"/>
      <c r="K13" s="378"/>
      <c r="L13" s="378" t="s">
        <v>5</v>
      </c>
      <c r="M13" s="378" t="s">
        <v>5</v>
      </c>
      <c r="N13" s="378" t="s">
        <v>5</v>
      </c>
      <c r="O13" s="378" t="s">
        <v>5</v>
      </c>
      <c r="P13" s="378"/>
      <c r="Q13" s="378"/>
      <c r="R13" s="378"/>
      <c r="S13" s="378"/>
      <c r="T13" s="378"/>
      <c r="U13" s="378"/>
      <c r="V13" s="408"/>
    </row>
    <row r="14" spans="1:22" s="60" customFormat="1" ht="12.75">
      <c r="A14" s="1068"/>
      <c r="B14" s="1056"/>
      <c r="C14" s="378" t="s">
        <v>666</v>
      </c>
      <c r="D14" s="1056" t="s">
        <v>660</v>
      </c>
      <c r="E14" s="1056"/>
      <c r="F14" s="378"/>
      <c r="G14" s="378"/>
      <c r="H14" s="378" t="s">
        <v>5</v>
      </c>
      <c r="I14" s="378" t="s">
        <v>5</v>
      </c>
      <c r="J14" s="378"/>
      <c r="K14" s="378"/>
      <c r="L14" s="378" t="s">
        <v>5</v>
      </c>
      <c r="M14" s="378" t="s">
        <v>5</v>
      </c>
      <c r="N14" s="378"/>
      <c r="O14" s="378"/>
      <c r="P14" s="378"/>
      <c r="Q14" s="378"/>
      <c r="R14" s="378"/>
      <c r="S14" s="378"/>
      <c r="T14" s="378"/>
      <c r="U14" s="378"/>
      <c r="V14" s="408"/>
    </row>
    <row r="15" spans="1:22" s="60" customFormat="1" ht="12.75">
      <c r="A15" s="1068" t="s">
        <v>369</v>
      </c>
      <c r="B15" s="1056" t="s">
        <v>1376</v>
      </c>
      <c r="C15" s="378" t="s">
        <v>97</v>
      </c>
      <c r="D15" s="1056" t="s">
        <v>1377</v>
      </c>
      <c r="E15" s="1056"/>
      <c r="F15" s="378" t="s">
        <v>5</v>
      </c>
      <c r="G15" s="378"/>
      <c r="H15" s="378" t="s">
        <v>5</v>
      </c>
      <c r="I15" s="378" t="s">
        <v>5</v>
      </c>
      <c r="J15" s="378"/>
      <c r="K15" s="378"/>
      <c r="L15" s="378" t="s">
        <v>5</v>
      </c>
      <c r="M15" s="378" t="s">
        <v>5</v>
      </c>
      <c r="N15" s="378" t="s">
        <v>5</v>
      </c>
      <c r="O15" s="378" t="s">
        <v>5</v>
      </c>
      <c r="P15" s="378"/>
      <c r="Q15" s="378"/>
      <c r="R15" s="378"/>
      <c r="S15" s="378"/>
      <c r="T15" s="378"/>
      <c r="U15" s="378"/>
      <c r="V15" s="408"/>
    </row>
    <row r="16" spans="1:22" s="60" customFormat="1" ht="12.75">
      <c r="A16" s="1068"/>
      <c r="B16" s="1056"/>
      <c r="C16" s="378" t="s">
        <v>677</v>
      </c>
      <c r="D16" s="1056" t="s">
        <v>1377</v>
      </c>
      <c r="E16" s="1056"/>
      <c r="F16" s="378" t="s">
        <v>5</v>
      </c>
      <c r="G16" s="378"/>
      <c r="H16" s="378" t="s">
        <v>5</v>
      </c>
      <c r="I16" s="378" t="s">
        <v>5</v>
      </c>
      <c r="J16" s="378"/>
      <c r="K16" s="378"/>
      <c r="L16" s="378" t="s">
        <v>5</v>
      </c>
      <c r="M16" s="378" t="s">
        <v>5</v>
      </c>
      <c r="N16" s="378" t="s">
        <v>5</v>
      </c>
      <c r="O16" s="378" t="s">
        <v>5</v>
      </c>
      <c r="P16" s="378"/>
      <c r="Q16" s="378"/>
      <c r="R16" s="378"/>
      <c r="S16" s="378"/>
      <c r="T16" s="378"/>
      <c r="U16" s="378"/>
      <c r="V16" s="408"/>
    </row>
    <row r="17" spans="1:22" s="60" customFormat="1" ht="25.5">
      <c r="A17" s="1068"/>
      <c r="B17" s="1056"/>
      <c r="C17" s="378" t="s">
        <v>673</v>
      </c>
      <c r="D17" s="1056" t="s">
        <v>1377</v>
      </c>
      <c r="E17" s="1056"/>
      <c r="F17" s="378" t="s">
        <v>5</v>
      </c>
      <c r="G17" s="378"/>
      <c r="H17" s="378" t="s">
        <v>5</v>
      </c>
      <c r="I17" s="378" t="s">
        <v>5</v>
      </c>
      <c r="J17" s="378"/>
      <c r="K17" s="378"/>
      <c r="L17" s="378" t="s">
        <v>5</v>
      </c>
      <c r="M17" s="378" t="s">
        <v>5</v>
      </c>
      <c r="N17" s="378" t="s">
        <v>5</v>
      </c>
      <c r="O17" s="378" t="s">
        <v>5</v>
      </c>
      <c r="P17" s="378"/>
      <c r="Q17" s="378"/>
      <c r="R17" s="378"/>
      <c r="S17" s="378"/>
      <c r="T17" s="378"/>
      <c r="U17" s="378"/>
      <c r="V17" s="408"/>
    </row>
    <row r="18" spans="1:22" s="60" customFormat="1" ht="12.75">
      <c r="A18" s="1068"/>
      <c r="B18" s="1056"/>
      <c r="C18" s="378" t="s">
        <v>1378</v>
      </c>
      <c r="D18" s="1056" t="s">
        <v>1377</v>
      </c>
      <c r="E18" s="1056"/>
      <c r="F18" s="378" t="s">
        <v>5</v>
      </c>
      <c r="G18" s="378"/>
      <c r="H18" s="378" t="s">
        <v>5</v>
      </c>
      <c r="I18" s="378" t="s">
        <v>5</v>
      </c>
      <c r="J18" s="378" t="s">
        <v>5</v>
      </c>
      <c r="K18" s="378"/>
      <c r="L18" s="378" t="s">
        <v>5</v>
      </c>
      <c r="M18" s="378" t="s">
        <v>1379</v>
      </c>
      <c r="N18" s="378" t="s">
        <v>5</v>
      </c>
      <c r="O18" s="378"/>
      <c r="P18" s="378"/>
      <c r="Q18" s="378"/>
      <c r="R18" s="378"/>
      <c r="S18" s="378" t="s">
        <v>5</v>
      </c>
      <c r="T18" s="378"/>
      <c r="U18" s="378"/>
      <c r="V18" s="408"/>
    </row>
    <row r="19" spans="1:22" s="60" customFormat="1" ht="12.75">
      <c r="A19" s="1068"/>
      <c r="B19" s="1056"/>
      <c r="C19" s="378" t="s">
        <v>1380</v>
      </c>
      <c r="D19" s="1056" t="s">
        <v>1377</v>
      </c>
      <c r="E19" s="1056"/>
      <c r="F19" s="378" t="s">
        <v>5</v>
      </c>
      <c r="G19" s="378"/>
      <c r="H19" s="378" t="s">
        <v>5</v>
      </c>
      <c r="I19" s="378" t="s">
        <v>5</v>
      </c>
      <c r="J19" s="378"/>
      <c r="K19" s="378"/>
      <c r="L19" s="378" t="s">
        <v>5</v>
      </c>
      <c r="M19" s="378"/>
      <c r="N19" s="378" t="s">
        <v>5</v>
      </c>
      <c r="O19" s="378"/>
      <c r="P19" s="378"/>
      <c r="Q19" s="378"/>
      <c r="R19" s="378"/>
      <c r="S19" s="378"/>
      <c r="T19" s="378"/>
      <c r="U19" s="378"/>
      <c r="V19" s="408"/>
    </row>
    <row r="20" spans="1:22" s="60" customFormat="1" ht="25.5">
      <c r="A20" s="1068"/>
      <c r="B20" s="1056"/>
      <c r="C20" s="378" t="s">
        <v>682</v>
      </c>
      <c r="D20" s="1056" t="s">
        <v>1377</v>
      </c>
      <c r="E20" s="1056"/>
      <c r="F20" s="378" t="s">
        <v>5</v>
      </c>
      <c r="G20" s="378"/>
      <c r="H20" s="378" t="s">
        <v>5</v>
      </c>
      <c r="I20" s="378" t="s">
        <v>5</v>
      </c>
      <c r="J20" s="378"/>
      <c r="K20" s="378"/>
      <c r="L20" s="378"/>
      <c r="M20" s="378"/>
      <c r="N20" s="378"/>
      <c r="O20" s="378"/>
      <c r="P20" s="378"/>
      <c r="Q20" s="378"/>
      <c r="R20" s="378"/>
      <c r="S20" s="378"/>
      <c r="T20" s="378"/>
      <c r="U20" s="408"/>
      <c r="V20" s="408"/>
    </row>
    <row r="21" spans="1:22" s="60" customFormat="1" ht="25.5">
      <c r="A21" s="991" t="s">
        <v>369</v>
      </c>
      <c r="B21" s="1064" t="s">
        <v>1381</v>
      </c>
      <c r="C21" s="378" t="s">
        <v>1382</v>
      </c>
      <c r="D21" s="1061" t="s">
        <v>108</v>
      </c>
      <c r="E21" s="1062"/>
      <c r="F21" s="378" t="s">
        <v>5</v>
      </c>
      <c r="G21" s="378" t="s">
        <v>5</v>
      </c>
      <c r="H21" s="378" t="s">
        <v>5</v>
      </c>
      <c r="I21" s="378" t="s">
        <v>5</v>
      </c>
      <c r="J21" s="378"/>
      <c r="K21" s="378" t="s">
        <v>5</v>
      </c>
      <c r="L21" s="378" t="s">
        <v>5</v>
      </c>
      <c r="M21" s="378" t="s">
        <v>5</v>
      </c>
      <c r="N21" s="378" t="s">
        <v>5</v>
      </c>
      <c r="O21" s="378" t="s">
        <v>5</v>
      </c>
      <c r="P21" s="378"/>
      <c r="Q21" s="378" t="s">
        <v>5</v>
      </c>
      <c r="R21" s="378"/>
      <c r="S21" s="378"/>
      <c r="T21" s="378"/>
      <c r="U21" s="408"/>
      <c r="V21" s="408"/>
    </row>
    <row r="22" spans="1:22" s="60" customFormat="1" ht="25.5">
      <c r="A22" s="1076"/>
      <c r="B22" s="1077"/>
      <c r="C22" s="378" t="s">
        <v>1383</v>
      </c>
      <c r="D22" s="1061" t="s">
        <v>108</v>
      </c>
      <c r="E22" s="1062"/>
      <c r="F22" s="378" t="s">
        <v>5</v>
      </c>
      <c r="G22" s="378" t="s">
        <v>5</v>
      </c>
      <c r="H22" s="378" t="s">
        <v>5</v>
      </c>
      <c r="I22" s="378" t="s">
        <v>5</v>
      </c>
      <c r="J22" s="378"/>
      <c r="K22" s="378" t="s">
        <v>5</v>
      </c>
      <c r="L22" s="378" t="s">
        <v>5</v>
      </c>
      <c r="M22" s="378" t="s">
        <v>5</v>
      </c>
      <c r="N22" s="378" t="s">
        <v>5</v>
      </c>
      <c r="O22" s="378" t="s">
        <v>5</v>
      </c>
      <c r="P22" s="378"/>
      <c r="Q22" s="378" t="s">
        <v>5</v>
      </c>
      <c r="R22" s="378"/>
      <c r="S22" s="378"/>
      <c r="T22" s="378"/>
      <c r="U22" s="408"/>
      <c r="V22" s="408"/>
    </row>
    <row r="23" spans="1:22" s="60" customFormat="1" ht="25.5">
      <c r="A23" s="1076"/>
      <c r="B23" s="1077"/>
      <c r="C23" s="378" t="s">
        <v>1384</v>
      </c>
      <c r="D23" s="1061" t="s">
        <v>108</v>
      </c>
      <c r="E23" s="1062"/>
      <c r="F23" s="378" t="s">
        <v>5</v>
      </c>
      <c r="G23" s="378" t="s">
        <v>5</v>
      </c>
      <c r="H23" s="378" t="s">
        <v>5</v>
      </c>
      <c r="I23" s="378" t="s">
        <v>5</v>
      </c>
      <c r="J23" s="378" t="s">
        <v>5</v>
      </c>
      <c r="K23" s="378" t="s">
        <v>5</v>
      </c>
      <c r="L23" s="378" t="s">
        <v>5</v>
      </c>
      <c r="M23" s="378" t="s">
        <v>5</v>
      </c>
      <c r="N23" s="378" t="s">
        <v>5</v>
      </c>
      <c r="O23" s="378" t="s">
        <v>5</v>
      </c>
      <c r="P23" s="378"/>
      <c r="Q23" s="378" t="s">
        <v>5</v>
      </c>
      <c r="R23" s="378"/>
      <c r="S23" s="378"/>
      <c r="T23" s="378"/>
      <c r="U23" s="408"/>
      <c r="V23" s="408"/>
    </row>
    <row r="24" spans="1:22" s="60" customFormat="1" ht="25.5">
      <c r="A24" s="1076"/>
      <c r="B24" s="1077"/>
      <c r="C24" s="378" t="s">
        <v>1385</v>
      </c>
      <c r="D24" s="1061" t="s">
        <v>108</v>
      </c>
      <c r="E24" s="1062"/>
      <c r="F24" s="378" t="s">
        <v>5</v>
      </c>
      <c r="G24" s="378" t="s">
        <v>5</v>
      </c>
      <c r="H24" s="378" t="s">
        <v>5</v>
      </c>
      <c r="I24" s="378" t="s">
        <v>5</v>
      </c>
      <c r="J24" s="378"/>
      <c r="K24" s="378" t="s">
        <v>5</v>
      </c>
      <c r="L24" s="378" t="s">
        <v>5</v>
      </c>
      <c r="M24" s="378"/>
      <c r="N24" s="378" t="s">
        <v>5</v>
      </c>
      <c r="O24" s="378"/>
      <c r="P24" s="378"/>
      <c r="Q24" s="378" t="s">
        <v>5</v>
      </c>
      <c r="R24" s="378"/>
      <c r="S24" s="378"/>
      <c r="T24" s="378"/>
      <c r="U24" s="408"/>
      <c r="V24" s="408"/>
    </row>
    <row r="25" spans="1:22" s="60" customFormat="1" ht="25.5">
      <c r="A25" s="1076"/>
      <c r="B25" s="1077"/>
      <c r="C25" s="378" t="s">
        <v>1386</v>
      </c>
      <c r="D25" s="1061" t="s">
        <v>108</v>
      </c>
      <c r="E25" s="1062"/>
      <c r="F25" s="378" t="s">
        <v>5</v>
      </c>
      <c r="G25" s="378" t="s">
        <v>5</v>
      </c>
      <c r="H25" s="378" t="s">
        <v>5</v>
      </c>
      <c r="I25" s="378" t="s">
        <v>5</v>
      </c>
      <c r="J25" s="378"/>
      <c r="K25" s="378" t="s">
        <v>5</v>
      </c>
      <c r="L25" s="378" t="s">
        <v>5</v>
      </c>
      <c r="M25" s="378" t="s">
        <v>5</v>
      </c>
      <c r="N25" s="378" t="s">
        <v>5</v>
      </c>
      <c r="O25" s="378" t="s">
        <v>5</v>
      </c>
      <c r="P25" s="378"/>
      <c r="Q25" s="378" t="s">
        <v>5</v>
      </c>
      <c r="R25" s="378"/>
      <c r="S25" s="378" t="s">
        <v>5</v>
      </c>
      <c r="T25" s="378"/>
      <c r="U25" s="408"/>
      <c r="V25" s="408"/>
    </row>
    <row r="26" spans="1:22" s="60" customFormat="1" ht="12.75">
      <c r="A26" s="1076"/>
      <c r="B26" s="1077"/>
      <c r="C26" s="378" t="s">
        <v>1387</v>
      </c>
      <c r="D26" s="1061" t="s">
        <v>108</v>
      </c>
      <c r="E26" s="1062"/>
      <c r="F26" s="378" t="s">
        <v>5</v>
      </c>
      <c r="G26" s="378" t="s">
        <v>5</v>
      </c>
      <c r="H26" s="378" t="s">
        <v>5</v>
      </c>
      <c r="I26" s="378" t="s">
        <v>5</v>
      </c>
      <c r="J26" s="378"/>
      <c r="K26" s="378" t="s">
        <v>5</v>
      </c>
      <c r="L26" s="378" t="s">
        <v>5</v>
      </c>
      <c r="M26" s="378" t="s">
        <v>5</v>
      </c>
      <c r="N26" s="378" t="s">
        <v>5</v>
      </c>
      <c r="O26" s="378" t="s">
        <v>5</v>
      </c>
      <c r="P26" s="378"/>
      <c r="Q26" s="378" t="s">
        <v>5</v>
      </c>
      <c r="R26" s="378"/>
      <c r="S26" s="378" t="s">
        <v>5</v>
      </c>
      <c r="T26" s="378"/>
      <c r="U26" s="408"/>
      <c r="V26" s="408"/>
    </row>
    <row r="27" spans="1:22" s="60" customFormat="1" ht="25.5">
      <c r="A27" s="1070"/>
      <c r="B27" s="1065"/>
      <c r="C27" s="378" t="s">
        <v>1388</v>
      </c>
      <c r="D27" s="1061" t="s">
        <v>108</v>
      </c>
      <c r="E27" s="1062"/>
      <c r="F27" s="378" t="s">
        <v>5</v>
      </c>
      <c r="G27" s="378" t="s">
        <v>5</v>
      </c>
      <c r="H27" s="378" t="s">
        <v>5</v>
      </c>
      <c r="I27" s="378"/>
      <c r="J27" s="378"/>
      <c r="K27" s="378" t="s">
        <v>5</v>
      </c>
      <c r="L27" s="378"/>
      <c r="M27" s="378"/>
      <c r="N27" s="378"/>
      <c r="O27" s="378"/>
      <c r="P27" s="378"/>
      <c r="Q27" s="378"/>
      <c r="R27" s="378"/>
      <c r="S27" s="378"/>
      <c r="T27" s="378"/>
      <c r="U27" s="408"/>
      <c r="V27" s="408"/>
    </row>
    <row r="28" spans="1:22" s="60" customFormat="1" ht="12.75">
      <c r="A28" s="1072" t="s">
        <v>369</v>
      </c>
      <c r="B28" s="1063" t="s">
        <v>2103</v>
      </c>
      <c r="C28" s="378" t="s">
        <v>97</v>
      </c>
      <c r="D28" s="1061" t="s">
        <v>1389</v>
      </c>
      <c r="E28" s="1062"/>
      <c r="F28" s="378" t="s">
        <v>5</v>
      </c>
      <c r="G28" s="378" t="s">
        <v>5</v>
      </c>
      <c r="H28" s="378" t="s">
        <v>5</v>
      </c>
      <c r="I28" s="378" t="s">
        <v>5</v>
      </c>
      <c r="J28" s="378" t="s">
        <v>5</v>
      </c>
      <c r="K28" s="378" t="s">
        <v>5</v>
      </c>
      <c r="L28" s="378" t="s">
        <v>5</v>
      </c>
      <c r="M28" s="378" t="s">
        <v>5</v>
      </c>
      <c r="N28" s="378"/>
      <c r="O28" s="378"/>
      <c r="P28" s="378" t="s">
        <v>5</v>
      </c>
      <c r="Q28" s="378" t="s">
        <v>5</v>
      </c>
      <c r="R28" s="378"/>
      <c r="S28" s="378" t="s">
        <v>5</v>
      </c>
      <c r="T28" s="378"/>
      <c r="U28" s="408"/>
      <c r="V28" s="408"/>
    </row>
    <row r="29" spans="1:22" s="60" customFormat="1" ht="25.5">
      <c r="A29" s="1068"/>
      <c r="B29" s="1064"/>
      <c r="C29" s="378" t="s">
        <v>682</v>
      </c>
      <c r="D29" s="1061" t="s">
        <v>1390</v>
      </c>
      <c r="E29" s="1062"/>
      <c r="F29" s="378" t="s">
        <v>5</v>
      </c>
      <c r="G29" s="378" t="s">
        <v>5</v>
      </c>
      <c r="H29" s="378" t="s">
        <v>5</v>
      </c>
      <c r="I29" s="378" t="s">
        <v>5</v>
      </c>
      <c r="J29" s="378" t="s">
        <v>5</v>
      </c>
      <c r="K29" s="378"/>
      <c r="L29" s="378" t="s">
        <v>5</v>
      </c>
      <c r="M29" s="378"/>
      <c r="N29" s="378"/>
      <c r="O29" s="378"/>
      <c r="P29" s="378"/>
      <c r="Q29" s="378"/>
      <c r="R29" s="378"/>
      <c r="S29" s="378"/>
      <c r="T29" s="378"/>
      <c r="U29" s="408"/>
      <c r="V29" s="408"/>
    </row>
    <row r="30" spans="1:22" s="60" customFormat="1" ht="12.75">
      <c r="A30" s="1068"/>
      <c r="B30" s="1064"/>
      <c r="C30" s="378" t="s">
        <v>1378</v>
      </c>
      <c r="D30" s="1061" t="s">
        <v>1391</v>
      </c>
      <c r="E30" s="1062"/>
      <c r="F30" s="378" t="s">
        <v>5</v>
      </c>
      <c r="G30" s="378" t="s">
        <v>5</v>
      </c>
      <c r="H30" s="378" t="s">
        <v>5</v>
      </c>
      <c r="I30" s="378" t="s">
        <v>5</v>
      </c>
      <c r="J30" s="378" t="s">
        <v>5</v>
      </c>
      <c r="K30" s="378" t="s">
        <v>5</v>
      </c>
      <c r="L30" s="378" t="s">
        <v>5</v>
      </c>
      <c r="M30" s="378" t="s">
        <v>1379</v>
      </c>
      <c r="N30" s="378"/>
      <c r="O30" s="378"/>
      <c r="P30" s="378"/>
      <c r="Q30" s="378"/>
      <c r="R30" s="378"/>
      <c r="S30" s="378" t="s">
        <v>5</v>
      </c>
      <c r="T30" s="378"/>
      <c r="U30" s="408"/>
      <c r="V30" s="408"/>
    </row>
    <row r="31" spans="1:22" s="60" customFormat="1" ht="12.75">
      <c r="A31" s="1068"/>
      <c r="B31" s="1065"/>
      <c r="C31" s="378" t="s">
        <v>1392</v>
      </c>
      <c r="D31" s="1061" t="s">
        <v>1393</v>
      </c>
      <c r="E31" s="1062"/>
      <c r="F31" s="378" t="s">
        <v>5</v>
      </c>
      <c r="G31" s="378" t="s">
        <v>5</v>
      </c>
      <c r="H31" s="378" t="s">
        <v>5</v>
      </c>
      <c r="I31" s="378" t="s">
        <v>5</v>
      </c>
      <c r="J31" s="378" t="s">
        <v>5</v>
      </c>
      <c r="K31" s="378" t="s">
        <v>5</v>
      </c>
      <c r="L31" s="378" t="s">
        <v>5</v>
      </c>
      <c r="M31" s="378" t="s">
        <v>1379</v>
      </c>
      <c r="N31" s="378"/>
      <c r="O31" s="378"/>
      <c r="P31" s="378"/>
      <c r="Q31" s="378"/>
      <c r="R31" s="378"/>
      <c r="S31" s="378" t="s">
        <v>5</v>
      </c>
      <c r="T31" s="378"/>
      <c r="U31" s="408"/>
      <c r="V31" s="408"/>
    </row>
    <row r="32" spans="1:22" s="60" customFormat="1" ht="25.5">
      <c r="A32" s="1069" t="s">
        <v>369</v>
      </c>
      <c r="B32" s="1063" t="s">
        <v>1394</v>
      </c>
      <c r="C32" s="378" t="s">
        <v>697</v>
      </c>
      <c r="D32" s="1061" t="s">
        <v>1395</v>
      </c>
      <c r="E32" s="1062"/>
      <c r="F32" s="378"/>
      <c r="G32" s="378"/>
      <c r="H32" s="378" t="s">
        <v>5</v>
      </c>
      <c r="I32" s="378"/>
      <c r="J32" s="378"/>
      <c r="K32" s="378"/>
      <c r="L32" s="378"/>
      <c r="M32" s="378"/>
      <c r="N32" s="378"/>
      <c r="O32" s="378"/>
      <c r="P32" s="378"/>
      <c r="Q32" s="378"/>
      <c r="R32" s="378"/>
      <c r="S32" s="378"/>
      <c r="T32" s="378"/>
      <c r="U32" s="408"/>
      <c r="V32" s="408"/>
    </row>
    <row r="33" spans="1:25" s="60" customFormat="1" ht="12.75">
      <c r="A33" s="991"/>
      <c r="B33" s="1064"/>
      <c r="C33" s="378" t="s">
        <v>698</v>
      </c>
      <c r="D33" s="1061" t="s">
        <v>1395</v>
      </c>
      <c r="E33" s="1062"/>
      <c r="F33" s="378"/>
      <c r="G33" s="378"/>
      <c r="H33" s="378" t="s">
        <v>5</v>
      </c>
      <c r="I33" s="378"/>
      <c r="J33" s="378"/>
      <c r="K33" s="378" t="s">
        <v>5</v>
      </c>
      <c r="L33" s="378" t="s">
        <v>5</v>
      </c>
      <c r="M33" s="378" t="s">
        <v>5</v>
      </c>
      <c r="N33" s="378" t="s">
        <v>5</v>
      </c>
      <c r="O33" s="378" t="s">
        <v>5</v>
      </c>
      <c r="P33" s="378"/>
      <c r="Q33" s="378"/>
      <c r="R33" s="378"/>
      <c r="S33" s="378" t="s">
        <v>5</v>
      </c>
      <c r="T33" s="378"/>
      <c r="U33" s="408"/>
      <c r="V33" s="408"/>
    </row>
    <row r="34" spans="1:25" s="60" customFormat="1" ht="12.75">
      <c r="A34" s="991"/>
      <c r="B34" s="1064"/>
      <c r="C34" s="378" t="s">
        <v>744</v>
      </c>
      <c r="D34" s="1061" t="s">
        <v>1395</v>
      </c>
      <c r="E34" s="1062"/>
      <c r="F34" s="378"/>
      <c r="G34" s="378"/>
      <c r="H34" s="378" t="s">
        <v>5</v>
      </c>
      <c r="I34" s="378"/>
      <c r="J34" s="378"/>
      <c r="K34" s="378"/>
      <c r="L34" s="378"/>
      <c r="M34" s="378"/>
      <c r="N34" s="378"/>
      <c r="O34" s="378"/>
      <c r="P34" s="378"/>
      <c r="Q34" s="378"/>
      <c r="R34" s="378"/>
      <c r="S34" s="378"/>
      <c r="T34" s="378"/>
      <c r="U34" s="408"/>
      <c r="V34" s="408"/>
    </row>
    <row r="35" spans="1:25" s="60" customFormat="1" ht="12.75">
      <c r="A35" s="991"/>
      <c r="B35" s="1064"/>
      <c r="C35" s="378" t="s">
        <v>720</v>
      </c>
      <c r="D35" s="1061" t="s">
        <v>76</v>
      </c>
      <c r="E35" s="1062"/>
      <c r="F35" s="378"/>
      <c r="G35" s="378"/>
      <c r="H35" s="378" t="s">
        <v>5</v>
      </c>
      <c r="I35" s="378"/>
      <c r="J35" s="378"/>
      <c r="K35" s="378"/>
      <c r="L35" s="378"/>
      <c r="M35" s="378"/>
      <c r="N35" s="378"/>
      <c r="O35" s="378"/>
      <c r="P35" s="378"/>
      <c r="Q35" s="378"/>
      <c r="R35" s="378"/>
      <c r="S35" s="378"/>
      <c r="T35" s="378"/>
      <c r="U35" s="408"/>
      <c r="V35" s="408"/>
    </row>
    <row r="36" spans="1:25" s="60" customFormat="1" ht="12.75">
      <c r="A36" s="991"/>
      <c r="B36" s="1064"/>
      <c r="C36" s="378" t="s">
        <v>704</v>
      </c>
      <c r="D36" s="1061" t="s">
        <v>108</v>
      </c>
      <c r="E36" s="1062"/>
      <c r="F36" s="378"/>
      <c r="G36" s="378"/>
      <c r="H36" s="378" t="s">
        <v>5</v>
      </c>
      <c r="I36" s="378"/>
      <c r="J36" s="378"/>
      <c r="K36" s="378"/>
      <c r="L36" s="378"/>
      <c r="M36" s="378"/>
      <c r="N36" s="378"/>
      <c r="O36" s="378"/>
      <c r="P36" s="378"/>
      <c r="Q36" s="378"/>
      <c r="R36" s="378"/>
      <c r="S36" s="378"/>
      <c r="T36" s="378"/>
      <c r="U36" s="408"/>
      <c r="V36" s="408"/>
    </row>
    <row r="37" spans="1:25" s="60" customFormat="1" ht="12.75">
      <c r="A37" s="991"/>
      <c r="B37" s="1064"/>
      <c r="C37" s="378" t="s">
        <v>706</v>
      </c>
      <c r="D37" s="1061" t="s">
        <v>1395</v>
      </c>
      <c r="E37" s="1062"/>
      <c r="F37" s="378"/>
      <c r="G37" s="378"/>
      <c r="H37" s="378" t="s">
        <v>5</v>
      </c>
      <c r="I37" s="378"/>
      <c r="J37" s="378"/>
      <c r="K37" s="378"/>
      <c r="L37" s="378"/>
      <c r="M37" s="378"/>
      <c r="N37" s="378"/>
      <c r="O37" s="378"/>
      <c r="P37" s="378"/>
      <c r="Q37" s="378"/>
      <c r="R37" s="378"/>
      <c r="S37" s="378"/>
      <c r="T37" s="378"/>
      <c r="U37" s="408"/>
      <c r="V37" s="408"/>
    </row>
    <row r="38" spans="1:25" s="60" customFormat="1" ht="63.75">
      <c r="A38" s="1070"/>
      <c r="B38" s="1065"/>
      <c r="C38" s="378" t="s">
        <v>1396</v>
      </c>
      <c r="D38" s="1061" t="s">
        <v>76</v>
      </c>
      <c r="E38" s="1062"/>
      <c r="F38" s="378" t="s">
        <v>1397</v>
      </c>
      <c r="G38" s="378"/>
      <c r="H38" s="378"/>
      <c r="I38" s="378"/>
      <c r="J38" s="378"/>
      <c r="K38" s="378"/>
      <c r="L38" s="378"/>
      <c r="M38" s="378"/>
      <c r="N38" s="378"/>
      <c r="O38" s="378"/>
      <c r="P38" s="378"/>
      <c r="Q38" s="378"/>
      <c r="R38" s="378"/>
      <c r="S38" s="378"/>
      <c r="T38" s="378"/>
      <c r="U38" s="408"/>
      <c r="V38" s="408"/>
    </row>
    <row r="39" spans="1:25" s="60" customFormat="1" ht="12.75">
      <c r="A39" s="1069" t="s">
        <v>369</v>
      </c>
      <c r="B39" s="1063" t="s">
        <v>1398</v>
      </c>
      <c r="C39" s="378" t="s">
        <v>1399</v>
      </c>
      <c r="D39" s="1061" t="s">
        <v>1400</v>
      </c>
      <c r="E39" s="1062"/>
      <c r="F39" s="378"/>
      <c r="G39" s="378"/>
      <c r="H39" s="378"/>
      <c r="I39" s="378"/>
      <c r="J39" s="378"/>
      <c r="K39" s="378" t="s">
        <v>5</v>
      </c>
      <c r="L39" s="378"/>
      <c r="M39" s="378"/>
      <c r="N39" s="378"/>
      <c r="O39" s="378"/>
      <c r="P39" s="378"/>
      <c r="Q39" s="378"/>
      <c r="R39" s="378"/>
      <c r="S39" s="378"/>
      <c r="T39" s="378"/>
      <c r="U39" s="408"/>
      <c r="V39" s="408"/>
    </row>
    <row r="40" spans="1:25" s="60" customFormat="1" ht="12.75">
      <c r="A40" s="991"/>
      <c r="B40" s="1064"/>
      <c r="C40" s="378" t="s">
        <v>1401</v>
      </c>
      <c r="D40" s="1061" t="s">
        <v>1400</v>
      </c>
      <c r="E40" s="1062"/>
      <c r="F40" s="378"/>
      <c r="G40" s="378"/>
      <c r="H40" s="378"/>
      <c r="I40" s="378"/>
      <c r="J40" s="378"/>
      <c r="K40" s="378" t="s">
        <v>5</v>
      </c>
      <c r="L40" s="378"/>
      <c r="M40" s="378"/>
      <c r="N40" s="378"/>
      <c r="O40" s="378"/>
      <c r="P40" s="378"/>
      <c r="Q40" s="378"/>
      <c r="R40" s="378"/>
      <c r="S40" s="378"/>
      <c r="T40" s="378"/>
      <c r="U40" s="408"/>
      <c r="V40" s="408"/>
    </row>
    <row r="41" spans="1:25" s="60" customFormat="1" ht="12.75">
      <c r="A41" s="991"/>
      <c r="B41" s="1064"/>
      <c r="C41" s="378" t="s">
        <v>1402</v>
      </c>
      <c r="D41" s="1061" t="s">
        <v>1400</v>
      </c>
      <c r="E41" s="1062"/>
      <c r="F41" s="378"/>
      <c r="G41" s="378"/>
      <c r="H41" s="378"/>
      <c r="I41" s="378"/>
      <c r="J41" s="378"/>
      <c r="K41" s="378" t="s">
        <v>5</v>
      </c>
      <c r="L41" s="378"/>
      <c r="M41" s="378"/>
      <c r="N41" s="378"/>
      <c r="O41" s="378"/>
      <c r="P41" s="378"/>
      <c r="Q41" s="378"/>
      <c r="R41" s="378"/>
      <c r="S41" s="378"/>
      <c r="T41" s="378"/>
      <c r="U41" s="408"/>
      <c r="V41" s="408"/>
    </row>
    <row r="42" spans="1:25" s="60" customFormat="1" ht="25.5">
      <c r="A42" s="991"/>
      <c r="B42" s="1064"/>
      <c r="C42" s="378" t="s">
        <v>924</v>
      </c>
      <c r="D42" s="1061" t="s">
        <v>1400</v>
      </c>
      <c r="E42" s="1062"/>
      <c r="F42" s="378"/>
      <c r="G42" s="378"/>
      <c r="H42" s="378"/>
      <c r="I42" s="378"/>
      <c r="J42" s="378"/>
      <c r="K42" s="378" t="s">
        <v>5</v>
      </c>
      <c r="L42" s="378"/>
      <c r="M42" s="378"/>
      <c r="N42" s="378"/>
      <c r="O42" s="378"/>
      <c r="P42" s="378"/>
      <c r="Q42" s="378"/>
      <c r="R42" s="378"/>
      <c r="S42" s="378"/>
      <c r="T42" s="378"/>
      <c r="U42" s="408"/>
      <c r="V42" s="408"/>
    </row>
    <row r="43" spans="1:25" s="60" customFormat="1" ht="25.5">
      <c r="A43" s="991"/>
      <c r="B43" s="1064"/>
      <c r="C43" s="378" t="s">
        <v>682</v>
      </c>
      <c r="D43" s="1061" t="s">
        <v>1400</v>
      </c>
      <c r="E43" s="1062"/>
      <c r="F43" s="378" t="s">
        <v>5</v>
      </c>
      <c r="G43" s="378" t="s">
        <v>5</v>
      </c>
      <c r="H43" s="378" t="s">
        <v>5</v>
      </c>
      <c r="I43" s="378" t="s">
        <v>5</v>
      </c>
      <c r="J43" s="378" t="s">
        <v>5</v>
      </c>
      <c r="K43" s="378"/>
      <c r="L43" s="378"/>
      <c r="M43" s="378"/>
      <c r="N43" s="378"/>
      <c r="O43" s="378"/>
      <c r="P43" s="378"/>
      <c r="Q43" s="378"/>
      <c r="R43" s="378"/>
      <c r="S43" s="378"/>
      <c r="T43" s="378"/>
      <c r="U43" s="408"/>
      <c r="V43" s="408"/>
    </row>
    <row r="44" spans="1:25" s="60" customFormat="1" ht="12.75">
      <c r="A44" s="991"/>
      <c r="B44" s="1064"/>
      <c r="C44" s="378" t="s">
        <v>1378</v>
      </c>
      <c r="D44" s="1061" t="s">
        <v>1403</v>
      </c>
      <c r="E44" s="1062"/>
      <c r="F44" s="378" t="s">
        <v>5</v>
      </c>
      <c r="G44" s="378" t="s">
        <v>5</v>
      </c>
      <c r="H44" s="378" t="s">
        <v>5</v>
      </c>
      <c r="I44" s="378" t="s">
        <v>5</v>
      </c>
      <c r="J44" s="378"/>
      <c r="K44" s="378" t="s">
        <v>5</v>
      </c>
      <c r="L44" s="378" t="s">
        <v>5</v>
      </c>
      <c r="M44" s="378"/>
      <c r="N44" s="378"/>
      <c r="O44" s="378"/>
      <c r="P44" s="378"/>
      <c r="Q44" s="378"/>
      <c r="R44" s="378"/>
      <c r="S44" s="378" t="s">
        <v>5</v>
      </c>
      <c r="T44" s="378"/>
      <c r="U44" s="408"/>
      <c r="V44" s="408"/>
    </row>
    <row r="45" spans="1:25" s="60" customFormat="1" ht="12.75">
      <c r="A45" s="991"/>
      <c r="B45" s="1064"/>
      <c r="C45" s="378" t="s">
        <v>1380</v>
      </c>
      <c r="D45" s="1061" t="s">
        <v>1403</v>
      </c>
      <c r="E45" s="1062"/>
      <c r="F45" s="378"/>
      <c r="G45" s="378"/>
      <c r="H45" s="378" t="s">
        <v>5</v>
      </c>
      <c r="I45" s="378"/>
      <c r="J45" s="378"/>
      <c r="K45" s="378" t="s">
        <v>5</v>
      </c>
      <c r="L45" s="378"/>
      <c r="M45" s="378"/>
      <c r="N45" s="378"/>
      <c r="O45" s="378"/>
      <c r="P45" s="378"/>
      <c r="Q45" s="378"/>
      <c r="R45" s="378"/>
      <c r="S45" s="378"/>
      <c r="T45" s="378"/>
      <c r="U45" s="408"/>
      <c r="V45" s="408"/>
    </row>
    <row r="46" spans="1:25" s="60" customFormat="1" ht="12.75">
      <c r="A46" s="1070"/>
      <c r="B46" s="1065"/>
      <c r="C46" s="378" t="s">
        <v>97</v>
      </c>
      <c r="D46" s="1061" t="s">
        <v>1400</v>
      </c>
      <c r="E46" s="1062"/>
      <c r="F46" s="378"/>
      <c r="G46" s="378"/>
      <c r="H46" s="378" t="s">
        <v>5</v>
      </c>
      <c r="I46" s="378"/>
      <c r="J46" s="378"/>
      <c r="K46" s="378" t="s">
        <v>5</v>
      </c>
      <c r="L46" s="378"/>
      <c r="M46" s="378"/>
      <c r="N46" s="378"/>
      <c r="O46" s="378"/>
      <c r="P46" s="378"/>
      <c r="Q46" s="378"/>
      <c r="R46" s="378"/>
      <c r="S46" s="378"/>
      <c r="T46" s="378"/>
      <c r="U46" s="408"/>
      <c r="V46" s="408"/>
    </row>
    <row r="47" spans="1:25" s="60" customFormat="1" ht="12.75">
      <c r="A47" s="1069" t="s">
        <v>369</v>
      </c>
      <c r="B47" s="1063" t="s">
        <v>1404</v>
      </c>
      <c r="C47" s="378" t="s">
        <v>97</v>
      </c>
      <c r="D47" s="1061" t="s">
        <v>1405</v>
      </c>
      <c r="E47" s="1062"/>
      <c r="F47" s="724" t="s">
        <v>5</v>
      </c>
      <c r="G47" s="724"/>
      <c r="H47" s="724" t="s">
        <v>5</v>
      </c>
      <c r="I47" s="724" t="s">
        <v>5</v>
      </c>
      <c r="J47" s="724"/>
      <c r="K47" s="724" t="s">
        <v>5</v>
      </c>
      <c r="L47" s="724" t="s">
        <v>5</v>
      </c>
      <c r="M47" s="724" t="s">
        <v>5</v>
      </c>
      <c r="N47" s="724" t="s">
        <v>5</v>
      </c>
      <c r="O47" s="724" t="s">
        <v>5</v>
      </c>
      <c r="P47" s="724"/>
      <c r="Q47" s="724" t="s">
        <v>5</v>
      </c>
      <c r="R47" s="724"/>
      <c r="S47" s="724" t="s">
        <v>5</v>
      </c>
      <c r="T47" s="724"/>
      <c r="U47" s="725"/>
      <c r="V47" s="725"/>
      <c r="Y47" s="749"/>
    </row>
    <row r="48" spans="1:25" s="60" customFormat="1" ht="12.75">
      <c r="A48" s="991"/>
      <c r="B48" s="1064"/>
      <c r="C48" s="378" t="s">
        <v>97</v>
      </c>
      <c r="D48" s="1061" t="s">
        <v>1406</v>
      </c>
      <c r="E48" s="1062"/>
      <c r="F48" s="724" t="s">
        <v>5</v>
      </c>
      <c r="G48" s="724"/>
      <c r="H48" s="724" t="s">
        <v>5</v>
      </c>
      <c r="I48" s="724" t="s">
        <v>5</v>
      </c>
      <c r="J48" s="724"/>
      <c r="K48" s="724" t="s">
        <v>5</v>
      </c>
      <c r="L48" s="724" t="s">
        <v>5</v>
      </c>
      <c r="M48" s="724" t="s">
        <v>5</v>
      </c>
      <c r="N48" s="724" t="s">
        <v>5</v>
      </c>
      <c r="O48" s="724" t="s">
        <v>5</v>
      </c>
      <c r="P48" s="724"/>
      <c r="Q48" s="724" t="s">
        <v>5</v>
      </c>
      <c r="R48" s="724"/>
      <c r="S48" s="724" t="s">
        <v>5</v>
      </c>
      <c r="T48" s="724"/>
      <c r="U48" s="725"/>
      <c r="V48" s="725"/>
      <c r="Y48" s="749"/>
    </row>
    <row r="49" spans="1:22" s="60" customFormat="1" ht="12.75">
      <c r="A49" s="991"/>
      <c r="B49" s="1064"/>
      <c r="C49" s="378" t="s">
        <v>89</v>
      </c>
      <c r="D49" s="1061" t="s">
        <v>1407</v>
      </c>
      <c r="E49" s="1062"/>
      <c r="F49" s="724" t="s">
        <v>5</v>
      </c>
      <c r="G49" s="724"/>
      <c r="H49" s="724" t="s">
        <v>5</v>
      </c>
      <c r="I49" s="724" t="s">
        <v>5</v>
      </c>
      <c r="J49" s="724"/>
      <c r="K49" s="724" t="s">
        <v>5</v>
      </c>
      <c r="L49" s="724" t="s">
        <v>5</v>
      </c>
      <c r="M49" s="724" t="s">
        <v>5</v>
      </c>
      <c r="N49" s="724" t="s">
        <v>5</v>
      </c>
      <c r="O49" s="724" t="s">
        <v>5</v>
      </c>
      <c r="P49" s="724"/>
      <c r="Q49" s="724" t="s">
        <v>5</v>
      </c>
      <c r="R49" s="724"/>
      <c r="S49" s="724" t="s">
        <v>5</v>
      </c>
      <c r="T49" s="724"/>
      <c r="U49" s="725"/>
      <c r="V49" s="725"/>
    </row>
    <row r="50" spans="1:22" s="60" customFormat="1" ht="12.75">
      <c r="A50" s="991"/>
      <c r="B50" s="1064"/>
      <c r="C50" s="378" t="s">
        <v>720</v>
      </c>
      <c r="D50" s="1061" t="s">
        <v>1407</v>
      </c>
      <c r="E50" s="1062"/>
      <c r="F50" s="724" t="s">
        <v>5</v>
      </c>
      <c r="G50" s="724"/>
      <c r="H50" s="724" t="s">
        <v>5</v>
      </c>
      <c r="I50" s="724" t="s">
        <v>5</v>
      </c>
      <c r="J50" s="724"/>
      <c r="K50" s="724" t="s">
        <v>5</v>
      </c>
      <c r="L50" s="724" t="s">
        <v>5</v>
      </c>
      <c r="M50" s="724" t="s">
        <v>5</v>
      </c>
      <c r="N50" s="724" t="s">
        <v>5</v>
      </c>
      <c r="O50" s="724" t="s">
        <v>5</v>
      </c>
      <c r="P50" s="724"/>
      <c r="Q50" s="724" t="s">
        <v>5</v>
      </c>
      <c r="R50" s="724"/>
      <c r="S50" s="724" t="s">
        <v>5</v>
      </c>
      <c r="T50" s="724"/>
      <c r="U50" s="725"/>
      <c r="V50" s="725"/>
    </row>
    <row r="51" spans="1:22" s="60" customFormat="1" ht="12.75">
      <c r="A51" s="991"/>
      <c r="B51" s="1064"/>
      <c r="C51" s="378" t="s">
        <v>704</v>
      </c>
      <c r="D51" s="1061" t="s">
        <v>1407</v>
      </c>
      <c r="E51" s="1062"/>
      <c r="F51" s="724" t="s">
        <v>5</v>
      </c>
      <c r="G51" s="724"/>
      <c r="H51" s="724" t="s">
        <v>5</v>
      </c>
      <c r="I51" s="724" t="s">
        <v>5</v>
      </c>
      <c r="J51" s="724"/>
      <c r="K51" s="724" t="s">
        <v>5</v>
      </c>
      <c r="L51" s="724" t="s">
        <v>5</v>
      </c>
      <c r="M51" s="724" t="s">
        <v>5</v>
      </c>
      <c r="N51" s="724" t="s">
        <v>5</v>
      </c>
      <c r="O51" s="724" t="s">
        <v>5</v>
      </c>
      <c r="P51" s="724"/>
      <c r="Q51" s="724"/>
      <c r="R51" s="724"/>
      <c r="S51" s="724"/>
      <c r="T51" s="724"/>
      <c r="U51" s="725"/>
      <c r="V51" s="725"/>
    </row>
    <row r="52" spans="1:22" s="60" customFormat="1" ht="12.75">
      <c r="A52" s="991"/>
      <c r="B52" s="1064"/>
      <c r="C52" s="378" t="s">
        <v>698</v>
      </c>
      <c r="D52" s="1061" t="s">
        <v>1407</v>
      </c>
      <c r="E52" s="1062"/>
      <c r="F52" s="724" t="s">
        <v>5</v>
      </c>
      <c r="G52" s="724"/>
      <c r="H52" s="724" t="s">
        <v>5</v>
      </c>
      <c r="I52" s="724" t="s">
        <v>5</v>
      </c>
      <c r="J52" s="724"/>
      <c r="K52" s="724" t="s">
        <v>5</v>
      </c>
      <c r="L52" s="724" t="s">
        <v>5</v>
      </c>
      <c r="M52" s="724" t="s">
        <v>5</v>
      </c>
      <c r="N52" s="724" t="s">
        <v>5</v>
      </c>
      <c r="O52" s="724" t="s">
        <v>5</v>
      </c>
      <c r="P52" s="724"/>
      <c r="Q52" s="724" t="s">
        <v>5</v>
      </c>
      <c r="R52" s="724"/>
      <c r="S52" s="724" t="s">
        <v>5</v>
      </c>
      <c r="T52" s="724"/>
      <c r="U52" s="725"/>
      <c r="V52" s="725"/>
    </row>
    <row r="53" spans="1:22" s="60" customFormat="1" ht="12.75">
      <c r="A53" s="991"/>
      <c r="B53" s="1064"/>
      <c r="C53" s="378" t="s">
        <v>706</v>
      </c>
      <c r="D53" s="1061" t="s">
        <v>1407</v>
      </c>
      <c r="E53" s="1062"/>
      <c r="F53" s="724" t="s">
        <v>5</v>
      </c>
      <c r="G53" s="724"/>
      <c r="H53" s="724" t="s">
        <v>5</v>
      </c>
      <c r="I53" s="724" t="s">
        <v>5</v>
      </c>
      <c r="J53" s="724"/>
      <c r="K53" s="724" t="s">
        <v>5</v>
      </c>
      <c r="L53" s="724" t="s">
        <v>5</v>
      </c>
      <c r="M53" s="724" t="s">
        <v>5</v>
      </c>
      <c r="N53" s="724" t="s">
        <v>5</v>
      </c>
      <c r="O53" s="724" t="s">
        <v>5</v>
      </c>
      <c r="P53" s="724"/>
      <c r="Q53" s="724"/>
      <c r="R53" s="724"/>
      <c r="S53" s="724"/>
      <c r="T53" s="724"/>
      <c r="U53" s="725"/>
      <c r="V53" s="725"/>
    </row>
    <row r="54" spans="1:22" s="60" customFormat="1" ht="12.75">
      <c r="A54" s="991"/>
      <c r="B54" s="1064"/>
      <c r="C54" s="378" t="s">
        <v>666</v>
      </c>
      <c r="D54" s="1061" t="s">
        <v>1408</v>
      </c>
      <c r="E54" s="1062"/>
      <c r="F54" s="378"/>
      <c r="G54" s="378"/>
      <c r="H54" s="378" t="s">
        <v>5</v>
      </c>
      <c r="I54" s="378"/>
      <c r="J54" s="378"/>
      <c r="K54" s="378" t="s">
        <v>5</v>
      </c>
      <c r="L54" s="378"/>
      <c r="M54" s="378"/>
      <c r="N54" s="378"/>
      <c r="O54" s="378"/>
      <c r="P54" s="378"/>
      <c r="Q54" s="378"/>
      <c r="R54" s="378"/>
      <c r="S54" s="378"/>
      <c r="T54" s="378"/>
      <c r="U54" s="408"/>
      <c r="V54" s="408"/>
    </row>
    <row r="55" spans="1:22" s="60" customFormat="1" ht="12.75">
      <c r="A55" s="1070"/>
      <c r="B55" s="1065"/>
      <c r="C55" s="378" t="s">
        <v>710</v>
      </c>
      <c r="D55" s="1061" t="s">
        <v>1407</v>
      </c>
      <c r="E55" s="1062"/>
      <c r="F55" s="378"/>
      <c r="G55" s="378"/>
      <c r="H55" s="378" t="s">
        <v>5</v>
      </c>
      <c r="I55" s="378"/>
      <c r="J55" s="378"/>
      <c r="K55" s="378" t="s">
        <v>5</v>
      </c>
      <c r="L55" s="378" t="s">
        <v>5</v>
      </c>
      <c r="M55" s="378" t="s">
        <v>5</v>
      </c>
      <c r="N55" s="378"/>
      <c r="O55" s="378"/>
      <c r="P55" s="378"/>
      <c r="Q55" s="378"/>
      <c r="R55" s="378"/>
      <c r="S55" s="378"/>
      <c r="T55" s="378"/>
      <c r="U55" s="408"/>
      <c r="V55" s="408"/>
    </row>
    <row r="56" spans="1:22" s="60" customFormat="1" ht="140.25">
      <c r="A56" s="1069" t="s">
        <v>369</v>
      </c>
      <c r="B56" s="1071" t="s">
        <v>2057</v>
      </c>
      <c r="C56" s="724" t="s">
        <v>683</v>
      </c>
      <c r="D56" s="1066" t="s">
        <v>19</v>
      </c>
      <c r="E56" s="1067"/>
      <c r="F56" s="724"/>
      <c r="G56" s="724"/>
      <c r="H56" s="724" t="s">
        <v>5</v>
      </c>
      <c r="I56" s="724"/>
      <c r="J56" s="724"/>
      <c r="K56" s="724"/>
      <c r="L56" s="724"/>
      <c r="M56" s="724"/>
      <c r="N56" s="724"/>
      <c r="O56" s="724"/>
      <c r="P56" s="724"/>
      <c r="Q56" s="724"/>
      <c r="R56" s="724"/>
      <c r="S56" s="724"/>
      <c r="T56" s="724"/>
      <c r="U56" s="725"/>
      <c r="V56" s="772" t="s">
        <v>2058</v>
      </c>
    </row>
    <row r="57" spans="1:22" s="60" customFormat="1" ht="12.75">
      <c r="A57" s="1070"/>
      <c r="B57" s="1072"/>
      <c r="C57" s="724" t="s">
        <v>722</v>
      </c>
      <c r="D57" s="1066" t="s">
        <v>1405</v>
      </c>
      <c r="E57" s="1067"/>
      <c r="F57" s="724"/>
      <c r="G57" s="724"/>
      <c r="H57" s="724" t="s">
        <v>5</v>
      </c>
      <c r="I57" s="724"/>
      <c r="J57" s="724"/>
      <c r="K57" s="724"/>
      <c r="L57" s="724"/>
      <c r="M57" s="724"/>
      <c r="N57" s="724"/>
      <c r="O57" s="724"/>
      <c r="P57" s="724"/>
      <c r="Q57" s="724"/>
      <c r="R57" s="724"/>
      <c r="S57" s="724"/>
      <c r="T57" s="724"/>
      <c r="U57" s="725"/>
      <c r="V57" s="725"/>
    </row>
    <row r="58" spans="1:22" s="60" customFormat="1" ht="12.75">
      <c r="A58" s="409" t="s">
        <v>369</v>
      </c>
      <c r="B58" s="408" t="s">
        <v>1409</v>
      </c>
      <c r="C58" s="378" t="s">
        <v>659</v>
      </c>
      <c r="D58" s="1061" t="s">
        <v>1410</v>
      </c>
      <c r="E58" s="1062"/>
      <c r="F58" s="378"/>
      <c r="G58" s="378" t="s">
        <v>5</v>
      </c>
      <c r="H58" s="378" t="s">
        <v>5</v>
      </c>
      <c r="I58" s="378"/>
      <c r="J58" s="378"/>
      <c r="K58" s="378" t="s">
        <v>5</v>
      </c>
      <c r="L58" s="378" t="s">
        <v>5</v>
      </c>
      <c r="M58" s="378" t="s">
        <v>5</v>
      </c>
      <c r="N58" s="378"/>
      <c r="O58" s="378"/>
      <c r="P58" s="378" t="s">
        <v>5</v>
      </c>
      <c r="Q58" s="378" t="s">
        <v>5</v>
      </c>
      <c r="R58" s="378"/>
      <c r="S58" s="378"/>
      <c r="T58" s="378"/>
      <c r="U58" s="408"/>
      <c r="V58" s="408"/>
    </row>
    <row r="59" spans="1:22" s="60" customFormat="1" ht="12.75">
      <c r="A59" s="409" t="s">
        <v>369</v>
      </c>
      <c r="B59" s="408" t="s">
        <v>1411</v>
      </c>
      <c r="C59" s="378" t="s">
        <v>1412</v>
      </c>
      <c r="D59" s="1061" t="s">
        <v>857</v>
      </c>
      <c r="E59" s="1062"/>
      <c r="F59" s="378"/>
      <c r="G59" s="378"/>
      <c r="H59" s="378" t="s">
        <v>5</v>
      </c>
      <c r="I59" s="378" t="s">
        <v>5</v>
      </c>
      <c r="J59" s="378"/>
      <c r="K59" s="378" t="s">
        <v>5</v>
      </c>
      <c r="L59" s="378"/>
      <c r="M59" s="378"/>
      <c r="N59" s="378"/>
      <c r="O59" s="378"/>
      <c r="P59" s="378"/>
      <c r="Q59" s="378"/>
      <c r="R59" s="378"/>
      <c r="S59" s="378"/>
      <c r="T59" s="378"/>
      <c r="U59" s="408"/>
      <c r="V59" s="408"/>
    </row>
    <row r="60" spans="1:22" s="60" customFormat="1" ht="12.75">
      <c r="A60" s="409" t="s">
        <v>369</v>
      </c>
      <c r="B60" s="408" t="s">
        <v>1413</v>
      </c>
      <c r="C60" s="378" t="s">
        <v>1414</v>
      </c>
      <c r="D60" s="1061" t="s">
        <v>857</v>
      </c>
      <c r="E60" s="1062"/>
      <c r="F60" s="378"/>
      <c r="G60" s="378"/>
      <c r="H60" s="378" t="s">
        <v>5</v>
      </c>
      <c r="I60" s="378"/>
      <c r="J60" s="378"/>
      <c r="K60" s="378"/>
      <c r="L60" s="378"/>
      <c r="M60" s="378"/>
      <c r="N60" s="378"/>
      <c r="O60" s="378"/>
      <c r="P60" s="378"/>
      <c r="Q60" s="378"/>
      <c r="R60" s="378"/>
      <c r="S60" s="378"/>
      <c r="T60" s="378"/>
      <c r="U60" s="408"/>
      <c r="V60" s="408"/>
    </row>
    <row r="61" spans="1:22" s="60" customFormat="1" ht="12.75">
      <c r="A61" s="409" t="s">
        <v>369</v>
      </c>
      <c r="B61" s="680" t="s">
        <v>1415</v>
      </c>
      <c r="C61" s="679" t="s">
        <v>1416</v>
      </c>
      <c r="D61" s="1061" t="s">
        <v>857</v>
      </c>
      <c r="E61" s="1062"/>
      <c r="F61" s="679"/>
      <c r="G61" s="679"/>
      <c r="H61" s="679" t="s">
        <v>5</v>
      </c>
      <c r="I61" s="679"/>
      <c r="J61" s="679"/>
      <c r="K61" s="679"/>
      <c r="L61" s="679"/>
      <c r="M61" s="679"/>
      <c r="N61" s="679"/>
      <c r="O61" s="679"/>
      <c r="P61" s="679"/>
      <c r="Q61" s="679"/>
      <c r="R61" s="679"/>
      <c r="S61" s="679"/>
      <c r="T61" s="679"/>
      <c r="U61" s="680"/>
      <c r="V61" s="680"/>
    </row>
    <row r="62" spans="1:22" s="60" customFormat="1" ht="12.75">
      <c r="A62" s="409" t="s">
        <v>369</v>
      </c>
      <c r="B62" s="680" t="s">
        <v>1417</v>
      </c>
      <c r="C62" s="679" t="s">
        <v>104</v>
      </c>
      <c r="D62" s="1061" t="s">
        <v>1395</v>
      </c>
      <c r="E62" s="1062"/>
      <c r="F62" s="679"/>
      <c r="G62" s="679"/>
      <c r="H62" s="679" t="s">
        <v>5</v>
      </c>
      <c r="I62" s="679" t="s">
        <v>5</v>
      </c>
      <c r="J62" s="679"/>
      <c r="K62" s="679"/>
      <c r="L62" s="679" t="s">
        <v>5</v>
      </c>
      <c r="M62" s="679"/>
      <c r="N62" s="679"/>
      <c r="O62" s="679"/>
      <c r="P62" s="679"/>
      <c r="Q62" s="679"/>
      <c r="R62" s="679"/>
      <c r="S62" s="679"/>
      <c r="T62" s="679"/>
      <c r="U62" s="680"/>
      <c r="V62" s="680"/>
    </row>
    <row r="63" spans="1:22" s="60" customFormat="1" ht="12.75">
      <c r="A63" s="409" t="s">
        <v>369</v>
      </c>
      <c r="B63" s="408" t="s">
        <v>1418</v>
      </c>
      <c r="C63" s="378" t="s">
        <v>1414</v>
      </c>
      <c r="D63" s="1061" t="s">
        <v>857</v>
      </c>
      <c r="E63" s="1062"/>
      <c r="F63" s="378" t="s">
        <v>5</v>
      </c>
      <c r="G63" s="378" t="s">
        <v>5</v>
      </c>
      <c r="H63" s="378" t="s">
        <v>5</v>
      </c>
      <c r="I63" s="378" t="s">
        <v>5</v>
      </c>
      <c r="J63" s="378"/>
      <c r="K63" s="378"/>
      <c r="L63" s="378"/>
      <c r="M63" s="378"/>
      <c r="N63" s="378"/>
      <c r="O63" s="378"/>
      <c r="P63" s="378"/>
      <c r="Q63" s="378"/>
      <c r="R63" s="378"/>
      <c r="S63" s="378"/>
      <c r="T63" s="378"/>
      <c r="U63" s="408"/>
      <c r="V63" s="408"/>
    </row>
    <row r="64" spans="1:22" s="60" customFormat="1" ht="25.5">
      <c r="A64" s="409" t="s">
        <v>369</v>
      </c>
      <c r="B64" s="408" t="s">
        <v>1419</v>
      </c>
      <c r="C64" s="378" t="s">
        <v>1420</v>
      </c>
      <c r="D64" s="1061" t="s">
        <v>76</v>
      </c>
      <c r="E64" s="1062"/>
      <c r="F64" s="378" t="s">
        <v>5</v>
      </c>
      <c r="G64" s="378" t="s">
        <v>5</v>
      </c>
      <c r="H64" s="378" t="s">
        <v>5</v>
      </c>
      <c r="I64" s="378" t="s">
        <v>5</v>
      </c>
      <c r="J64" s="378"/>
      <c r="K64" s="378"/>
      <c r="L64" s="378"/>
      <c r="M64" s="378"/>
      <c r="N64" s="378"/>
      <c r="O64" s="378"/>
      <c r="P64" s="378"/>
      <c r="Q64" s="378"/>
      <c r="R64" s="378"/>
      <c r="S64" s="378"/>
      <c r="T64" s="378"/>
      <c r="U64" s="408"/>
      <c r="V64" s="408"/>
    </row>
    <row r="65" spans="1:22" s="60" customFormat="1" ht="25.5">
      <c r="A65" s="409" t="s">
        <v>369</v>
      </c>
      <c r="B65" s="680" t="s">
        <v>1421</v>
      </c>
      <c r="C65" s="679" t="s">
        <v>1422</v>
      </c>
      <c r="D65" s="1061" t="s">
        <v>1423</v>
      </c>
      <c r="E65" s="1062"/>
      <c r="F65" s="679" t="s">
        <v>5</v>
      </c>
      <c r="G65" s="679" t="s">
        <v>5</v>
      </c>
      <c r="H65" s="679" t="s">
        <v>5</v>
      </c>
      <c r="I65" s="679" t="s">
        <v>5</v>
      </c>
      <c r="J65" s="679" t="s">
        <v>5</v>
      </c>
      <c r="K65" s="679" t="s">
        <v>5</v>
      </c>
      <c r="L65" s="679" t="s">
        <v>5</v>
      </c>
      <c r="M65" s="679" t="s">
        <v>5</v>
      </c>
      <c r="N65" s="679" t="s">
        <v>5</v>
      </c>
      <c r="O65" s="679" t="s">
        <v>5</v>
      </c>
      <c r="P65" s="679"/>
      <c r="Q65" s="679"/>
      <c r="R65" s="679"/>
      <c r="S65" s="679" t="s">
        <v>5</v>
      </c>
      <c r="T65" s="679"/>
      <c r="U65" s="680"/>
      <c r="V65" s="680"/>
    </row>
    <row r="66" spans="1:22" s="60" customFormat="1" ht="25.5">
      <c r="A66" s="409" t="s">
        <v>369</v>
      </c>
      <c r="B66" s="408" t="s">
        <v>1424</v>
      </c>
      <c r="C66" s="378" t="s">
        <v>1425</v>
      </c>
      <c r="D66" s="1061" t="s">
        <v>1426</v>
      </c>
      <c r="E66" s="1062"/>
      <c r="F66" s="378" t="s">
        <v>5</v>
      </c>
      <c r="G66" s="378"/>
      <c r="H66" s="378" t="s">
        <v>5</v>
      </c>
      <c r="I66" s="378" t="s">
        <v>5</v>
      </c>
      <c r="J66" s="378"/>
      <c r="K66" s="378"/>
      <c r="L66" s="378" t="s">
        <v>5</v>
      </c>
      <c r="M66" s="378" t="s">
        <v>5</v>
      </c>
      <c r="N66" s="378" t="s">
        <v>5</v>
      </c>
      <c r="O66" s="378" t="s">
        <v>5</v>
      </c>
      <c r="P66" s="378"/>
      <c r="Q66" s="378"/>
      <c r="R66" s="378"/>
      <c r="S66" s="378"/>
      <c r="T66" s="378"/>
      <c r="U66" s="408"/>
      <c r="V66" s="408"/>
    </row>
    <row r="67" spans="1:22" s="60" customFormat="1" ht="12.75">
      <c r="A67" s="409" t="s">
        <v>369</v>
      </c>
      <c r="B67" s="408" t="s">
        <v>304</v>
      </c>
      <c r="C67" s="378" t="s">
        <v>1425</v>
      </c>
      <c r="D67" s="1061" t="s">
        <v>1427</v>
      </c>
      <c r="E67" s="1062"/>
      <c r="F67" s="378" t="s">
        <v>5</v>
      </c>
      <c r="G67" s="378"/>
      <c r="H67" s="378" t="s">
        <v>5</v>
      </c>
      <c r="I67" s="378" t="s">
        <v>5</v>
      </c>
      <c r="J67" s="378"/>
      <c r="K67" s="378"/>
      <c r="L67" s="378" t="s">
        <v>5</v>
      </c>
      <c r="M67" s="378" t="s">
        <v>5</v>
      </c>
      <c r="N67" s="378" t="s">
        <v>5</v>
      </c>
      <c r="O67" s="378" t="s">
        <v>5</v>
      </c>
      <c r="P67" s="378"/>
      <c r="Q67" s="378"/>
      <c r="R67" s="378"/>
      <c r="S67" s="378"/>
      <c r="T67" s="378"/>
      <c r="U67" s="408"/>
      <c r="V67" s="408"/>
    </row>
    <row r="68" spans="1:22" s="60" customFormat="1" ht="63.75">
      <c r="A68" s="409" t="s">
        <v>369</v>
      </c>
      <c r="B68" s="408" t="s">
        <v>1428</v>
      </c>
      <c r="C68" s="378" t="s">
        <v>1425</v>
      </c>
      <c r="D68" s="1061" t="s">
        <v>1429</v>
      </c>
      <c r="E68" s="1062"/>
      <c r="F68" s="378" t="s">
        <v>1397</v>
      </c>
      <c r="G68" s="378"/>
      <c r="H68" s="378"/>
      <c r="I68" s="378"/>
      <c r="J68" s="378"/>
      <c r="K68" s="378"/>
      <c r="L68" s="378"/>
      <c r="M68" s="378"/>
      <c r="N68" s="378"/>
      <c r="O68" s="378"/>
      <c r="P68" s="378"/>
      <c r="Q68" s="378"/>
      <c r="R68" s="378"/>
      <c r="S68" s="378"/>
      <c r="T68" s="378"/>
      <c r="U68" s="408"/>
      <c r="V68" s="408"/>
    </row>
    <row r="69" spans="1:22" s="60" customFormat="1" ht="12.75">
      <c r="A69" s="409" t="s">
        <v>369</v>
      </c>
      <c r="B69" s="408" t="s">
        <v>497</v>
      </c>
      <c r="C69" s="378" t="s">
        <v>1425</v>
      </c>
      <c r="D69" s="1061" t="s">
        <v>1430</v>
      </c>
      <c r="E69" s="1062"/>
      <c r="F69" s="378" t="s">
        <v>5</v>
      </c>
      <c r="G69" s="378"/>
      <c r="H69" s="378" t="s">
        <v>5</v>
      </c>
      <c r="I69" s="378" t="s">
        <v>5</v>
      </c>
      <c r="J69" s="378"/>
      <c r="K69" s="378"/>
      <c r="L69" s="378" t="s">
        <v>5</v>
      </c>
      <c r="M69" s="378" t="s">
        <v>5</v>
      </c>
      <c r="N69" s="378" t="s">
        <v>5</v>
      </c>
      <c r="O69" s="378" t="s">
        <v>5</v>
      </c>
      <c r="P69" s="378"/>
      <c r="Q69" s="378"/>
      <c r="R69" s="378"/>
      <c r="S69" s="378"/>
      <c r="T69" s="378"/>
      <c r="U69" s="408"/>
      <c r="V69" s="408"/>
    </row>
    <row r="70" spans="1:22" s="60" customFormat="1" ht="51">
      <c r="A70" s="409" t="s">
        <v>369</v>
      </c>
      <c r="B70" s="680" t="s">
        <v>2009</v>
      </c>
      <c r="C70" s="679" t="s">
        <v>1425</v>
      </c>
      <c r="D70" s="1061" t="s">
        <v>857</v>
      </c>
      <c r="E70" s="1062"/>
      <c r="F70" s="679" t="s">
        <v>5</v>
      </c>
      <c r="G70" s="679"/>
      <c r="H70" s="679" t="s">
        <v>5</v>
      </c>
      <c r="I70" s="679" t="s">
        <v>5</v>
      </c>
      <c r="J70" s="679"/>
      <c r="K70" s="679"/>
      <c r="L70" s="679" t="s">
        <v>5</v>
      </c>
      <c r="M70" s="679" t="s">
        <v>5</v>
      </c>
      <c r="N70" s="679" t="s">
        <v>5</v>
      </c>
      <c r="O70" s="679" t="s">
        <v>5</v>
      </c>
      <c r="P70" s="679"/>
      <c r="Q70" s="679"/>
      <c r="R70" s="679"/>
      <c r="S70" s="679"/>
      <c r="T70" s="679"/>
      <c r="U70" s="680"/>
      <c r="V70" s="680"/>
    </row>
    <row r="71" spans="1:22" s="60" customFormat="1" ht="51">
      <c r="A71" s="409" t="s">
        <v>369</v>
      </c>
      <c r="B71" s="680" t="s">
        <v>2008</v>
      </c>
      <c r="C71" s="679" t="s">
        <v>1431</v>
      </c>
      <c r="D71" s="1061" t="s">
        <v>1174</v>
      </c>
      <c r="E71" s="1062"/>
      <c r="F71" s="679" t="s">
        <v>5</v>
      </c>
      <c r="G71" s="679"/>
      <c r="H71" s="679" t="s">
        <v>5</v>
      </c>
      <c r="I71" s="679"/>
      <c r="J71" s="679"/>
      <c r="K71" s="679"/>
      <c r="L71" s="679"/>
      <c r="M71" s="679"/>
      <c r="N71" s="679"/>
      <c r="O71" s="679"/>
      <c r="P71" s="679"/>
      <c r="Q71" s="679"/>
      <c r="R71" s="679"/>
      <c r="S71" s="679"/>
      <c r="T71" s="679" t="s">
        <v>5</v>
      </c>
      <c r="U71" s="680"/>
      <c r="V71" s="680"/>
    </row>
    <row r="72" spans="1:22" s="60" customFormat="1" ht="51">
      <c r="A72" s="409" t="s">
        <v>369</v>
      </c>
      <c r="B72" s="680" t="s">
        <v>2010</v>
      </c>
      <c r="C72" s="679" t="s">
        <v>1432</v>
      </c>
      <c r="D72" s="1061" t="s">
        <v>1174</v>
      </c>
      <c r="E72" s="1062"/>
      <c r="F72" s="679"/>
      <c r="G72" s="679"/>
      <c r="H72" s="679"/>
      <c r="I72" s="679"/>
      <c r="J72" s="679"/>
      <c r="K72" s="679"/>
      <c r="L72" s="679"/>
      <c r="M72" s="679"/>
      <c r="N72" s="679"/>
      <c r="O72" s="679"/>
      <c r="P72" s="679"/>
      <c r="Q72" s="679"/>
      <c r="R72" s="679"/>
      <c r="S72" s="679"/>
      <c r="T72" s="679"/>
      <c r="U72" s="680" t="s">
        <v>5</v>
      </c>
      <c r="V72" s="680"/>
    </row>
    <row r="73" spans="1:22" s="60" customFormat="1" ht="51">
      <c r="A73" s="409" t="s">
        <v>369</v>
      </c>
      <c r="B73" s="680" t="s">
        <v>2011</v>
      </c>
      <c r="C73" s="679" t="s">
        <v>1432</v>
      </c>
      <c r="D73" s="1061" t="s">
        <v>1174</v>
      </c>
      <c r="E73" s="1062"/>
      <c r="F73" s="679"/>
      <c r="G73" s="679"/>
      <c r="H73" s="679"/>
      <c r="I73" s="679"/>
      <c r="J73" s="679"/>
      <c r="K73" s="679"/>
      <c r="L73" s="679"/>
      <c r="M73" s="679"/>
      <c r="N73" s="679"/>
      <c r="O73" s="679"/>
      <c r="P73" s="679"/>
      <c r="Q73" s="679"/>
      <c r="R73" s="679"/>
      <c r="S73" s="679"/>
      <c r="T73" s="679"/>
      <c r="U73" s="680" t="s">
        <v>5</v>
      </c>
      <c r="V73" s="680"/>
    </row>
    <row r="74" spans="1:22" s="60" customFormat="1" ht="12.75">
      <c r="A74" s="409" t="s">
        <v>369</v>
      </c>
      <c r="B74" s="680" t="s">
        <v>1433</v>
      </c>
      <c r="C74" s="679" t="s">
        <v>1434</v>
      </c>
      <c r="D74" s="1061" t="s">
        <v>857</v>
      </c>
      <c r="E74" s="1062"/>
      <c r="F74" s="679" t="s">
        <v>5</v>
      </c>
      <c r="G74" s="679"/>
      <c r="H74" s="679"/>
      <c r="I74" s="679"/>
      <c r="J74" s="679"/>
      <c r="K74" s="679"/>
      <c r="L74" s="679"/>
      <c r="M74" s="679"/>
      <c r="N74" s="679"/>
      <c r="O74" s="679"/>
      <c r="P74" s="679"/>
      <c r="Q74" s="679"/>
      <c r="R74" s="679"/>
      <c r="S74" s="679"/>
      <c r="T74" s="679"/>
      <c r="U74" s="680"/>
      <c r="V74" s="680"/>
    </row>
  </sheetData>
  <mergeCells count="97">
    <mergeCell ref="A3:A4"/>
    <mergeCell ref="B3:B4"/>
    <mergeCell ref="C3:C4"/>
    <mergeCell ref="A39:A46"/>
    <mergeCell ref="B39:B46"/>
    <mergeCell ref="A21:A27"/>
    <mergeCell ref="B21:B27"/>
    <mergeCell ref="A28:A31"/>
    <mergeCell ref="B28:B31"/>
    <mergeCell ref="A32:A38"/>
    <mergeCell ref="B32:B38"/>
    <mergeCell ref="B5:B8"/>
    <mergeCell ref="A5:A8"/>
    <mergeCell ref="D73:E73"/>
    <mergeCell ref="D62:E62"/>
    <mergeCell ref="D63:E63"/>
    <mergeCell ref="D64:E64"/>
    <mergeCell ref="A9:A14"/>
    <mergeCell ref="B9:B14"/>
    <mergeCell ref="A15:A20"/>
    <mergeCell ref="B15:B20"/>
    <mergeCell ref="A47:A55"/>
    <mergeCell ref="D57:E57"/>
    <mergeCell ref="A56:A57"/>
    <mergeCell ref="B56:B57"/>
    <mergeCell ref="D60:E60"/>
    <mergeCell ref="D61:E61"/>
    <mergeCell ref="D70:E70"/>
    <mergeCell ref="D71:E71"/>
    <mergeCell ref="D72:E72"/>
    <mergeCell ref="D50:E50"/>
    <mergeCell ref="B47:B55"/>
    <mergeCell ref="D56:E56"/>
    <mergeCell ref="D74:E74"/>
    <mergeCell ref="D65:E65"/>
    <mergeCell ref="D66:E66"/>
    <mergeCell ref="D67:E67"/>
    <mergeCell ref="D68:E68"/>
    <mergeCell ref="D69:E69"/>
    <mergeCell ref="D51:E51"/>
    <mergeCell ref="D52:E52"/>
    <mergeCell ref="D53:E53"/>
    <mergeCell ref="D54:E54"/>
    <mergeCell ref="D55:E55"/>
    <mergeCell ref="D58:E58"/>
    <mergeCell ref="D59:E59"/>
    <mergeCell ref="D45:E45"/>
    <mergeCell ref="D46:E46"/>
    <mergeCell ref="D47:E47"/>
    <mergeCell ref="D48:E48"/>
    <mergeCell ref="D49:E49"/>
    <mergeCell ref="D40:E40"/>
    <mergeCell ref="D41:E41"/>
    <mergeCell ref="D42:E42"/>
    <mergeCell ref="D43:E43"/>
    <mergeCell ref="D44:E44"/>
    <mergeCell ref="D35:E35"/>
    <mergeCell ref="D36:E36"/>
    <mergeCell ref="D37:E37"/>
    <mergeCell ref="D38:E38"/>
    <mergeCell ref="D39:E39"/>
    <mergeCell ref="D30:E30"/>
    <mergeCell ref="D31:E31"/>
    <mergeCell ref="D32:E32"/>
    <mergeCell ref="D33:E33"/>
    <mergeCell ref="D34:E34"/>
    <mergeCell ref="D25:E25"/>
    <mergeCell ref="D26:E26"/>
    <mergeCell ref="D27:E27"/>
    <mergeCell ref="D28:E28"/>
    <mergeCell ref="D29:E29"/>
    <mergeCell ref="D20:E20"/>
    <mergeCell ref="D21:E21"/>
    <mergeCell ref="D22:E22"/>
    <mergeCell ref="D23:E23"/>
    <mergeCell ref="D24:E24"/>
    <mergeCell ref="D12:E12"/>
    <mergeCell ref="D13:E13"/>
    <mergeCell ref="D14:E14"/>
    <mergeCell ref="D9:E9"/>
    <mergeCell ref="D19:E19"/>
    <mergeCell ref="D15:E15"/>
    <mergeCell ref="D16:E16"/>
    <mergeCell ref="D17:E17"/>
    <mergeCell ref="D18:E18"/>
    <mergeCell ref="D11:E11"/>
    <mergeCell ref="D10:E10"/>
    <mergeCell ref="D8:E8"/>
    <mergeCell ref="D3:E4"/>
    <mergeCell ref="F3:U3"/>
    <mergeCell ref="D6:E6"/>
    <mergeCell ref="D5:E5"/>
    <mergeCell ref="R1:S1"/>
    <mergeCell ref="T1:U1"/>
    <mergeCell ref="R2:S2"/>
    <mergeCell ref="T2:U2"/>
    <mergeCell ref="D7:E7"/>
  </mergeCells>
  <phoneticPr fontId="42" type="noConversion"/>
  <pageMargins left="0.78749999999999998" right="0.78749999999999998" top="1.0527777777777778" bottom="1.0527777777777778" header="0.78749999999999998" footer="0.78749999999999998"/>
  <pageSetup paperSize="9" scale="56" firstPageNumber="0" orientation="portrait" horizontalDpi="300" verticalDpi="300"/>
  <headerFooter alignWithMargins="0">
    <oddHeader>&amp;C&amp;"Times New Roman,Normal"&amp;12&amp;A</oddHeader>
    <oddFooter>&amp;C&amp;"Times New Roman,Normal"&amp;12Page &amp;P</oddFooter>
  </headerFooter>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27</vt:i4>
      </vt:variant>
      <vt:variant>
        <vt:lpstr>Named Ranges</vt:lpstr>
      </vt:variant>
      <vt:variant>
        <vt:i4>32</vt:i4>
      </vt:variant>
    </vt:vector>
  </HeadingPairs>
  <TitlesOfParts>
    <vt:vector size="59" baseType="lpstr">
      <vt:lpstr>Country Codes_ISO alpha-3</vt:lpstr>
      <vt:lpstr>I_A_1</vt:lpstr>
      <vt:lpstr>I_A_2</vt:lpstr>
      <vt:lpstr>II_B_1</vt:lpstr>
      <vt:lpstr>II_B_2</vt:lpstr>
      <vt:lpstr>III_A_1</vt:lpstr>
      <vt:lpstr>III_B_1</vt:lpstr>
      <vt:lpstr>III_B_2</vt:lpstr>
      <vt:lpstr>III_B_3</vt:lpstr>
      <vt:lpstr>III_C_1</vt:lpstr>
      <vt:lpstr>III_C_4</vt:lpstr>
      <vt:lpstr>III_C_3</vt:lpstr>
      <vt:lpstr>III_C_6</vt:lpstr>
      <vt:lpstr>III_D_1</vt:lpstr>
      <vt:lpstr>III_E_1</vt:lpstr>
      <vt:lpstr>III_E_2</vt:lpstr>
      <vt:lpstr>III_E_3</vt:lpstr>
      <vt:lpstr>III_F_1</vt:lpstr>
      <vt:lpstr>III_F_2</vt:lpstr>
      <vt:lpstr>III_G_1</vt:lpstr>
      <vt:lpstr>IV_A_1</vt:lpstr>
      <vt:lpstr>IV_A_2</vt:lpstr>
      <vt:lpstr>IV_A_3 </vt:lpstr>
      <vt:lpstr>IV_B_1</vt:lpstr>
      <vt:lpstr>IV_B_2</vt:lpstr>
      <vt:lpstr>V_1</vt:lpstr>
      <vt:lpstr>VI_1</vt:lpstr>
      <vt:lpstr>Excel_BuiltIn_Print_Area_1_1</vt:lpstr>
      <vt:lpstr>Excel_BuiltIn_Print_Area_1_1_1</vt:lpstr>
      <vt:lpstr>Excel_BuiltIn_Print_Area_11_1</vt:lpstr>
      <vt:lpstr>Excel_BuiltIn_Print_Area_12_1</vt:lpstr>
      <vt:lpstr>Excel_BuiltIn_Print_Area_12_1_1</vt:lpstr>
      <vt:lpstr>Excel_BuiltIn_Print_Area_14_1</vt:lpstr>
      <vt:lpstr>III_D_1!Excel_BuiltIn_Print_Area_15_1</vt:lpstr>
      <vt:lpstr>III_F_1!Excel_BuiltIn_Print_Area_15_1</vt:lpstr>
      <vt:lpstr>III_B_2!Excel_BuiltIn_Print_Area_4_1</vt:lpstr>
      <vt:lpstr>III_B_3!Excel_BuiltIn_Print_Area_5_1</vt:lpstr>
      <vt:lpstr>Excel_BuiltIn_Print_Area_8_1</vt:lpstr>
      <vt:lpstr>II_B_1!Print_Area</vt:lpstr>
      <vt:lpstr>III_A_1!Print_Area</vt:lpstr>
      <vt:lpstr>III_B_1!Print_Area</vt:lpstr>
      <vt:lpstr>III_B_2!Print_Area</vt:lpstr>
      <vt:lpstr>III_B_3!Print_Area</vt:lpstr>
      <vt:lpstr>III_C_1!Print_Area</vt:lpstr>
      <vt:lpstr>III_C_3!Print_Area</vt:lpstr>
      <vt:lpstr>III_C_6!Print_Area</vt:lpstr>
      <vt:lpstr>III_D_1!Print_Area</vt:lpstr>
      <vt:lpstr>III_E_1!Print_Area</vt:lpstr>
      <vt:lpstr>III_E_3!Print_Area</vt:lpstr>
      <vt:lpstr>III_F_1!Print_Area</vt:lpstr>
      <vt:lpstr>III_F_2!Print_Area</vt:lpstr>
      <vt:lpstr>III_G_1!Print_Area</vt:lpstr>
      <vt:lpstr>IV_A_1!Print_Area</vt:lpstr>
      <vt:lpstr>IV_A_2!Print_Area</vt:lpstr>
      <vt:lpstr>'IV_A_3 '!Print_Area</vt:lpstr>
      <vt:lpstr>IV_B_1!Print_Area</vt:lpstr>
      <vt:lpstr>IV_B_2!Print_Area</vt:lpstr>
      <vt:lpstr>V_1!Print_Area</vt:lpstr>
      <vt:lpstr>VI_1!Print_Area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Christoph Stransky</dc:creator>
  <cp:lastModifiedBy>KOSTOPOULOU Venetia (MARE)</cp:lastModifiedBy>
  <cp:lastPrinted>2015-04-16T12:46:00Z</cp:lastPrinted>
  <dcterms:created xsi:type="dcterms:W3CDTF">2009-11-05T10:40:17Z</dcterms:created>
  <dcterms:modified xsi:type="dcterms:W3CDTF">2016-04-07T15:58:09Z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ies>
</file>