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03137772\Work Folders\LUKE\DCF\Vuosiraportit\2021\STECF EWG\"/>
    </mc:Choice>
  </mc:AlternateContent>
  <xr:revisionPtr revIDLastSave="0" documentId="13_ncr:1_{AE1A76C9-0502-4989-98DE-93867E59292C}" xr6:coauthVersionLast="47" xr6:coauthVersionMax="47" xr10:uidLastSave="{00000000-0000-0000-0000-000000000000}"/>
  <bookViews>
    <workbookView xWindow="-120" yWindow="-120" windowWidth="29040" windowHeight="15840" firstSheet="3" activeTab="4" xr2:uid="{00000000-000D-0000-FFFF-FFFF00000000}"/>
  </bookViews>
  <sheets>
    <sheet name="Table1A List of required stocks" sheetId="1" r:id="rId1"/>
    <sheet name="Table1B Planning of sampling " sheetId="2" r:id="rId2"/>
    <sheet name="Table1C Sampling intensity " sheetId="3" r:id="rId3"/>
    <sheet name="Table1D Recreational Fisheries" sheetId="4" r:id="rId4"/>
    <sheet name="Table1E Anadromous catadromous" sheetId="5" r:id="rId5"/>
    <sheet name="Table1F Incidental by catch" sheetId="7" r:id="rId6"/>
    <sheet name="Table1H Research survey data" sheetId="10" r:id="rId7"/>
    <sheet name="Table1G List of research survey" sheetId="8" r:id="rId8"/>
    <sheet name="Table2A Fishing activity variab" sheetId="9" r:id="rId9"/>
    <sheet name="Table3A  Pop segment fisher" sheetId="24" r:id="rId10"/>
    <sheet name="Table3B Pop segments aquacu" sheetId="25" r:id="rId11"/>
    <sheet name="Table3C Pop segments proces" sheetId="26" r:id="rId12"/>
    <sheet name="Table4A Sampling plan descripti" sheetId="27" r:id="rId13"/>
    <sheet name="Table4B Sampling frame descript" sheetId="28" r:id="rId14"/>
    <sheet name="Table4C Data on the fisheries" sheetId="16" r:id="rId15"/>
    <sheet name="Table4D Landing locations" sheetId="17" r:id="rId16"/>
    <sheet name="Table5A Quality assurance frame" sheetId="29" r:id="rId17"/>
    <sheet name="Table5B Quality assurance frame" sheetId="30" r:id="rId18"/>
    <sheet name="Table6A_Data_availability" sheetId="20" r:id="rId19"/>
    <sheet name="Table7A_Planned Regional_coord" sheetId="22" r:id="rId20"/>
    <sheet name="Table7B_Follow up of Recommenda" sheetId="23" r:id="rId21"/>
    <sheet name="Table7C_Bi- and multilateral " sheetId="21" r:id="rId22"/>
  </sheets>
  <externalReferences>
    <externalReference r:id="rId23"/>
  </externalReferences>
  <definedNames>
    <definedName name="_xlnm._FilterDatabase" localSheetId="0" hidden="1">'Table1A List of required stocks'!$A$4:$M$4</definedName>
    <definedName name="_xlnm._FilterDatabase" localSheetId="1" hidden="1">'Table1B Planning of sampling '!$A$4:$Y$4</definedName>
    <definedName name="_xlnm._FilterDatabase" localSheetId="2" hidden="1">'Table1C Sampling intensity '!$A$4:$Q$4</definedName>
    <definedName name="_xlnm._FilterDatabase" localSheetId="3" hidden="1">'Table1D Recreational Fisheries'!$A$4:$Y$4</definedName>
    <definedName name="_xlnm._FilterDatabase" localSheetId="4" hidden="1">'Table1E Anadromous catadromous'!$A$4:$U$4</definedName>
    <definedName name="_xlnm._FilterDatabase" localSheetId="5" hidden="1">'Table1F Incidental by catch'!$A$5:$W$5</definedName>
    <definedName name="_xlnm._FilterDatabase" localSheetId="7" hidden="1">'Table1G List of research survey'!$A$4:$AA$4</definedName>
    <definedName name="_xlnm._FilterDatabase" localSheetId="6" hidden="1">'Table1H Research survey data'!$A$4:$M$4</definedName>
    <definedName name="_xlnm._FilterDatabase" localSheetId="8" hidden="1">'Table2A Fishing activity variab'!$A$4:$T$4</definedName>
    <definedName name="_xlnm._FilterDatabase" localSheetId="9" hidden="1">'Table3A  Pop segment fisher'!$A$4:$R$4</definedName>
    <definedName name="_xlnm._FilterDatabase" localSheetId="10" hidden="1">'Table3B Pop segments aquacu'!$A$4:$R$4</definedName>
    <definedName name="_xlnm._FilterDatabase" localSheetId="11" hidden="1">'Table3C Pop segments proces'!$A$4:$O$4</definedName>
    <definedName name="_xlnm._FilterDatabase" localSheetId="12" hidden="1">'Table4A Sampling plan descripti'!$A$5:$AA$5</definedName>
    <definedName name="_xlnm._FilterDatabase" localSheetId="13" hidden="1">'Table4B Sampling frame descript'!$A$4:$F$4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frame'!$A$5:$AH$5</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 name="aa" localSheetId="9">#REF!</definedName>
    <definedName name="aa" localSheetId="10">#REF!</definedName>
    <definedName name="aa" localSheetId="11">#REF!</definedName>
    <definedName name="aa" localSheetId="16">#REF!</definedName>
    <definedName name="aa" localSheetId="17">#REF!</definedName>
    <definedName name="aa">#REF!</definedName>
    <definedName name="Edd" localSheetId="9">#REF!</definedName>
    <definedName name="Edd" localSheetId="10">#REF!</definedName>
    <definedName name="Edd" localSheetId="11">#REF!</definedName>
    <definedName name="Edd" localSheetId="16">#REF!</definedName>
    <definedName name="Edd" localSheetId="17">#REF!</definedName>
    <definedName name="Edd">#REF!</definedName>
    <definedName name="Excel_BuiltIn_Print_Area_1_1" localSheetId="9">#REF!</definedName>
    <definedName name="Excel_BuiltIn_Print_Area_1_1" localSheetId="10">#REF!</definedName>
    <definedName name="Excel_BuiltIn_Print_Area_1_1" localSheetId="11">#REF!</definedName>
    <definedName name="Excel_BuiltIn_Print_Area_1_1" localSheetId="16">#REF!</definedName>
    <definedName name="Excel_BuiltIn_Print_Area_1_1" localSheetId="17">#REF!</definedName>
    <definedName name="Excel_BuiltIn_Print_Area_1_1">#REF!</definedName>
    <definedName name="Excel_BuiltIn_Print_Area_1_1_1" localSheetId="9">#REF!</definedName>
    <definedName name="Excel_BuiltIn_Print_Area_1_1_1" localSheetId="10">#REF!</definedName>
    <definedName name="Excel_BuiltIn_Print_Area_1_1_1" localSheetId="11">#REF!</definedName>
    <definedName name="Excel_BuiltIn_Print_Area_1_1_1" localSheetId="16">#REF!</definedName>
    <definedName name="Excel_BuiltIn_Print_Area_1_1_1" localSheetId="17">#REF!</definedName>
    <definedName name="Excel_BuiltIn_Print_Area_1_1_1">#REF!</definedName>
    <definedName name="Excel_BuiltIn_Print_Area_10_1" localSheetId="9">#REF!</definedName>
    <definedName name="Excel_BuiltIn_Print_Area_10_1" localSheetId="10">#REF!</definedName>
    <definedName name="Excel_BuiltIn_Print_Area_10_1" localSheetId="11">#REF!</definedName>
    <definedName name="Excel_BuiltIn_Print_Area_10_1" localSheetId="16">#REF!</definedName>
    <definedName name="Excel_BuiltIn_Print_Area_10_1" localSheetId="17">#REF!</definedName>
    <definedName name="Excel_BuiltIn_Print_Area_10_1">#REF!</definedName>
    <definedName name="Excel_BuiltIn_Print_Area_10_1_1" localSheetId="9">#REF!</definedName>
    <definedName name="Excel_BuiltIn_Print_Area_10_1_1" localSheetId="10">#REF!</definedName>
    <definedName name="Excel_BuiltIn_Print_Area_10_1_1" localSheetId="11">#REF!</definedName>
    <definedName name="Excel_BuiltIn_Print_Area_10_1_1" localSheetId="16">#REF!</definedName>
    <definedName name="Excel_BuiltIn_Print_Area_10_1_1" localSheetId="17">#REF!</definedName>
    <definedName name="Excel_BuiltIn_Print_Area_10_1_1">#REF!</definedName>
    <definedName name="Excel_BuiltIn_Print_Area_11_1" localSheetId="9">#REF!</definedName>
    <definedName name="Excel_BuiltIn_Print_Area_11_1" localSheetId="10">#REF!</definedName>
    <definedName name="Excel_BuiltIn_Print_Area_11_1" localSheetId="11">#REF!</definedName>
    <definedName name="Excel_BuiltIn_Print_Area_11_1" localSheetId="16">#REF!</definedName>
    <definedName name="Excel_BuiltIn_Print_Area_11_1" localSheetId="17">#REF!</definedName>
    <definedName name="Excel_BuiltIn_Print_Area_11_1">#REF!</definedName>
    <definedName name="Excel_BuiltIn_Print_Area_12_1" localSheetId="9">#REF!</definedName>
    <definedName name="Excel_BuiltIn_Print_Area_12_1" localSheetId="10">#REF!</definedName>
    <definedName name="Excel_BuiltIn_Print_Area_12_1" localSheetId="11">#REF!</definedName>
    <definedName name="Excel_BuiltIn_Print_Area_12_1" localSheetId="16">#REF!</definedName>
    <definedName name="Excel_BuiltIn_Print_Area_12_1" localSheetId="17">#REF!</definedName>
    <definedName name="Excel_BuiltIn_Print_Area_12_1">#REF!</definedName>
    <definedName name="Excel_BuiltIn_Print_Area_12_1_1" localSheetId="9">#REF!</definedName>
    <definedName name="Excel_BuiltIn_Print_Area_12_1_1" localSheetId="10">#REF!</definedName>
    <definedName name="Excel_BuiltIn_Print_Area_12_1_1" localSheetId="11">#REF!</definedName>
    <definedName name="Excel_BuiltIn_Print_Area_12_1_1" localSheetId="16">#REF!</definedName>
    <definedName name="Excel_BuiltIn_Print_Area_12_1_1" localSheetId="17">#REF!</definedName>
    <definedName name="Excel_BuiltIn_Print_Area_12_1_1">#REF!</definedName>
    <definedName name="Excel_BuiltIn_Print_Area_14_1" localSheetId="9">#REF!</definedName>
    <definedName name="Excel_BuiltIn_Print_Area_14_1" localSheetId="10">#REF!</definedName>
    <definedName name="Excel_BuiltIn_Print_Area_14_1" localSheetId="11">#REF!</definedName>
    <definedName name="Excel_BuiltIn_Print_Area_14_1" localSheetId="16">#REF!</definedName>
    <definedName name="Excel_BuiltIn_Print_Area_14_1" localSheetId="17">#REF!</definedName>
    <definedName name="Excel_BuiltIn_Print_Area_14_1">#REF!</definedName>
    <definedName name="Excel_BuiltIn_Print_Area_15_1" localSheetId="9">#REF!</definedName>
    <definedName name="Excel_BuiltIn_Print_Area_15_1" localSheetId="10">#REF!</definedName>
    <definedName name="Excel_BuiltIn_Print_Area_15_1" localSheetId="11">#REF!</definedName>
    <definedName name="Excel_BuiltIn_Print_Area_15_1" localSheetId="16">#REF!</definedName>
    <definedName name="Excel_BuiltIn_Print_Area_15_1" localSheetId="17">#REF!</definedName>
    <definedName name="Excel_BuiltIn_Print_Area_15_1">#REF!</definedName>
    <definedName name="Excel_BuiltIn_Print_Area_24_1" localSheetId="9">#REF!</definedName>
    <definedName name="Excel_BuiltIn_Print_Area_24_1" localSheetId="10">#REF!</definedName>
    <definedName name="Excel_BuiltIn_Print_Area_24_1" localSheetId="11">#REF!</definedName>
    <definedName name="Excel_BuiltIn_Print_Area_24_1" localSheetId="16">#REF!</definedName>
    <definedName name="Excel_BuiltIn_Print_Area_24_1" localSheetId="17">#REF!</definedName>
    <definedName name="Excel_BuiltIn_Print_Area_24_1">#REF!</definedName>
    <definedName name="Excel_BuiltIn_Print_Area_4_1" localSheetId="9">#REF!</definedName>
    <definedName name="Excel_BuiltIn_Print_Area_4_1" localSheetId="10">#REF!</definedName>
    <definedName name="Excel_BuiltIn_Print_Area_4_1" localSheetId="11">#REF!</definedName>
    <definedName name="Excel_BuiltIn_Print_Area_4_1" localSheetId="16">#REF!</definedName>
    <definedName name="Excel_BuiltIn_Print_Area_4_1" localSheetId="17">#REF!</definedName>
    <definedName name="Excel_BuiltIn_Print_Area_4_1">#REF!</definedName>
    <definedName name="Excel_BuiltIn_Print_Area_5_1" localSheetId="9">#REF!</definedName>
    <definedName name="Excel_BuiltIn_Print_Area_5_1" localSheetId="10">#REF!</definedName>
    <definedName name="Excel_BuiltIn_Print_Area_5_1" localSheetId="11">#REF!</definedName>
    <definedName name="Excel_BuiltIn_Print_Area_5_1" localSheetId="16">#REF!</definedName>
    <definedName name="Excel_BuiltIn_Print_Area_5_1" localSheetId="17">#REF!</definedName>
    <definedName name="Excel_BuiltIn_Print_Area_5_1">#REF!</definedName>
    <definedName name="Excel_BuiltIn_Print_Area_7_1" localSheetId="9">#REF!</definedName>
    <definedName name="Excel_BuiltIn_Print_Area_7_1" localSheetId="10">#REF!</definedName>
    <definedName name="Excel_BuiltIn_Print_Area_7_1" localSheetId="11">#REF!</definedName>
    <definedName name="Excel_BuiltIn_Print_Area_7_1" localSheetId="16">#REF!</definedName>
    <definedName name="Excel_BuiltIn_Print_Area_7_1" localSheetId="17">#REF!</definedName>
    <definedName name="Excel_BuiltIn_Print_Area_7_1">#REF!</definedName>
    <definedName name="Excel_BuiltIn_Print_Area_8_1" localSheetId="9">#REF!</definedName>
    <definedName name="Excel_BuiltIn_Print_Area_8_1" localSheetId="10">#REF!</definedName>
    <definedName name="Excel_BuiltIn_Print_Area_8_1" localSheetId="11">#REF!</definedName>
    <definedName name="Excel_BuiltIn_Print_Area_8_1" localSheetId="16">#REF!</definedName>
    <definedName name="Excel_BuiltIn_Print_Area_8_1" localSheetId="17">#REF!</definedName>
    <definedName name="Excel_BuiltIn_Print_Area_8_1">#REF!</definedName>
    <definedName name="Excel_BuiltIn_Print_Area_9_1" localSheetId="9">#REF!</definedName>
    <definedName name="Excel_BuiltIn_Print_Area_9_1" localSheetId="10">#REF!</definedName>
    <definedName name="Excel_BuiltIn_Print_Area_9_1" localSheetId="11">#REF!</definedName>
    <definedName name="Excel_BuiltIn_Print_Area_9_1" localSheetId="16">#REF!</definedName>
    <definedName name="Excel_BuiltIn_Print_Area_9_1" localSheetId="17">#REF!</definedName>
    <definedName name="Excel_BuiltIn_Print_Area_9_1">#REF!</definedName>
    <definedName name="Excel_Builtin_PrintArea_10_1_2" localSheetId="9">#REF!</definedName>
    <definedName name="Excel_Builtin_PrintArea_10_1_2" localSheetId="10">#REF!</definedName>
    <definedName name="Excel_Builtin_PrintArea_10_1_2" localSheetId="11">#REF!</definedName>
    <definedName name="Excel_Builtin_PrintArea_10_1_2" localSheetId="16">#REF!</definedName>
    <definedName name="Excel_Builtin_PrintArea_10_1_2" localSheetId="17">#REF!</definedName>
    <definedName name="Excel_Builtin_PrintArea_10_1_2">#REF!</definedName>
    <definedName name="fffff" localSheetId="9">#REF!</definedName>
    <definedName name="fffff" localSheetId="10">#REF!</definedName>
    <definedName name="fffff" localSheetId="11">#REF!</definedName>
    <definedName name="fffff" localSheetId="16">#REF!</definedName>
    <definedName name="fffff" localSheetId="17">#REF!</definedName>
    <definedName name="fffff">#REF!</definedName>
    <definedName name="g" localSheetId="9">#REF!</definedName>
    <definedName name="g" localSheetId="10">#REF!</definedName>
    <definedName name="g" localSheetId="11">#REF!</definedName>
    <definedName name="g" localSheetId="16">#REF!</definedName>
    <definedName name="g" localSheetId="17">#REF!</definedName>
    <definedName name="g">#REF!</definedName>
    <definedName name="GSA">[1]codification!$A$51:$A$81</definedName>
    <definedName name="nuevo" localSheetId="9">#REF!</definedName>
    <definedName name="nuevo" localSheetId="10">#REF!</definedName>
    <definedName name="nuevo" localSheetId="11">#REF!</definedName>
    <definedName name="nuevo" localSheetId="16">#REF!</definedName>
    <definedName name="nuevo" localSheetId="17">#REF!</definedName>
    <definedName name="nuevo">#REF!</definedName>
    <definedName name="print" localSheetId="9">#REF!</definedName>
    <definedName name="print" localSheetId="10">#REF!</definedName>
    <definedName name="print" localSheetId="11">#REF!</definedName>
    <definedName name="print" localSheetId="16">#REF!</definedName>
    <definedName name="print" localSheetId="17">#REF!</definedName>
    <definedName name="print">#REF!</definedName>
    <definedName name="_xlnm.Print_Area" localSheetId="9">'Table3A  Pop segment fisher'!#REF!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2" i="5" l="1"/>
  <c r="Q23" i="5"/>
  <c r="Q5" i="24"/>
  <c r="P25" i="27"/>
  <c r="U25" i="27"/>
  <c r="R23" i="27"/>
  <c r="N64" i="3"/>
  <c r="M61" i="3"/>
  <c r="O59" i="3"/>
  <c r="O60" i="3"/>
  <c r="O61" i="3"/>
  <c r="O58" i="3"/>
  <c r="M59" i="3"/>
  <c r="M60" i="3"/>
  <c r="M58" i="3"/>
  <c r="N50" i="3"/>
  <c r="N51" i="3"/>
  <c r="N52" i="3"/>
  <c r="N53" i="3"/>
  <c r="R6" i="27"/>
  <c r="R22" i="27"/>
  <c r="R21" i="27"/>
  <c r="R20" i="27"/>
  <c r="R19" i="27"/>
  <c r="R18" i="27"/>
  <c r="R17" i="27"/>
  <c r="R16" i="27"/>
  <c r="R15" i="27"/>
  <c r="R14" i="27"/>
  <c r="R13" i="27"/>
  <c r="R12" i="27"/>
  <c r="R11" i="27"/>
  <c r="R10" i="27"/>
  <c r="R9" i="27"/>
  <c r="R8" i="27"/>
  <c r="R7" i="27"/>
  <c r="T2" i="27"/>
  <c r="S2" i="27"/>
  <c r="Q2" i="27"/>
  <c r="P2" i="27"/>
  <c r="N104" i="26"/>
  <c r="N103" i="26"/>
  <c r="N102" i="26"/>
  <c r="N101" i="26"/>
  <c r="N100" i="26"/>
  <c r="N99" i="26"/>
  <c r="N98" i="26"/>
  <c r="N97" i="26"/>
  <c r="N96" i="26"/>
  <c r="N95" i="26"/>
  <c r="N94" i="26"/>
  <c r="N93" i="26"/>
  <c r="N92" i="26"/>
  <c r="N91" i="26"/>
  <c r="N90" i="26"/>
  <c r="N89" i="26"/>
  <c r="N88" i="26"/>
  <c r="N87" i="26"/>
  <c r="N86" i="26"/>
  <c r="N85" i="26"/>
  <c r="N84" i="26"/>
  <c r="N83" i="26"/>
  <c r="N82" i="26"/>
  <c r="N81" i="26"/>
  <c r="N80" i="26"/>
  <c r="N79" i="26"/>
  <c r="N78" i="26"/>
  <c r="N77" i="26"/>
  <c r="N76" i="26"/>
  <c r="N75" i="26"/>
  <c r="N74" i="26"/>
  <c r="N73" i="26"/>
  <c r="N72" i="26"/>
  <c r="N71" i="26"/>
  <c r="N70" i="26"/>
  <c r="N69" i="26"/>
  <c r="N68" i="26"/>
  <c r="N67" i="26"/>
  <c r="N66" i="26"/>
  <c r="N65" i="26"/>
  <c r="N64" i="26"/>
  <c r="N63" i="26"/>
  <c r="N62" i="26"/>
  <c r="N61" i="26"/>
  <c r="N60" i="26"/>
  <c r="N59" i="26"/>
  <c r="N58" i="26"/>
  <c r="N57" i="26"/>
  <c r="N56" i="26"/>
  <c r="N55" i="26"/>
  <c r="N54" i="26"/>
  <c r="N53" i="26"/>
  <c r="N52" i="26"/>
  <c r="N51" i="26"/>
  <c r="N50" i="26"/>
  <c r="N49" i="26"/>
  <c r="N48" i="26"/>
  <c r="N47" i="26"/>
  <c r="N46" i="26"/>
  <c r="N45" i="26"/>
  <c r="N44" i="26"/>
  <c r="N43" i="26"/>
  <c r="N42" i="26"/>
  <c r="N41" i="26"/>
  <c r="N40" i="26"/>
  <c r="N39" i="26"/>
  <c r="N38"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N8" i="26"/>
  <c r="N7" i="26"/>
  <c r="N6" i="26"/>
  <c r="N5" i="26"/>
  <c r="Q164" i="25"/>
  <c r="Q163" i="25"/>
  <c r="Q162" i="25"/>
  <c r="Q161" i="25"/>
  <c r="Q160" i="25"/>
  <c r="Q159" i="25"/>
  <c r="Q158" i="25"/>
  <c r="Q157" i="25"/>
  <c r="Q156" i="25"/>
  <c r="Q155" i="25"/>
  <c r="Q154" i="25"/>
  <c r="Q153" i="25"/>
  <c r="Q152" i="25"/>
  <c r="Q151" i="25"/>
  <c r="Q150" i="25"/>
  <c r="Q149" i="25"/>
  <c r="Q148" i="25"/>
  <c r="Q147" i="25"/>
  <c r="Q146" i="25"/>
  <c r="Q145" i="25"/>
  <c r="Q144" i="25"/>
  <c r="Q143" i="25"/>
  <c r="Q142" i="25"/>
  <c r="Q141" i="25"/>
  <c r="Q140" i="25"/>
  <c r="Q139" i="25"/>
  <c r="Q138" i="25"/>
  <c r="Q137" i="25"/>
  <c r="Q136" i="25"/>
  <c r="Q135" i="25"/>
  <c r="Q134" i="25"/>
  <c r="Q133" i="25"/>
  <c r="Q132" i="25"/>
  <c r="Q131" i="25"/>
  <c r="Q130" i="25"/>
  <c r="Q129" i="25"/>
  <c r="Q128" i="25"/>
  <c r="Q127" i="25"/>
  <c r="Q126" i="25"/>
  <c r="Q125" i="25"/>
  <c r="Q124" i="25"/>
  <c r="Q123" i="25"/>
  <c r="Q122" i="25"/>
  <c r="Q121" i="25"/>
  <c r="Q120" i="25"/>
  <c r="Q119" i="25"/>
  <c r="Q118" i="25"/>
  <c r="Q117" i="25"/>
  <c r="Q116" i="25"/>
  <c r="Q115" i="25"/>
  <c r="Q114" i="25"/>
  <c r="Q113" i="25"/>
  <c r="Q112" i="25"/>
  <c r="Q111" i="25"/>
  <c r="Q110" i="25"/>
  <c r="Q109" i="25"/>
  <c r="Q108" i="25"/>
  <c r="Q107" i="25"/>
  <c r="Q106" i="25"/>
  <c r="Q105" i="25"/>
  <c r="Q104" i="25"/>
  <c r="Q103" i="25"/>
  <c r="Q102" i="25"/>
  <c r="Q101" i="25"/>
  <c r="Q100" i="25"/>
  <c r="Q99" i="25"/>
  <c r="Q98" i="25"/>
  <c r="Q97" i="25"/>
  <c r="Q96" i="25"/>
  <c r="Q95" i="25"/>
  <c r="Q94" i="25"/>
  <c r="Q93" i="25"/>
  <c r="Q92" i="25"/>
  <c r="Q91" i="25"/>
  <c r="Q90" i="25"/>
  <c r="Q89" i="25"/>
  <c r="Q88" i="25"/>
  <c r="Q87" i="25"/>
  <c r="Q86" i="25"/>
  <c r="Q85" i="25"/>
  <c r="Q84" i="25"/>
  <c r="Q83" i="25"/>
  <c r="Q82" i="25"/>
  <c r="Q81" i="25"/>
  <c r="Q80" i="25"/>
  <c r="Q79" i="25"/>
  <c r="Q78" i="25"/>
  <c r="Q77" i="25"/>
  <c r="Q76" i="25"/>
  <c r="Q75" i="25"/>
  <c r="Q74" i="25"/>
  <c r="Q73" i="25"/>
  <c r="Q72" i="25"/>
  <c r="Q71" i="25"/>
  <c r="Q70" i="25"/>
  <c r="Q69" i="25"/>
  <c r="Q68" i="25"/>
  <c r="Q67" i="25"/>
  <c r="Q66" i="25"/>
  <c r="Q65" i="25"/>
  <c r="Q64" i="25"/>
  <c r="Q63" i="25"/>
  <c r="Q62" i="25"/>
  <c r="Q61" i="25"/>
  <c r="Q60" i="25"/>
  <c r="Q59" i="25"/>
  <c r="Q58" i="25"/>
  <c r="Q57" i="25"/>
  <c r="Q56" i="25"/>
  <c r="Q55" i="25"/>
  <c r="Q54" i="25"/>
  <c r="Q53" i="25"/>
  <c r="Q52" i="25"/>
  <c r="Q51" i="25"/>
  <c r="Q50" i="25"/>
  <c r="Q49" i="25"/>
  <c r="Q48" i="25"/>
  <c r="Q47" i="25"/>
  <c r="Q46" i="25"/>
  <c r="Q45" i="25"/>
  <c r="Q44" i="25"/>
  <c r="Q43" i="25"/>
  <c r="Q42" i="25"/>
  <c r="Q41" i="25"/>
  <c r="Q40" i="25"/>
  <c r="Q39" i="25"/>
  <c r="Q38" i="25"/>
  <c r="Q37" i="25"/>
  <c r="Q36" i="25"/>
  <c r="Q35" i="25"/>
  <c r="Q34" i="25"/>
  <c r="Q33" i="25"/>
  <c r="Q32" i="25"/>
  <c r="Q31" i="25"/>
  <c r="Q30" i="25"/>
  <c r="Q29" i="25"/>
  <c r="Q28" i="25"/>
  <c r="Q27" i="25"/>
  <c r="Q26" i="25"/>
  <c r="Q25" i="25"/>
  <c r="Q24" i="25"/>
  <c r="Q23" i="25"/>
  <c r="Q22" i="25"/>
  <c r="Q21" i="25"/>
  <c r="Q20" i="25"/>
  <c r="Q19" i="25"/>
  <c r="Q18" i="25"/>
  <c r="Q17" i="25"/>
  <c r="Q16" i="25"/>
  <c r="Q15" i="25"/>
  <c r="Q14" i="25"/>
  <c r="Q13" i="25"/>
  <c r="Q12" i="25"/>
  <c r="Q11" i="25"/>
  <c r="Q10" i="25"/>
  <c r="Q9" i="25"/>
  <c r="Q8" i="25"/>
  <c r="Q7" i="25"/>
  <c r="Q6" i="25"/>
  <c r="Q5" i="25"/>
  <c r="Q215" i="24"/>
  <c r="Q214" i="24"/>
  <c r="Q213" i="24"/>
  <c r="Q212" i="24"/>
  <c r="Q211" i="24"/>
  <c r="Q210" i="24"/>
  <c r="Q209" i="24"/>
  <c r="Q208" i="24"/>
  <c r="Q207" i="24"/>
  <c r="Q206" i="24"/>
  <c r="Q205" i="24"/>
  <c r="Q204" i="24"/>
  <c r="Q203" i="24"/>
  <c r="Q202" i="24"/>
  <c r="Q201" i="24"/>
  <c r="Q200" i="24"/>
  <c r="Q199" i="24"/>
  <c r="Q198" i="24"/>
  <c r="Q197" i="24"/>
  <c r="Q196" i="24"/>
  <c r="Q195" i="24"/>
  <c r="Q194" i="24"/>
  <c r="Q193" i="24"/>
  <c r="Q192" i="24"/>
  <c r="Q191" i="24"/>
  <c r="Q190" i="24"/>
  <c r="Q189" i="24"/>
  <c r="Q188" i="24"/>
  <c r="Q187" i="24"/>
  <c r="Q186" i="24"/>
  <c r="Q185" i="24"/>
  <c r="Q184" i="24"/>
  <c r="Q183" i="24"/>
  <c r="Q182" i="24"/>
  <c r="Q181" i="24"/>
  <c r="Q180" i="24"/>
  <c r="Q179" i="24"/>
  <c r="Q178" i="24"/>
  <c r="Q177" i="24"/>
  <c r="Q176" i="24"/>
  <c r="Q175" i="24"/>
  <c r="Q174" i="24"/>
  <c r="Q173" i="24"/>
  <c r="Q172" i="24"/>
  <c r="Q171" i="24"/>
  <c r="Q170" i="24"/>
  <c r="Q169" i="24"/>
  <c r="Q168" i="24"/>
  <c r="Q167" i="24"/>
  <c r="Q166" i="24"/>
  <c r="Q165" i="24"/>
  <c r="Q164" i="24"/>
  <c r="Q163" i="24"/>
  <c r="Q162" i="24"/>
  <c r="Q161" i="24"/>
  <c r="Q160" i="24"/>
  <c r="Q159" i="24"/>
  <c r="Q158" i="24"/>
  <c r="Q157" i="24"/>
  <c r="Q156" i="24"/>
  <c r="Q155" i="24"/>
  <c r="Q154" i="24"/>
  <c r="Q153" i="24"/>
  <c r="Q152" i="24"/>
  <c r="Q151" i="24"/>
  <c r="Q150" i="24"/>
  <c r="Q149" i="24"/>
  <c r="Q148" i="24"/>
  <c r="Q147" i="24"/>
  <c r="Q146" i="24"/>
  <c r="Q145" i="24"/>
  <c r="Q144" i="24"/>
  <c r="Q143" i="24"/>
  <c r="Q142" i="24"/>
  <c r="Q141" i="24"/>
  <c r="Q140" i="24"/>
  <c r="Q139" i="24"/>
  <c r="Q138" i="24"/>
  <c r="Q137" i="24"/>
  <c r="Q136" i="24"/>
  <c r="Q135" i="24"/>
  <c r="Q134" i="24"/>
  <c r="Q133" i="24"/>
  <c r="Q132" i="24"/>
  <c r="Q131" i="24"/>
  <c r="Q130" i="24"/>
  <c r="Q129" i="24"/>
  <c r="Q128" i="24"/>
  <c r="Q127" i="24"/>
  <c r="Q126" i="24"/>
  <c r="Q125" i="24"/>
  <c r="Q124" i="24"/>
  <c r="Q123" i="24"/>
  <c r="Q122" i="24"/>
  <c r="Q121" i="24"/>
  <c r="Q120" i="24"/>
  <c r="Q119" i="24"/>
  <c r="Q117" i="24"/>
  <c r="Q116" i="24"/>
  <c r="Q115" i="24"/>
  <c r="Q114" i="24"/>
  <c r="Q113" i="24"/>
  <c r="Q112" i="24"/>
  <c r="Q111" i="24"/>
  <c r="Q110" i="24"/>
  <c r="Q109" i="24"/>
  <c r="Q108" i="24"/>
  <c r="Q107" i="24"/>
  <c r="Q106" i="24"/>
  <c r="Q105" i="24"/>
  <c r="Q104" i="24"/>
  <c r="Q103" i="24"/>
  <c r="Q102" i="24"/>
  <c r="Q101" i="24"/>
  <c r="Q100" i="24"/>
  <c r="Q99" i="24"/>
  <c r="Q98" i="24"/>
  <c r="Q97" i="24"/>
  <c r="Q96" i="24"/>
  <c r="Q95" i="24"/>
  <c r="Q94" i="24"/>
  <c r="Q93" i="24"/>
  <c r="Q92" i="24"/>
  <c r="Q91" i="24"/>
  <c r="Q90" i="24"/>
  <c r="Q89" i="24"/>
  <c r="Q88" i="24"/>
  <c r="Q87" i="24"/>
  <c r="Q86" i="24"/>
  <c r="Q85" i="24"/>
  <c r="Q84" i="24"/>
  <c r="Q83" i="24"/>
  <c r="Q82" i="24"/>
  <c r="Q81" i="24"/>
  <c r="Q80" i="24"/>
  <c r="Q79" i="24"/>
  <c r="Q78" i="24"/>
  <c r="Q77" i="24"/>
  <c r="Q76" i="24"/>
  <c r="Q75" i="24"/>
  <c r="Q74" i="24"/>
  <c r="Q73" i="24"/>
  <c r="Q72" i="24"/>
  <c r="Q71" i="24"/>
  <c r="Q70" i="24"/>
  <c r="Q69" i="24"/>
  <c r="Q68" i="24"/>
  <c r="Q67" i="24"/>
  <c r="Q66" i="24"/>
  <c r="Q65" i="24"/>
  <c r="Q64" i="24"/>
  <c r="Q63" i="24"/>
  <c r="Q62" i="24"/>
  <c r="Q61" i="24"/>
  <c r="Q60" i="24"/>
  <c r="Q59" i="24"/>
  <c r="Q58" i="24"/>
  <c r="Q57" i="24"/>
  <c r="Q56" i="24"/>
  <c r="Q55" i="24"/>
  <c r="Q54" i="24"/>
  <c r="Q53" i="24"/>
  <c r="Q52" i="24"/>
  <c r="Q51" i="24"/>
  <c r="Q50" i="24"/>
  <c r="Q49" i="24"/>
  <c r="Q48" i="24"/>
  <c r="Q47" i="24"/>
  <c r="Q46" i="24"/>
  <c r="Q45" i="24"/>
  <c r="Q44" i="24"/>
  <c r="Q43" i="24"/>
  <c r="Q42" i="24"/>
  <c r="Q41" i="24"/>
  <c r="Q40" i="24"/>
  <c r="Q39" i="24"/>
  <c r="Q38" i="24"/>
  <c r="Q37" i="24"/>
  <c r="Q36" i="24"/>
  <c r="Q35" i="24"/>
  <c r="Q34" i="24"/>
  <c r="Q33" i="24"/>
  <c r="Q32" i="24"/>
  <c r="Q31" i="24"/>
  <c r="Q30" i="24"/>
  <c r="Q29" i="24"/>
  <c r="Q28" i="24"/>
  <c r="Q27" i="24"/>
  <c r="Q26" i="24"/>
  <c r="Q25" i="24"/>
  <c r="Q24" i="24"/>
  <c r="Q23" i="24"/>
  <c r="Q22" i="24"/>
  <c r="Q21" i="24"/>
  <c r="Q20" i="24"/>
  <c r="Q19" i="24"/>
  <c r="Q18" i="24"/>
  <c r="Q17" i="24"/>
  <c r="Q16" i="24"/>
  <c r="Q15" i="24"/>
  <c r="Q14" i="24"/>
  <c r="Q13" i="24"/>
  <c r="Q12" i="24"/>
  <c r="Q11" i="24"/>
  <c r="Q10" i="24"/>
  <c r="Q9" i="24"/>
  <c r="Q8" i="24"/>
  <c r="Q7" i="24"/>
  <c r="Q6" i="24"/>
  <c r="R2" i="27"/>
  <c r="Q7" i="5"/>
  <c r="Q8" i="5"/>
  <c r="Q9" i="5"/>
  <c r="Q10" i="5"/>
  <c r="Q11" i="5"/>
  <c r="Q12" i="5"/>
  <c r="Q13" i="5"/>
  <c r="Q14" i="5"/>
  <c r="Q15" i="5"/>
  <c r="Q16" i="5"/>
  <c r="Q17" i="5"/>
  <c r="Q19" i="5"/>
  <c r="Q20" i="5"/>
  <c r="Q21" i="5"/>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4" i="3"/>
  <c r="N55" i="3"/>
  <c r="N56" i="3"/>
  <c r="N57" i="3"/>
  <c r="N58" i="3"/>
  <c r="N59" i="3"/>
  <c r="N60" i="3"/>
  <c r="N61" i="3"/>
  <c r="N62" i="3"/>
  <c r="N63" i="3"/>
  <c r="N65" i="3"/>
  <c r="N66" i="3"/>
  <c r="N67" i="3"/>
  <c r="N68" i="3"/>
  <c r="N69" i="3"/>
  <c r="N70" i="3"/>
  <c r="N71" i="3"/>
  <c r="N72" i="3"/>
  <c r="N73" i="3"/>
  <c r="N74" i="3"/>
  <c r="N75" i="3"/>
  <c r="N76" i="3"/>
  <c r="N77" i="3"/>
  <c r="N5" i="3"/>
  <c r="L8" i="10"/>
  <c r="L7" i="10"/>
  <c r="L6" i="10"/>
  <c r="L5" i="10"/>
  <c r="Z7" i="8"/>
  <c r="Y7" i="8"/>
  <c r="Z6" i="8"/>
  <c r="Y6" i="8"/>
  <c r="Z5" i="8"/>
  <c r="Y5" i="8"/>
  <c r="Q6" i="5"/>
  <c r="Q5" i="5"/>
</calcChain>
</file>

<file path=xl/sharedStrings.xml><?xml version="1.0" encoding="utf-8"?>
<sst xmlns="http://schemas.openxmlformats.org/spreadsheetml/2006/main" count="9447" uniqueCount="1090">
  <si>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</si>
  <si>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</si>
  <si>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</si>
  <si>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</si>
  <si>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</si>
  <si>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</si>
  <si>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</si>
  <si>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</si>
  <si>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</si>
  <si>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</si>
  <si>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</si>
  <si>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</si>
  <si>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</si>
  <si>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</si>
  <si>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</si>
  <si>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</si>
  <si>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</si>
  <si>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FIN</t>
  </si>
  <si>
    <t>2016-2018</t>
  </si>
  <si>
    <t>Anguilla anguilla</t>
  </si>
  <si>
    <t>Baltic</t>
  </si>
  <si>
    <t>ICES</t>
  </si>
  <si>
    <t>22-32</t>
  </si>
  <si>
    <t>Y</t>
  </si>
  <si>
    <t>&lt;200</t>
  </si>
  <si>
    <t>None</t>
  </si>
  <si>
    <t>&lt; 10</t>
  </si>
  <si>
    <t>Landings &lt;1 ton in 2021</t>
  </si>
  <si>
    <t>Clupea harengus</t>
  </si>
  <si>
    <t>22-24</t>
  </si>
  <si>
    <t>N</t>
  </si>
  <si>
    <t>0,001</t>
  </si>
  <si>
    <t>No landings in 2021</t>
  </si>
  <si>
    <t>25-29,32</t>
  </si>
  <si>
    <t>38246</t>
  </si>
  <si>
    <t>22</t>
  </si>
  <si>
    <t>Landings 19807 tons in 2021</t>
  </si>
  <si>
    <t>30</t>
  </si>
  <si>
    <t>90910</t>
  </si>
  <si>
    <t>82</t>
  </si>
  <si>
    <t>Combined TAC for SD's 30 and 31</t>
  </si>
  <si>
    <t>Landings 55971 tons in 2021</t>
  </si>
  <si>
    <t>31</t>
  </si>
  <si>
    <t>3153</t>
  </si>
  <si>
    <t>Landings 948 tons in 2021</t>
  </si>
  <si>
    <t>Gulf of Riga</t>
  </si>
  <si>
    <t xml:space="preserve">Coregonus lavaretus </t>
  </si>
  <si>
    <t>IIId</t>
  </si>
  <si>
    <t>445</t>
  </si>
  <si>
    <t>&gt; 10</t>
  </si>
  <si>
    <t>Landings 329 tons in 2021</t>
  </si>
  <si>
    <t xml:space="preserve">Coregonus albula </t>
  </si>
  <si>
    <t>227</t>
  </si>
  <si>
    <t>12,5</t>
  </si>
  <si>
    <t>Commercial fishing only in SD 31</t>
  </si>
  <si>
    <t>Landings 376 tons in 2021</t>
  </si>
  <si>
    <t xml:space="preserve">Gadus morhua </t>
  </si>
  <si>
    <t>0,9</t>
  </si>
  <si>
    <t>25-32</t>
  </si>
  <si>
    <t>1,8</t>
  </si>
  <si>
    <t>Landings 35 tons in 2021</t>
  </si>
  <si>
    <t xml:space="preserve">Limanda limanda </t>
  </si>
  <si>
    <t>Perca fluviatilis</t>
  </si>
  <si>
    <t>630</t>
  </si>
  <si>
    <t>Landings 741 tons in 2021</t>
  </si>
  <si>
    <t>Platichtys flesus</t>
  </si>
  <si>
    <t>Landings 3 tons in 2021</t>
  </si>
  <si>
    <t xml:space="preserve">Pleuronectes platessa </t>
  </si>
  <si>
    <t xml:space="preserve">Psetta maxima </t>
  </si>
  <si>
    <t>Salmo salar</t>
  </si>
  <si>
    <t>22-31</t>
  </si>
  <si>
    <t>26</t>
  </si>
  <si>
    <t>Landings 150 tons in 2021</t>
  </si>
  <si>
    <t>32</t>
  </si>
  <si>
    <t>90</t>
  </si>
  <si>
    <t>Landings 31 tons in 2021</t>
  </si>
  <si>
    <t>Salmo trutta</t>
  </si>
  <si>
    <t>13</t>
  </si>
  <si>
    <t>Landings 15 tons in 2021</t>
  </si>
  <si>
    <t>Sander lucioperca</t>
  </si>
  <si>
    <t>221</t>
  </si>
  <si>
    <t>Landings 156 tons in 2021</t>
  </si>
  <si>
    <t>Scophthalmus rhombus</t>
  </si>
  <si>
    <t>Solea solea</t>
  </si>
  <si>
    <t>Sprattus sprattus</t>
  </si>
  <si>
    <t>16449</t>
  </si>
  <si>
    <t>5,2</t>
  </si>
  <si>
    <t>Derogation for sampling of landings (TAC &lt; 10 %). Length measurements for catch composition from port sampling of pelagic trawl fishery. Sampling for stock related variables is carried out on BIAS survey.</t>
  </si>
  <si>
    <t>Landings 14774 tons in 2021</t>
  </si>
  <si>
    <t>Table 1B: Planning of sampling for biological variables</t>
  </si>
  <si>
    <t>WP years</t>
  </si>
  <si>
    <t xml:space="preserve">AR  year </t>
  </si>
  <si>
    <t>2021</t>
  </si>
  <si>
    <t>Frequency</t>
  </si>
  <si>
    <t>Length</t>
  </si>
  <si>
    <t>Age</t>
  </si>
  <si>
    <t>Weight</t>
  </si>
  <si>
    <t>Sex ratio</t>
  </si>
  <si>
    <t>Sexual maturity</t>
  </si>
  <si>
    <t>Fecundity</t>
  </si>
  <si>
    <t>Baltic Sea</t>
  </si>
  <si>
    <t>29,30,32</t>
  </si>
  <si>
    <t>A</t>
  </si>
  <si>
    <t>X</t>
  </si>
  <si>
    <t>NA</t>
  </si>
  <si>
    <t>Maturity determination based on colour, eye diameter and fin length</t>
  </si>
  <si>
    <t>Q</t>
  </si>
  <si>
    <t>Maturity determination is purposeless, since coastal salmon fishery targets on spawning migrants</t>
  </si>
  <si>
    <t>*Reliable maturity determination impossible for fishers. Three sea winter fish can be considered mature. Maturity data is not used in the assessment.</t>
  </si>
  <si>
    <t>Length measurements for catch composition from port sampling of herring fishery. Sampling for stock related variables is carried out on BIAS survey.</t>
  </si>
  <si>
    <t>Table 1C: Sampling intensity for biological variables</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</si>
  <si>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</si>
  <si>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</si>
  <si>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</si>
  <si>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</si>
  <si>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</si>
  <si>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</si>
  <si>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</si>
  <si>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</si>
  <si>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</si>
  <si>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</si>
  <si>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length</t>
  </si>
  <si>
    <t xml:space="preserve"> Self-sampling, market sampling, port sampling</t>
  </si>
  <si>
    <t>Sampling from commercial bycatch</t>
  </si>
  <si>
    <t>Ad hoc sampling those fishermen, who have caught eel as bycatch.</t>
  </si>
  <si>
    <t>32 eels from commercial bycatch, 59 from recreational fishery</t>
  </si>
  <si>
    <t>age</t>
  </si>
  <si>
    <t>weight</t>
  </si>
  <si>
    <t>sex ratio</t>
  </si>
  <si>
    <t>maturity</t>
  </si>
  <si>
    <t>Sampling from commercial bycatch, Maturity determination based on colour, eye diameter and fin length</t>
  </si>
  <si>
    <t xml:space="preserve"> Port sampling</t>
  </si>
  <si>
    <t>From the length-measured fish, about 1050 herrings are aged for age-length-keys.</t>
  </si>
  <si>
    <t>min 300 ind/ sample</t>
  </si>
  <si>
    <t>10 ind/ 0.5 cm/ Q</t>
  </si>
  <si>
    <t>The sampling was increased due to an end-user-based (ICES WGBFAS) research need, which which caused the achievement to raise over 150%. See Textbox 1C for details.</t>
  </si>
  <si>
    <t>FIN, SWE</t>
  </si>
  <si>
    <t xml:space="preserve"> Survey</t>
  </si>
  <si>
    <t>From the length-measured fish, about 3600 herrings are aged for age-length-keys. The age readings are divided between FIN and SWE (50% FIN/ 50% SWE).</t>
  </si>
  <si>
    <t>min 300 ind/ haul</t>
  </si>
  <si>
    <t>FIN is mainly responsible for running BIAS in the Bothnian Sea. Survey participation and cost sharing rules will be decided in the RCG Baltic.The age readings are most likely divided between FIN and SWE also in the future.</t>
  </si>
  <si>
    <t>10 ind/ 0.5 cm/ rectangle</t>
  </si>
  <si>
    <t>From the length-measured fish, about 500 herrings are aged for age-length-keys.</t>
  </si>
  <si>
    <t>Min. 300 ind / sample</t>
  </si>
  <si>
    <t xml:space="preserve">In 2021 the individual sampling was adjusted towards Baltic RCG ISSG "small pelagics" sampling protocol. That caused the numbers of age readings and consequently weight at age, maturities at age and overall sex-ratios to diminish by 48% from previous year. See Textbox 1C for details. </t>
  </si>
  <si>
    <t>From the length-measured fish, about 1100 herrings are aged for age-length-keys.</t>
  </si>
  <si>
    <t>From the length-measured fish, about 800 herrings are aged for age-length-keys.</t>
  </si>
  <si>
    <t>The survey trawl samples are taken from mixed pelagic stocks of herring and sprat. The share of herring in catches and samples in the 2021 survey was unexpectedly low; only in 4 haul-samples out of 14, the number of herring individuals to be length measured reached the target of 300.</t>
  </si>
  <si>
    <t>Coregonus albula</t>
  </si>
  <si>
    <t>From the length-measured fish, about 250 vendaces are aged for age-length-keys.</t>
  </si>
  <si>
    <t>min 200 ind/ sample</t>
  </si>
  <si>
    <t>All FIN vendace samples are collected from SD 31, which is the only area with commercial vendace catches in the Baltic Sea.</t>
  </si>
  <si>
    <t>50-70 ind/ catch</t>
  </si>
  <si>
    <t xml:space="preserve">Number of samples in fyke net sampling was not achieved due to lower than expected whitefish catches in SD 30 and 31. </t>
  </si>
  <si>
    <t>5-80 ind/ catch</t>
  </si>
  <si>
    <t>Self-sampling, market sampling</t>
  </si>
  <si>
    <t>max. 20 ind/ catch (comm.)</t>
  </si>
  <si>
    <t>Number of achieved samples is dependent on fishing and consequently self-sampling effort by fishermen. Therefore, it is difficult to predict number of samples collected by the fishermen</t>
  </si>
  <si>
    <t>Self-sampling, port sampling</t>
  </si>
  <si>
    <t>all ind/ catch</t>
  </si>
  <si>
    <t>Sea trout samples are collected from bycatch of pikeperch, perch, whitefish and salmon fishery. See Textbox 1C for details.</t>
  </si>
  <si>
    <t>Reliable maturity determination impossible for fishers. Three sea winter fish can be considered mature. Maturity data is not used in the assessment.</t>
  </si>
  <si>
    <t>1-174 ind/ catch</t>
  </si>
  <si>
    <t xml:space="preserve">150 (or all if less than 150) sprat length measurements/catch sample </t>
  </si>
  <si>
    <t>Derogation for sampling of landings (TAC &lt; 10 %); data collected from BIAS survey.</t>
  </si>
  <si>
    <t>Survey</t>
  </si>
  <si>
    <t xml:space="preserve">From these 1600 length-measurements, about 900 are aged for age-length-keys. </t>
  </si>
  <si>
    <t>max 150 ind/ sample (or all inds.)</t>
  </si>
  <si>
    <t>In 2021, the proportion of sprat in the trawl catch was exceptionally high, which resulted higher number of samples than planned. See Textbox 1C for details.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</si>
  <si>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</si>
  <si>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</si>
  <si>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</si>
  <si>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</si>
  <si>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</si>
  <si>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</si>
  <si>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</si>
  <si>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</si>
  <si>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</si>
  <si>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</si>
  <si>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</si>
  <si>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</si>
  <si>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</si>
  <si>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</si>
  <si>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</si>
  <si>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</si>
  <si>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</si>
  <si>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</si>
  <si>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</si>
  <si>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</si>
  <si>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Questionnaires</t>
  </si>
  <si>
    <t>Biennial sampling strategy in use since 2002 - it has been justified by pilot studies and approved by STECF</t>
  </si>
  <si>
    <t>recreational fisheries: postal questionnaire</t>
  </si>
  <si>
    <t>Part of an established programme</t>
  </si>
  <si>
    <t>Biennial</t>
  </si>
  <si>
    <t>Evaluated by Statistics Finland. The same questionnaire covers catches of salmon, sea trout, cod and eel in coastal area and freshwaters in Finland.</t>
  </si>
  <si>
    <t>Gadus morhua</t>
  </si>
  <si>
    <t>Evaluated by Statistics Finland.The same questionnaire covers catches of salmon, sea trout, cod and eel in coastal area and freshwaters in Finland.</t>
  </si>
  <si>
    <t>2020, 2021</t>
  </si>
  <si>
    <t>River Tornionjoki</t>
  </si>
  <si>
    <t>Annual surveys directed to recreational fishing licence holders</t>
  </si>
  <si>
    <t>Recreational salmon fishing in river Tornionjoki, postal survey</t>
  </si>
  <si>
    <t xml:space="preserve">Documented in LUKE/FGFRI National report series. </t>
  </si>
  <si>
    <t>River Simojoki</t>
  </si>
  <si>
    <t>Recreational salmon fishing in river Simojoki, internet survey</t>
  </si>
  <si>
    <t>North Sea and Eastern Arctic</t>
  </si>
  <si>
    <t>ICES/ NASCO</t>
  </si>
  <si>
    <t>Salmon fishing totally banned in 2021</t>
  </si>
  <si>
    <t>River Utsjoki (major tributary of R. Tenojoki): annual surveys directed to recreational fishing licence holders</t>
  </si>
  <si>
    <t>Recreational salmon fishing in river Utsjoki, postal survey</t>
  </si>
  <si>
    <t xml:space="preserve">The DCF monitoring of recreational salmon catches in North Sea and Eastern Arctic is restricted only to River Utsjoki, the tributary of River Tenojoki. Results are documented annually in the Finnish-Norwegian status report of the River Teno salmon. Salmon fishing was totally banned in the whole Teno system in 2021. Therefore no catch data was collected.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</si>
  <si>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</si>
  <si>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</si>
  <si>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</si>
  <si>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</si>
  <si>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</si>
  <si>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</si>
  <si>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</si>
  <si>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</si>
  <si>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</si>
  <si>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</si>
  <si>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</si>
  <si>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</si>
  <si>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</si>
  <si>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</si>
  <si>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</si>
  <si>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</si>
  <si>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No wild glass eels in the Finnish waters</t>
  </si>
  <si>
    <t>Finnish lakes</t>
  </si>
  <si>
    <t>glass</t>
  </si>
  <si>
    <t>I</t>
  </si>
  <si>
    <t>other</t>
  </si>
  <si>
    <t>n. specimens</t>
  </si>
  <si>
    <t>No wild glass eels in the Finnish waters - number of released glass eels reported to end-user (ICES).</t>
  </si>
  <si>
    <t>N/A</t>
  </si>
  <si>
    <t>No wild glass eels migrate to Finnish coast. Earlier studies have shown, that all naturally migrating eel have reached yellow-eel stage when arriving to Finnish waters. Instead, glass eels captured elsewhere (GBR or FRA) are restocked to Finnish waters.</t>
  </si>
  <si>
    <t>Inland: Vesijärvi, Kulovesi</t>
  </si>
  <si>
    <t>yellow, silver</t>
  </si>
  <si>
    <t>F</t>
  </si>
  <si>
    <t>sampling</t>
  </si>
  <si>
    <t>n. samples</t>
  </si>
  <si>
    <t xml:space="preserve">Both yellow and silver eels are caught in recreational fisheries mostly as a bycatch. Samples are collected to estimate the share of yellow/silver eels. In Vesijärvi (River Kymijoki watershed) and Kulovesi (River Kokemäenjoki watershed) all eel are supposed to be of restocked origin due to migration barriers. The relative trends of the standing stock (yellow eel) can be obtained based on the sampling data and on the catch and effort data  from the fisheries statistics (gears where eel is caught as bycatch). </t>
  </si>
  <si>
    <t>Biological sampling of yellow eel</t>
  </si>
  <si>
    <t>River Kokemäenjoki</t>
  </si>
  <si>
    <t>silver</t>
  </si>
  <si>
    <t>counter</t>
  </si>
  <si>
    <t>n. counter</t>
  </si>
  <si>
    <t>DIDSON counter in Harjavalta for getting an index for silver eel migration.</t>
  </si>
  <si>
    <t>Silver eel escapement in R. Kokemäenjoki</t>
  </si>
  <si>
    <t>Counter in operation 7.5.2021-20.11.2021</t>
  </si>
  <si>
    <t>River Kymijoki</t>
  </si>
  <si>
    <t xml:space="preserve">Eel trap in Vääksy canal for getting an index for silver eel migration. </t>
  </si>
  <si>
    <t>Silver eel escapement in R. Kymijoki Watershed</t>
  </si>
  <si>
    <t>Trap in operation 29.4.2021-1.12.2021</t>
  </si>
  <si>
    <t>parr</t>
  </si>
  <si>
    <t>electrofishing</t>
  </si>
  <si>
    <t>n. sites</t>
  </si>
  <si>
    <t>Salmon parr count in R. Tornionjoki</t>
  </si>
  <si>
    <t>smolt</t>
  </si>
  <si>
    <t>smolt trapping</t>
  </si>
  <si>
    <t>n. of traps</t>
  </si>
  <si>
    <t>Total no. of individuals estimated, minimum number cannot be expressed; see WP text box 1E.</t>
  </si>
  <si>
    <t>Salmon smolt count in R. Tornionjoki</t>
  </si>
  <si>
    <t>adult</t>
  </si>
  <si>
    <t>Count of ascending  salmon in R. Tornionjoki</t>
  </si>
  <si>
    <t>Recreational salmon fishing in R. Tornionjoki, collection of biological samples</t>
  </si>
  <si>
    <t>Salmon parr count in R. Simojoki</t>
  </si>
  <si>
    <t xml:space="preserve"> Total no. of individuals estimated, minimum number cannot be expressed; see WP text box 1E.</t>
  </si>
  <si>
    <t>Salmon smolt count in R. Simojoki</t>
  </si>
  <si>
    <t>Count of ascending  salmon in R. Simojoki</t>
  </si>
  <si>
    <t>ICES / HELCOM</t>
  </si>
  <si>
    <t xml:space="preserve"> River Isojoki</t>
  </si>
  <si>
    <t>Planned index river in sub-division 30; Pilot monitoring in 2020-2021; Potentially included in WP as regular monitoring from 2022</t>
  </si>
  <si>
    <t>Sea trout parr count in R. Isojoki</t>
  </si>
  <si>
    <t>First year of monitoring at 2020</t>
  </si>
  <si>
    <t>River Ingarskilanjoki</t>
  </si>
  <si>
    <t>Sea trout parr count in R. Ingarskilanjoki</t>
  </si>
  <si>
    <t>River Mustajoki</t>
  </si>
  <si>
    <t>Sea trout parr count in R. Mustajoki</t>
  </si>
  <si>
    <t>River Utsjoki (Tributary of river Tenojoki)</t>
  </si>
  <si>
    <t>34/ 12/ 38/ 12</t>
  </si>
  <si>
    <t xml:space="preserve">River Utsjoki (major tributary of R. Tenojoki) electrofished annually (12 sites). In addition, River Kevojoki (22 sites; started in 2017) and River Tsarsjoki (26 sites; started in 2019) electrofished every 4th year. </t>
  </si>
  <si>
    <t>Salmon parr count in R. Utsjoki</t>
  </si>
  <si>
    <t>All the sites (n=34) planned to be surveyed in 2021 in the river Utsjoki (Utsjoki main stem and Kevojoki) were electrofished.</t>
  </si>
  <si>
    <t>video counter</t>
  </si>
  <si>
    <t>Salmon smolt count in R. Utsjoki</t>
  </si>
  <si>
    <t>Count of ascending  salmon in R. Utsjoki</t>
  </si>
  <si>
    <t>Recreational salmon fishing in R. Utsjoki, collection of biological samples</t>
  </si>
  <si>
    <t>River Tenojoki</t>
  </si>
  <si>
    <t>Counting of adult salmon numbers in the River Teno main stem by sonars. The counting site is situated in lower Teno on Norwegian territory.</t>
  </si>
  <si>
    <t>Count of ascending  salmon in R. Tenojoki</t>
  </si>
  <si>
    <t xml:space="preserve">Table 1F: Incidental by-catch of birds, mammals, reptiles and fish </t>
  </si>
  <si>
    <t>Has there been occurrence of bycatch?</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</si>
  <si>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</si>
  <si>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</si>
  <si>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</si>
  <si>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</si>
  <si>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</si>
  <si>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</si>
  <si>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</si>
  <si>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</si>
  <si>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</si>
  <si>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</si>
  <si>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</si>
  <si>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</si>
  <si>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</si>
  <si>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</si>
  <si>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</si>
  <si>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</si>
  <si>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</si>
  <si>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</si>
  <si>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ICES area IIId/ SD 25-32</t>
  </si>
  <si>
    <t>B1-B16</t>
  </si>
  <si>
    <t>fishes</t>
  </si>
  <si>
    <t>Data source: Log-books</t>
  </si>
  <si>
    <t>The reported number of PSU is for 2021.</t>
  </si>
  <si>
    <t>birds</t>
  </si>
  <si>
    <t xml:space="preserve">The reported number of PSU is for 2021. The bycatch of sea birds, reported by fishermen, are stored in a national data base that was establised in 2020. The data are submitted to ICES database via WGBYC data call. The time series extends from present till 2017. A pilot study for sea bird bycatch in 2019 was conducted and reported in 2020. </t>
  </si>
  <si>
    <t>mammals</t>
  </si>
  <si>
    <t>Data source: log-books, reporting obligation</t>
  </si>
  <si>
    <t xml:space="preserve">The reported number of PSU is for 2021. Bycatch of all species, which are reported by fishermen, are stored in a national data base and submitted to ICES database via WGBYC data call. </t>
  </si>
  <si>
    <t>B1, B2, B3, B4, B5, B8</t>
  </si>
  <si>
    <t>Data source: sampling for biological variables</t>
  </si>
  <si>
    <t>In commercial catch sampling, the volume and length frequency of all fish species is recorded to national SUOMU database.</t>
  </si>
  <si>
    <t>Observations of birds in the catch (6 bird individuals observated in year 2020) recorded even if they appear outside catch samples.</t>
  </si>
  <si>
    <t xml:space="preserve">Observations of mammals in the catch (no observations in year 2020) recorded even if they appear outside catch samples. </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</si>
  <si>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</si>
  <si>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</si>
  <si>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</si>
  <si>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</si>
  <si>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</si>
  <si>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</si>
  <si>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</si>
  <si>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</si>
  <si>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</si>
  <si>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</si>
  <si>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</si>
  <si>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</si>
  <si>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</si>
  <si>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</si>
  <si>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</si>
  <si>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</si>
  <si>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</si>
  <si>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</si>
  <si>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</si>
  <si>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</si>
  <si>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</si>
  <si>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</si>
  <si>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</si>
  <si>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 xml:space="preserve">FIN </t>
  </si>
  <si>
    <t>Baltic International Acoustic Survey (Autumn)</t>
  </si>
  <si>
    <t>BIAS</t>
  </si>
  <si>
    <t>Yes</t>
  </si>
  <si>
    <t>SWE (T)</t>
  </si>
  <si>
    <t>IIIb-d [SD's 29N, 30, 32N]</t>
  </si>
  <si>
    <t>Sept-Oct</t>
  </si>
  <si>
    <t>Annual</t>
  </si>
  <si>
    <t>Echo Nm</t>
  </si>
  <si>
    <t>WP Map 1</t>
  </si>
  <si>
    <t>ICES WGBIFS</t>
  </si>
  <si>
    <t>BAD1</t>
  </si>
  <si>
    <t xml:space="preserve">FIN has the main responsibility of this survey covering the area of two Herring stocks. SWE contribute to survey by two technicians onboard R/V ARANDA and by ageing 50% of Herring samples from SD 30. </t>
  </si>
  <si>
    <t>Physical</t>
  </si>
  <si>
    <t>Fish Hauls</t>
  </si>
  <si>
    <t>CTD</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</si>
  <si>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</si>
  <si>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</si>
  <si>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</si>
  <si>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</si>
  <si>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</si>
  <si>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</si>
  <si>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</si>
  <si>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</si>
  <si>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</si>
  <si>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</si>
  <si>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Acoustic and biological data for Herring 25-29,32</t>
  </si>
  <si>
    <t>C</t>
  </si>
  <si>
    <t>Acoustic and biological data for Herring 30</t>
  </si>
  <si>
    <t>Acoustic and biological data for Sprat 22-32</t>
  </si>
  <si>
    <t>CTD by Haul</t>
  </si>
  <si>
    <t>ICES oceanographic database</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</si>
  <si>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</si>
  <si>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</si>
  <si>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</si>
  <si>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</si>
  <si>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</si>
  <si>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</si>
  <si>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</si>
  <si>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</si>
  <si>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</si>
  <si>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</si>
  <si>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</si>
  <si>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</si>
  <si>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</si>
  <si>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</si>
  <si>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</si>
  <si>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</si>
  <si>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</si>
  <si>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Baltic Sea, North Sea and Eastern Arctic, and North Atlantic</t>
  </si>
  <si>
    <t>Capacity</t>
  </si>
  <si>
    <t>Number of vessels</t>
  </si>
  <si>
    <t>GT, kW, Vessel Age</t>
  </si>
  <si>
    <t>Pelagic trawlers*</t>
  </si>
  <si>
    <t>10-&lt; 12 m</t>
  </si>
  <si>
    <t>All metiers</t>
  </si>
  <si>
    <t>Vessel register, logbooks</t>
  </si>
  <si>
    <t>100%</t>
  </si>
  <si>
    <t>Census survey</t>
  </si>
  <si>
    <t xml:space="preserve">12-&lt; 18 m </t>
  </si>
  <si>
    <t>Pelagic trawlers</t>
  </si>
  <si>
    <t>18-&lt; 24 m</t>
  </si>
  <si>
    <t>24-&lt; 40 m</t>
  </si>
  <si>
    <t>&gt;= 40 m</t>
  </si>
  <si>
    <t>Drift and/or fixed netters*</t>
  </si>
  <si>
    <t>12-&lt; 18 m</t>
  </si>
  <si>
    <t>Vessels using Pots and/or traps*</t>
  </si>
  <si>
    <t>Vessels using passive gears only*</t>
  </si>
  <si>
    <t>0-&lt; 10 m</t>
  </si>
  <si>
    <t>This refers to PG=Vessels using passive gears only</t>
  </si>
  <si>
    <t>Effort</t>
  </si>
  <si>
    <t>Days at sea</t>
  </si>
  <si>
    <t>Logbooks</t>
  </si>
  <si>
    <t>Fishing days</t>
  </si>
  <si>
    <t xml:space="preserve">Census survey </t>
  </si>
  <si>
    <t>Number of trips</t>
  </si>
  <si>
    <t>Coastal fishery forms</t>
  </si>
  <si>
    <t>Landings</t>
  </si>
  <si>
    <t>Value of landings total and per commercial species</t>
  </si>
  <si>
    <t>Logbooks, Sales notes, Sample survey</t>
  </si>
  <si>
    <t>The prices of quota species are collected by census survey.</t>
  </si>
  <si>
    <t>Sales notes</t>
  </si>
  <si>
    <t>Live weight of landings total and per commercial species</t>
  </si>
  <si>
    <t>100</t>
  </si>
  <si>
    <t>Coastal fishery forms, Sales notes, Sample survey</t>
  </si>
  <si>
    <t>20%</t>
  </si>
  <si>
    <t>Sample survey</t>
  </si>
  <si>
    <t>The prices of non-quota species are collected by sample survey.</t>
  </si>
  <si>
    <t xml:space="preserve">Prices by commercial species </t>
  </si>
  <si>
    <t>38</t>
  </si>
  <si>
    <t xml:space="preserve">Response rate is an estimate as the exact size of the target population (first hand fish buyers) is not known.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</si>
  <si>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</si>
  <si>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</si>
  <si>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</si>
  <si>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</si>
  <si>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</si>
  <si>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</si>
  <si>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</si>
  <si>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</si>
  <si>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</si>
  <si>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</si>
  <si>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</si>
  <si>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Vessels using other Passive gears</t>
  </si>
  <si>
    <t>E</t>
  </si>
  <si>
    <t>Gross value of landings</t>
  </si>
  <si>
    <t>Account survey</t>
  </si>
  <si>
    <t>C - Non-Probability Sample Survey</t>
  </si>
  <si>
    <t>Annually</t>
  </si>
  <si>
    <t>Central control register on commercial fishery: Coastal fishery forms</t>
  </si>
  <si>
    <t>A - Census</t>
  </si>
  <si>
    <t>Financial statements</t>
  </si>
  <si>
    <t>Central control register on commercial fishery: Logbook</t>
  </si>
  <si>
    <t>Income from leasing out quota or other fishing rights</t>
  </si>
  <si>
    <t>Other income</t>
  </si>
  <si>
    <t>Personnel costs</t>
  </si>
  <si>
    <t>Account survey + Financial statements</t>
  </si>
  <si>
    <t>Value of unpaid labour</t>
  </si>
  <si>
    <t>Energy costs</t>
  </si>
  <si>
    <t>Repair and maintenance costs</t>
  </si>
  <si>
    <t>Variable costs</t>
  </si>
  <si>
    <t>Non-variable costs</t>
  </si>
  <si>
    <t>Lease/rental payments for quota or other fishing rights</t>
  </si>
  <si>
    <t>Operating subsidies</t>
  </si>
  <si>
    <t>Statistics on business subsidies (SF) + Ministry data on subsidies</t>
  </si>
  <si>
    <t>Subsidies on investments</t>
  </si>
  <si>
    <t>Consumption of fixed capital</t>
  </si>
  <si>
    <t>Perpetual inventory method</t>
  </si>
  <si>
    <t>Inactive</t>
  </si>
  <si>
    <t>Value of physical capital</t>
  </si>
  <si>
    <t>Value of quota and other fishing rights</t>
  </si>
  <si>
    <t>Value of ITQs is calculated with Discounted Cash Flow method.</t>
  </si>
  <si>
    <t>Investments in tangible assets, net</t>
  </si>
  <si>
    <t>Long/short debt</t>
  </si>
  <si>
    <t>Total assets</t>
  </si>
  <si>
    <t>Engaged crew</t>
  </si>
  <si>
    <t>Unpaid labour</t>
  </si>
  <si>
    <t>Total hours worked per year</t>
  </si>
  <si>
    <t>Central control register on commercial fishery: Vessel register</t>
  </si>
  <si>
    <t>Mean LOA of vessels</t>
  </si>
  <si>
    <t>Total vessel's tonnage</t>
  </si>
  <si>
    <t>Total vessel's power</t>
  </si>
  <si>
    <t>Mean age of vessels</t>
  </si>
  <si>
    <t xml:space="preserve">Central control register on commercial fishery: Coastal Fishery Forms </t>
  </si>
  <si>
    <t xml:space="preserve">Central control register on commercial fishery: Logbook </t>
  </si>
  <si>
    <t>Energy consumption</t>
  </si>
  <si>
    <t>Central control register on commercial fishery: Coastal fishery forms + Financial statements</t>
  </si>
  <si>
    <t>D - Indirect survey</t>
  </si>
  <si>
    <t>Derived from energy costs and fuel prices</t>
  </si>
  <si>
    <t>Central control register on commercial fishery: Logbook + Financial statements</t>
  </si>
  <si>
    <t>Number of fishing enterprises/units</t>
  </si>
  <si>
    <t>Central control register on commercial fishery: Coastal fishery forms + Vessel register</t>
  </si>
  <si>
    <t>Central control register on commercial fishery: Logbook + Vessel register</t>
  </si>
  <si>
    <t>Value of landings per species</t>
  </si>
  <si>
    <t>Central control register on commercial fishery: Coastal Fishery Forms</t>
  </si>
  <si>
    <t>Average price per species</t>
  </si>
  <si>
    <t>Central control register on commercial fishery</t>
  </si>
  <si>
    <t>Targeted panel survey</t>
  </si>
  <si>
    <t>The price information for non-quota species  is calculated from samples of purchasing information given by selected fish wholesalers (about 26 firms)</t>
  </si>
  <si>
    <t>S</t>
  </si>
  <si>
    <t>Employment by gender</t>
  </si>
  <si>
    <t>Employment statistics+Financial statements</t>
  </si>
  <si>
    <t>Derived from financial statements data and employment statistics</t>
  </si>
  <si>
    <t>FTE by gender</t>
  </si>
  <si>
    <t>Unpaid labour by gender</t>
  </si>
  <si>
    <t>Employment by age</t>
  </si>
  <si>
    <t>Employment by education level</t>
  </si>
  <si>
    <t>Employment by nationality</t>
  </si>
  <si>
    <t>Employment by employment status</t>
  </si>
  <si>
    <t>FTE National</t>
  </si>
  <si>
    <t>Table 3B: Population segments for collection of economic and social data for aquaculture</t>
  </si>
  <si>
    <t>Techniques</t>
  </si>
  <si>
    <t>Species group</t>
  </si>
  <si>
    <t>Data source</t>
  </si>
  <si>
    <t>Threshold Type</t>
  </si>
  <si>
    <t>AR Comment</t>
  </si>
  <si>
    <t>Ponds</t>
  </si>
  <si>
    <t>Other fresh water fish</t>
  </si>
  <si>
    <t>Gross sales per species</t>
  </si>
  <si>
    <t>Production survey</t>
  </si>
  <si>
    <t>Tanks and raceways</t>
  </si>
  <si>
    <t>Trout</t>
  </si>
  <si>
    <t>Recirculation systems</t>
  </si>
  <si>
    <t>Cages</t>
  </si>
  <si>
    <t xml:space="preserve"> Hatcheries and nurseries</t>
  </si>
  <si>
    <t>Frame population for pond producers consists of  aquaculture firms that have pond  producing  as their main activity according to aquaculture register and our own  survey. Remarkable part of these pond producer  has announced other line of business than aquaculture as their main activity to business registe, and therefore we do not have access to their financial statement data. This causes the low response rate.</t>
  </si>
  <si>
    <t xml:space="preserve">Planned sample is all the aquaculture firms in Business Register having aquaculture as their main activity (100%). This is about 60% of the recirculation producers in the Aquaculture Register (frame population). </t>
  </si>
  <si>
    <t>Production survey + Financial statements</t>
  </si>
  <si>
    <t>Livestock costs</t>
  </si>
  <si>
    <t>Feed costs</t>
  </si>
  <si>
    <t>Repair and maintenance</t>
  </si>
  <si>
    <t>Other operating costs</t>
  </si>
  <si>
    <t>Total value of assets</t>
  </si>
  <si>
    <t>Financial income</t>
  </si>
  <si>
    <t>Financial expenditures</t>
  </si>
  <si>
    <t>Net Investments</t>
  </si>
  <si>
    <t>Debt</t>
  </si>
  <si>
    <t>Livestock used</t>
  </si>
  <si>
    <t>Fish Feed used</t>
  </si>
  <si>
    <t>Weight of sales per species</t>
  </si>
  <si>
    <t>Persons employed</t>
  </si>
  <si>
    <t>Number of hours worked by employees and unpaid workers</t>
  </si>
  <si>
    <t>Number of enterprises (by category on the number of persons employed)</t>
  </si>
  <si>
    <t>Business Register + Financial statements</t>
  </si>
  <si>
    <t>Employment statistics</t>
  </si>
  <si>
    <t>Table 3C: Population segments for collection of economic and social data for the processing industry</t>
  </si>
  <si>
    <t>Segment</t>
  </si>
  <si>
    <t xml:space="preserve">Variables </t>
  </si>
  <si>
    <t>Planned sample rate %</t>
  </si>
  <si>
    <t>Companies &lt;= 10</t>
  </si>
  <si>
    <t>Turnover</t>
  </si>
  <si>
    <t>Companies 11-49</t>
  </si>
  <si>
    <t>Companies 50-250</t>
  </si>
  <si>
    <t xml:space="preserve">Companies &gt; 250 </t>
  </si>
  <si>
    <t>Purchase of fish and other raw material for production</t>
  </si>
  <si>
    <t>Other operational costs</t>
  </si>
  <si>
    <t>Net investments</t>
  </si>
  <si>
    <t>Number of persons employed</t>
  </si>
  <si>
    <t>Number of enterprises</t>
  </si>
  <si>
    <t>Table 4A: Sampling plan description for biological data</t>
  </si>
  <si>
    <t>Conformity</t>
  </si>
  <si>
    <t>Informative Data</t>
  </si>
  <si>
    <t>MS participating in sampling</t>
  </si>
  <si>
    <t>Stratum ID code</t>
  </si>
  <si>
    <t>PSU type</t>
  </si>
  <si>
    <t>Catch fractions covered</t>
  </si>
  <si>
    <t>Species/ Stocks covered for estimation of volume and length of catch fractions</t>
  </si>
  <si>
    <t>Seasonality (Temporal strata)</t>
  </si>
  <si>
    <t>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</si>
  <si>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</si>
  <si>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</si>
  <si>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</si>
  <si>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</si>
  <si>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</si>
  <si>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</si>
  <si>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</si>
  <si>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</si>
  <si>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Baltic Sea (ICES areas III b-d)</t>
  </si>
  <si>
    <t>IIId/ SD 25-32</t>
  </si>
  <si>
    <t>sampling on shore</t>
  </si>
  <si>
    <t>B1</t>
  </si>
  <si>
    <t>fisher x day</t>
  </si>
  <si>
    <t>selected species/stocks</t>
  </si>
  <si>
    <t xml:space="preserve">annual </t>
  </si>
  <si>
    <t>Fyke nets targeting salmon, with bycatch of sea trout.  The reference PSU in this fishing gear is the total number of soaking days, but the planned sampling frequency is related to examining the gear. Fishermen may not check the traps daily because of storms etc. According to log-book recordings the average number of checking the traps (PSU according to gear-examination) is 1900 instead of 10200.</t>
  </si>
  <si>
    <t>B2</t>
  </si>
  <si>
    <t>Landings + Discards</t>
  </si>
  <si>
    <t>all species and stocks</t>
  </si>
  <si>
    <t>quarterly</t>
  </si>
  <si>
    <t>Fyke nets targeting pike-perch, perch, common whitefish, and other freshwater species, with bycatch of eels. Note: average number of PSU includes also the fishing days of those fishers, who does not belong to the sampled population (i.e fishers whose catch is &lt;250 kg; see Table 4B). Moreover, fyke nets are not checked daily during the whole season, but commonly only three times a week in Spring and late Autumn.</t>
  </si>
  <si>
    <t>The coastal fishery of species conserned is small scale fishery, where it is often difficult to get the planned number of samples. Despite this, targets for number of individuals for biological variables were reached.</t>
  </si>
  <si>
    <t>B3</t>
  </si>
  <si>
    <t>Fyke/ Pound nets targeting herring. The reference PSU in this fishing gear is the total number of soaking days, but the planned sampling frequency is related to examining the gear. Since 2015 it has been mandatory to report all catches of herring 50 kg or above on daily bases, but the fishermen do not visit the traps daily.  Estimated from these reportings, the average number of visiting  the traps (PSU according to gear-examination) is 780  instead of 4352.</t>
  </si>
  <si>
    <t>B4</t>
  </si>
  <si>
    <t>Gillnets targeting pike-perch, perch, and common whitefish. Note:  average number of PSU includes also the fishing days of those fishers, who does not belong to the sampled population (i.e fishers whose catch is &lt;250 kg; see Table 4B). Moreover, during the ice-covered season, gillnets are checked only once or twice a week.</t>
  </si>
  <si>
    <t>B5</t>
  </si>
  <si>
    <t>vessel x trip</t>
  </si>
  <si>
    <t>Pelagic midwater trawlers (OTM, PTM) targeting herring and sprat</t>
  </si>
  <si>
    <t>B6</t>
  </si>
  <si>
    <t>OTB_DEF_&gt;=105_1_120</t>
  </si>
  <si>
    <t>B7</t>
  </si>
  <si>
    <t>B7 (PTM_FWS_&gt;0_0_0) merged into B8</t>
  </si>
  <si>
    <t>IIId/ SD 22-32</t>
  </si>
  <si>
    <t>B8</t>
  </si>
  <si>
    <t>Midwater trawlers targeting vendace, Coregonus albula, in SD 31 (OTM_FWS_&gt;0_0_0 and PTM_FWS_&gt;0_0_0 merged)</t>
  </si>
  <si>
    <t>B9</t>
  </si>
  <si>
    <t>GNS_SPF_16-109</t>
  </si>
  <si>
    <t>B10</t>
  </si>
  <si>
    <t>FPO_FWS_&gt;0_0_0</t>
  </si>
  <si>
    <t>IIId/ SD 22-24</t>
  </si>
  <si>
    <t>B11</t>
  </si>
  <si>
    <t>B12</t>
  </si>
  <si>
    <t>SSC_FWS_&gt;0_0_0</t>
  </si>
  <si>
    <t>B13</t>
  </si>
  <si>
    <t>LLS_FWS_0_0_0</t>
  </si>
  <si>
    <t>B14</t>
  </si>
  <si>
    <t>LLD_ANA_0_0_0</t>
  </si>
  <si>
    <t>B15</t>
  </si>
  <si>
    <t>OTM_DEF_&gt;=105_1_110</t>
  </si>
  <si>
    <t>B16</t>
  </si>
  <si>
    <t>GNS_DEF_110-156_0_0</t>
  </si>
  <si>
    <t>B17</t>
  </si>
  <si>
    <t>MIS_MIS_0_0_0</t>
  </si>
  <si>
    <t>B18</t>
  </si>
  <si>
    <t>GNS_ANA&gt;=157_0_0</t>
  </si>
  <si>
    <t>New  row was added, as anchored floating net fisheries targeting salmon is being practised in small scale.</t>
  </si>
  <si>
    <t>Table 4B: Sampling frame description for biological data</t>
  </si>
  <si>
    <t>Stratum ID number</t>
  </si>
  <si>
    <t>Stratum</t>
  </si>
  <si>
    <t xml:space="preserve">Sampling frame description </t>
  </si>
  <si>
    <t xml:space="preserve">Method of PSU selection </t>
  </si>
  <si>
    <t>Fyke nets targeting salmon (FYK_ANA_&gt;0_0_0)</t>
  </si>
  <si>
    <t>All fishers having quota share for salmon</t>
  </si>
  <si>
    <t>Selected fishers sampling throughout the spawning migration</t>
  </si>
  <si>
    <t>Selected fishers operate in the main salmon fishing areas at the coast and they hold (individual quota) about 15 % of total salmon TAC.</t>
  </si>
  <si>
    <t xml:space="preserve">Fyke nets targeting pike-perch, perch, common whitefish and other freshwater species (FYK_FWS_&gt;0_0_0) </t>
  </si>
  <si>
    <t>Fishers whose previous year's catch over 250 kilograms</t>
  </si>
  <si>
    <t>Catch of fishers belonging to sampled population covers 99% of the catch in this stratum</t>
  </si>
  <si>
    <t>Fyke/ Pound nets targeting herring (FYK_SPF_&gt;0_0_0)</t>
  </si>
  <si>
    <t>All fishers having quota share for herring</t>
  </si>
  <si>
    <t>Selection from the list of fishermen who have reported catches from Fyke/Pound net fishery for herring. Monthly coverage.</t>
  </si>
  <si>
    <t>The effort in this fishery has decreased drastically. Therefore there is hardly any selection for PSU between those who are using the métier.</t>
  </si>
  <si>
    <t>Gillnets targeting pike-perch, perch and common whitefish (GNS_FWS_&gt;0_0_0)</t>
  </si>
  <si>
    <t>Catch of fishers belonging to sampled population covers 97% of the catch in this stratum</t>
  </si>
  <si>
    <t>Midwater trawlers targeting herring and sprat (OTM_SPF_16-104_0_0; PTM_SPF_16-104_0_0)</t>
  </si>
  <si>
    <t>All fishers having quota share for herring and sprat</t>
  </si>
  <si>
    <t>Random sampling from a draw list, where probability of a fishing unit to be selected for sampling in certain SD and quarter is weighted by its previous years’ combined catch of herring and sprat in the same SD and Q</t>
  </si>
  <si>
    <t xml:space="preserve">Catch of fishers belonging to sampled population covers 100 % of the catch in this stratum. </t>
  </si>
  <si>
    <t>OTB_DEF_&gt;=105_1_120/ SD 25-32</t>
  </si>
  <si>
    <t>No sampling</t>
  </si>
  <si>
    <t>Catch under threshold and all landed abroad</t>
  </si>
  <si>
    <t>Midwater trawlers targeting vendace, Coregonus albula, in SD 31 (OTM_FWS_&gt;0_0_0, PTM_FWS_&gt;0_0_0)</t>
  </si>
  <si>
    <t>All trawlers targeting vendace (Coregonus albula)</t>
  </si>
  <si>
    <t>Random sampling from a draw list, where probability of a fishing unit to be selected for sampling in certain quarter is weighted by its previous years’ catch of vendace in the same Q</t>
  </si>
  <si>
    <t>Catch of fishers belonging to sampled population covers 100 % of the catch in this stratum</t>
  </si>
  <si>
    <t xml:space="preserve">SPF sampled extensively from non-selective gears getting bulk of catches (trawls, traps) </t>
  </si>
  <si>
    <t xml:space="preserve">FWS sampled extensively from fishing gears getting bulk of catches (GNS, FYK) </t>
  </si>
  <si>
    <t>OTB_DEF_&gt;=105_1_120/ SD 22-24</t>
  </si>
  <si>
    <t xml:space="preserve">FWS sampled extensively from fishing gear getting bulk of catches (FYK) </t>
  </si>
  <si>
    <t>Catch under threshold</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</si>
  <si>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</si>
  <si>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</si>
  <si>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</si>
  <si>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</si>
  <si>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</si>
  <si>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</si>
  <si>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</si>
  <si>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</si>
  <si>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</si>
  <si>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fishing trips</t>
  </si>
  <si>
    <t>Number of fishing days</t>
  </si>
  <si>
    <t>Is the fleet segment/ metier covered by any stratum (Y/N)</t>
  </si>
  <si>
    <t>Landings (tons)</t>
  </si>
  <si>
    <t>Landings (tons) in national ports</t>
  </si>
  <si>
    <t>Landings (tons) in foreign ports</t>
  </si>
  <si>
    <t>FYK_ANA_&gt;0_0_0</t>
  </si>
  <si>
    <t>Salmon, seatrout</t>
  </si>
  <si>
    <t>The fishermen don’t visit the traps daily. According to log-book recordings the PSU was about 1900 instead of 10200 (number of soaking days) in 2021.</t>
  </si>
  <si>
    <t>FYK_FWS_&gt;0_0_0</t>
  </si>
  <si>
    <t>Common whitefish, pikeperch, perch, other FWS</t>
  </si>
  <si>
    <t>FYK_SPF_&gt;0_0_0</t>
  </si>
  <si>
    <t>Herring</t>
  </si>
  <si>
    <t>GNS_FWS_&gt;0_0_0</t>
  </si>
  <si>
    <t>Common whitefish, pikeperch, perch</t>
  </si>
  <si>
    <t>OTM_SPF_16-104_0_0</t>
  </si>
  <si>
    <t>Herring, sprat</t>
  </si>
  <si>
    <t>PTM_SPF_16-104_0_0 is merged with this metier</t>
  </si>
  <si>
    <t>DEF</t>
  </si>
  <si>
    <t>PTM_FWS_&gt;0_0_0</t>
  </si>
  <si>
    <t>Vendace (Coregonus albula), FWS</t>
  </si>
  <si>
    <t>This metier is merged into OTM_FWS_&gt;0_0_0</t>
  </si>
  <si>
    <t> </t>
  </si>
  <si>
    <t>OTM_FWS_&gt;0_0_0</t>
  </si>
  <si>
    <t>PTM_FWS_&gt;0_0_0 is merged with this metier</t>
  </si>
  <si>
    <t>SPF</t>
  </si>
  <si>
    <t>FWS</t>
  </si>
  <si>
    <t>ICES area IIId/ SD 22-24</t>
  </si>
  <si>
    <t>ANA</t>
  </si>
  <si>
    <t>UNKNOWN</t>
  </si>
  <si>
    <t>GNS_ANA_&gt;=157_0_0</t>
  </si>
  <si>
    <t>Salmon</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</si>
  <si>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</si>
  <si>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</si>
  <si>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</si>
  <si>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</si>
  <si>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</si>
  <si>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</si>
  <si>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</si>
  <si>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ICES Sub-area IIId/ SD 25-32</t>
  </si>
  <si>
    <t>SD 29 ports</t>
  </si>
  <si>
    <t xml:space="preserve">The number of landings by VL0010 vessels is assumed to be the number of fishing days </t>
  </si>
  <si>
    <t>SD 30 ports</t>
  </si>
  <si>
    <t>SD 31 ports</t>
  </si>
  <si>
    <t>SD 32 ports</t>
  </si>
  <si>
    <t>SD 25-28 ports</t>
  </si>
  <si>
    <t>Table 5A: Quality assurance framework for biological data</t>
  </si>
  <si>
    <t>Sampling design</t>
  </si>
  <si>
    <t>Sampling implementation</t>
  </si>
  <si>
    <t>Data capture</t>
  </si>
  <si>
    <t>Data Storage</t>
  </si>
  <si>
    <t>Data processing</t>
  </si>
  <si>
    <t>Sampling year/ period</t>
  </si>
  <si>
    <t>Name of sampling scheme</t>
  </si>
  <si>
    <t>Sampling Frame (Stratum ID number)</t>
  </si>
  <si>
    <t>Is the sampling design documented?</t>
  </si>
  <si>
    <t>Where can documentation on sampling design be found?</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</si>
  <si>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</si>
  <si>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</si>
  <si>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</si>
  <si>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</si>
  <si>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</si>
  <si>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</si>
  <si>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Where can documentation on processes to evaluate accuracy be found?</t>
  </si>
  <si>
    <t>Are the editing and imputation methods documented?</t>
  </si>
  <si>
    <t>Where can documentation on editing and imputation be found?</t>
  </si>
  <si>
    <t>Fyke nets targeting salmon (B1)</t>
  </si>
  <si>
    <t>https://datacollection.jrc.ec.europa.eu/documents/10213/688307/Finland_NP_Proposal_2011-2013_Amended-for-2013.docx</t>
  </si>
  <si>
    <t>Lohi</t>
  </si>
  <si>
    <t>RDB</t>
  </si>
  <si>
    <t>In Annex I of the Finnish Annual Report 2008 (file "Finland_Technical-Report_2008_Amended-Annex-I_18-June-09")</t>
  </si>
  <si>
    <t>Documentation on sampling design and quality checks to validate detailed data will be reported in AR 2019 and AR 2020.</t>
  </si>
  <si>
    <t>Fyke nets targeting pike-perch, perch, Common whitefish and other freshwater species (B2)</t>
  </si>
  <si>
    <t>SUOMU</t>
  </si>
  <si>
    <t>Fyke/ Pound nets targeting herring (B3)</t>
  </si>
  <si>
    <t>RDB, InterCatch</t>
  </si>
  <si>
    <t>Gillnets targeting pike-perch, perch and Common whitefish (B4)</t>
  </si>
  <si>
    <t>Midwater trawlers targeting herring and sprat (B5)</t>
  </si>
  <si>
    <t>Midwater trawlers targeting vendace, Coregonus albula, in SD 31 (B8)</t>
  </si>
  <si>
    <t>Documented in LUKE/FGFRI National report series: https://jukuri.luke.fi/bitstream/handle/10024/520109/rkts2013_2.pdf?sequence=1&amp;isAllowed=y [In Finnish, abstract in English]</t>
  </si>
  <si>
    <t>Partly</t>
  </si>
  <si>
    <t>Local server</t>
  </si>
  <si>
    <t>Processed data delivered to WGBAST</t>
  </si>
  <si>
    <t>Recreational salmon fishing in R. Tornionjoki, postal survey</t>
  </si>
  <si>
    <t>NA NS&amp;EA</t>
  </si>
  <si>
    <t>Documented in LUKE/FGFRI National report series: https://jukuri.luke.fi/bitstream/handle/10024/546821/luke-luobio_103_2020.pdf?sequence=1&amp;isAllowed=y [In Finnish]</t>
  </si>
  <si>
    <t>Processed data delivered to WGNAS</t>
  </si>
  <si>
    <t>CEN-standard: (Water quality-Sampling Fish with Electricity, SFS-EN 14011)</t>
  </si>
  <si>
    <t>National database (koekalastusrekisteri) include quality checks for input data.</t>
  </si>
  <si>
    <t>See Textbox 5A</t>
  </si>
  <si>
    <t>Samu Mäntyniemi, Atso Romakkaniemi, 2002. Bayesian mark–recapture estimation with an application to a salmonid smolt population.
Canadian Journal of Fisheries and Aquatic Sciences, 2002, 59:1748-1758, https://doi.org/10.1139/f02-146</t>
  </si>
  <si>
    <t>Documented in LUKE/FGFRI National report series: https://jukuri.luke.fi/bitstream/handle/10024/532854/selvityksia_11_2009.pdf?sequence=1 [In Finnish, abstract in English]</t>
  </si>
  <si>
    <t>Orell, P., Erkinaro, J., Svenning, M., Davidsen, J., and Niemelä, E. 2007. Synchrony in the downstream migration of smolts and upstream migration of adult Atlantic salmon in the sub-Arctic River Utsjoki. J. Fish. Biol. 71: 1735–1750.</t>
  </si>
  <si>
    <t>River Utsjoki: Pulkkinen, H., Orell, P., Erkinaro, J. &amp; Mäntyniemi, S. 2020. Bayesian arrival model for Atlantic salmon smolt counts powered by environmental covariates and expert knowledge. Canadian Journal of Fisheries and Aquatic Sciences 77, 462-474.</t>
  </si>
  <si>
    <t xml:space="preserve">Documented in LUKE National report series: https://jukuri.luke.fi/bitstream/handle/10024/547285/luke-luobio_9_2021.pdf?sequence=1&amp;isAllowed=y [In Finnish, abstract in English]. </t>
  </si>
  <si>
    <t>Documented in LUKE National report series: https://jukuri.luke.fi/bitstream/handle/10024/545628/luke_luobio_16_2020.pdf?sequence=1&amp;isAllowed=y [In Finnish].</t>
  </si>
  <si>
    <t>Koekalastusrekisteri (https://wwwp2.ymparisto.fi/koekalastus_sahko/)</t>
  </si>
  <si>
    <t>Processed data is delivered to WGBAST</t>
  </si>
  <si>
    <t>Processed data is delivered to WGEEL</t>
  </si>
  <si>
    <t>https://www.luke.fi/fi/statistik/fritidsfiske/vapaaajankalastus-tilaston-laatuseloste</t>
  </si>
  <si>
    <t>Local server and database</t>
  </si>
  <si>
    <t>Processed data (salmon and sea trout) is delivered to WGBAST</t>
  </si>
  <si>
    <t>The questionnaire covers the catches of salmon, sea trout, cod and eel in coastal area and freshwaters in Finland.</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</si>
  <si>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</si>
  <si>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</si>
  <si>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</si>
  <si>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</si>
  <si>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</si>
  <si>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</si>
  <si>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</si>
  <si>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</si>
  <si>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</si>
  <si>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</si>
  <si>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</si>
  <si>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</si>
  <si>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</si>
  <si>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</si>
  <si>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</si>
  <si>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</si>
  <si>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</si>
  <si>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</si>
  <si>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</si>
  <si>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</si>
  <si>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</si>
  <si>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</si>
  <si>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</si>
  <si>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</si>
  <si>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</si>
  <si>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</si>
  <si>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</si>
  <si>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</si>
  <si>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</si>
  <si>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</si>
  <si>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</si>
  <si>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</si>
  <si>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</si>
  <si>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</si>
  <si>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</si>
  <si>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</si>
  <si>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</si>
  <si>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</si>
  <si>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</si>
  <si>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</si>
  <si>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</si>
  <si>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</si>
  <si>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</si>
  <si>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Fishing</t>
  </si>
  <si>
    <t>All regions</t>
  </si>
  <si>
    <t>Central control register on commercial fishery: Logbook, Coastal fishery forms, Vessel register</t>
  </si>
  <si>
    <t>See comments</t>
  </si>
  <si>
    <t>Commercial marine fishery: http://stat.luke.fi/en/commercial-marine-fishery;  https://stat.luke.fi/en/tilasto/4472/laatuseloste/7131;  https://stat.luke.fi/en/tilasto/4472/kuvaus/5553; http://stat.luke.fi/sites/default/files/ammattikalastus_merella_2013_1.pdf; Producer prices for fish:                  http://stat.luke.fi/en/producer-prices-fish; http://stat.luke.fi/en/tilasto/4484/kuvaus/5594; https://stat.luke.fi/en/tilasto/4484/laatuseloste/7918</t>
  </si>
  <si>
    <r>
      <rPr>
        <sz val="11"/>
        <color theme="1"/>
        <rFont val="Calibri"/>
        <family val="2"/>
        <scheme val="minor"/>
      </rPr>
      <t xml:space="preserve">Commercial marine fishery statistics and producer price for fishn statistics are part of Official Statistics Finland and follow the international standards, guidelines and best practices: </t>
    </r>
    <r>
      <rPr>
        <u/>
        <sz val="10"/>
        <color theme="10"/>
        <rFont val="Arial"/>
        <family val="2"/>
      </rPr>
      <t>http://stat.luke.fi/en/official-statistics-finland_en</t>
    </r>
  </si>
  <si>
    <t>Producer prices for fish:                    http://stat.luke.fi/en/producer-prices-fish; https://stat.luke.fi/en/tilasto/4484/laatuseloste/7918</t>
  </si>
  <si>
    <r>
      <rPr>
        <sz val="11"/>
        <color theme="1"/>
        <rFont val="Calibri"/>
        <family val="2"/>
        <scheme val="minor"/>
      </rPr>
      <t>Commercial marine fishery statistics and producer price for fishn statistics are part of Official Statistics Finland and follow the international standards, guidelines and best practices:</t>
    </r>
    <r>
      <rPr>
        <u/>
        <sz val="10"/>
        <color theme="10"/>
        <rFont val="Arial"/>
        <family val="2"/>
      </rPr>
      <t xml:space="preserve"> http://stat.luke.fi/en/official-statistics-finland_en</t>
    </r>
  </si>
  <si>
    <t>https://portal.mtt.fi/portal/page/portal/economydoctor/coastal_fishing/info</t>
  </si>
  <si>
    <t>http://stat.luke.fi/sites/default/files/methodological_report_2020.pdf</t>
  </si>
  <si>
    <t>Aquaculture, Processing</t>
  </si>
  <si>
    <t>Aquaculture: http://stat.luke.fi/en/aquaculture; http://stat.luke.fi/en/tilasto/4478/kuvaus/4773</t>
  </si>
  <si>
    <r>
      <rPr>
        <sz val="11"/>
        <color theme="1"/>
        <rFont val="Calibri"/>
        <family val="2"/>
        <scheme val="minor"/>
      </rPr>
      <t>Aquaculture statistics part of Official Statistics Finland and follow the international standards, guidelines and best practices:</t>
    </r>
    <r>
      <rPr>
        <u/>
        <sz val="10"/>
        <color theme="10"/>
        <rFont val="Arial"/>
        <family val="2"/>
      </rPr>
      <t xml:space="preserve"> http://stat.luke.fi/en/official-statistics-finland_en</t>
    </r>
  </si>
  <si>
    <t>Fishing, Aquaculture, Processing</t>
  </si>
  <si>
    <t>http://tilastokeskus.fi/til/yrti/index_en.html</t>
  </si>
  <si>
    <r>
      <rPr>
        <sz val="11"/>
        <color theme="1"/>
        <rFont val="Calibri"/>
        <family val="2"/>
        <scheme val="minor"/>
      </rPr>
      <t>All statistics used from Statistics Finland for economic data collection are Official Statistics of Finland and they follow the international standards, guidelines and best practices:</t>
    </r>
    <r>
      <rPr>
        <u/>
        <sz val="10"/>
        <color theme="10"/>
        <rFont val="Arial"/>
        <family val="2"/>
      </rPr>
      <t xml:space="preserve"> http://tilastokeskus.fi/meta/svt/svt-laatukriteerit_en.html </t>
    </r>
  </si>
  <si>
    <t>http://www.stat.fi/til/tyokay/index_en.html</t>
  </si>
  <si>
    <t>Statistics on business subsidies</t>
  </si>
  <si>
    <t>http://tilastokeskus.fi/til/yrtt/index_en.html</t>
  </si>
  <si>
    <t>Business register</t>
  </si>
  <si>
    <t>http://www.stat.fi/meta/kas/yritysrekisteri_en.html</t>
  </si>
  <si>
    <t>Ministry data on subsidies</t>
  </si>
  <si>
    <t>Ministry data on subsidies is registry based administrative data and it is not published as statistics and do not follow the international standars, guidelines and best practices for official statistics.</t>
  </si>
  <si>
    <t>Table 6A: Data availability</t>
  </si>
  <si>
    <t>Data set</t>
  </si>
  <si>
    <t>Section</t>
  </si>
  <si>
    <t>Variable group</t>
  </si>
  <si>
    <t>Year(s) of WP implementation</t>
  </si>
  <si>
    <t xml:space="preserve">Reference year </t>
  </si>
  <si>
    <t>Final data available after</t>
  </si>
  <si>
    <t>Date when data was available</t>
  </si>
  <si>
    <t>Biological variables</t>
  </si>
  <si>
    <t>1A-C, 4A</t>
  </si>
  <si>
    <t>Commercial catch data</t>
  </si>
  <si>
    <t>2021, 2022 May</t>
  </si>
  <si>
    <t>N+1, March</t>
  </si>
  <si>
    <t>1D, Pilot Study 1A</t>
  </si>
  <si>
    <t>Recreational fisheries data</t>
  </si>
  <si>
    <t>2021 November</t>
  </si>
  <si>
    <t>N+1, October</t>
  </si>
  <si>
    <t>Biennial data collection</t>
  </si>
  <si>
    <t>1E, Pilot Study 1B</t>
  </si>
  <si>
    <t>Anadromous and catadromous species data collection in fresh water</t>
  </si>
  <si>
    <t>2021, 2022 March</t>
  </si>
  <si>
    <t xml:space="preserve">N+1, March </t>
  </si>
  <si>
    <t>The date concerns also for data collected from sea area (salmon and sea trout). For eel majority of data was available in Nov.2021)</t>
  </si>
  <si>
    <t>1F</t>
  </si>
  <si>
    <t xml:space="preserve">Incidental by-catch of birds, mammals, reptiles and fish </t>
  </si>
  <si>
    <t>2021, March</t>
  </si>
  <si>
    <t xml:space="preserve">Data for Pilot Study 2 is collected in 2019 and reported in 2020. </t>
  </si>
  <si>
    <t>N+1, August</t>
  </si>
  <si>
    <t>1G</t>
  </si>
  <si>
    <t>Research surveys at sea</t>
  </si>
  <si>
    <t>2021,2022, March</t>
  </si>
  <si>
    <t xml:space="preserve">N+1, Feb </t>
  </si>
  <si>
    <t>The DL of 2021 BIAS data was one month before ICES WGBIFS meeting.</t>
  </si>
  <si>
    <t>Fleet economic</t>
  </si>
  <si>
    <t>3A</t>
  </si>
  <si>
    <t>Revenue/costs</t>
  </si>
  <si>
    <t>2021, 2022 February</t>
  </si>
  <si>
    <t>Aquaculture economic</t>
  </si>
  <si>
    <t>3B</t>
  </si>
  <si>
    <t>all</t>
  </si>
  <si>
    <t>Fishing Activity Variable</t>
  </si>
  <si>
    <t>2A</t>
  </si>
  <si>
    <t>capacity</t>
  </si>
  <si>
    <t>N+1, June 1</t>
  </si>
  <si>
    <t>effort</t>
  </si>
  <si>
    <t>N+1, May</t>
  </si>
  <si>
    <t>landings</t>
  </si>
  <si>
    <t>Fish processing economic</t>
  </si>
  <si>
    <t>3C</t>
  </si>
  <si>
    <t>2021, 2022 August</t>
  </si>
  <si>
    <t>Social data</t>
  </si>
  <si>
    <t>3A-C, Pilot Study 3</t>
  </si>
  <si>
    <t>Environmental data</t>
  </si>
  <si>
    <t>3B, Pilot Study 4</t>
  </si>
  <si>
    <t>Table 7A: Planned regional and international coordination</t>
  </si>
  <si>
    <t>Acronym</t>
  </si>
  <si>
    <t>Name of meeting</t>
  </si>
  <si>
    <t>Planned MS participation</t>
  </si>
  <si>
    <t>Number of participants</t>
  </si>
  <si>
    <t>National co-ordination meeting (2 or 3)</t>
  </si>
  <si>
    <t>online meeting</t>
  </si>
  <si>
    <t>National Correspondents Meeting (3 or 4)</t>
  </si>
  <si>
    <t>RCG-Baltic</t>
  </si>
  <si>
    <t>RCG meeting for  the Baltic Sea (2 meetings)</t>
  </si>
  <si>
    <t>RCG-Baltic SG</t>
  </si>
  <si>
    <t>RCG Baltic sub working groups</t>
  </si>
  <si>
    <t>RCG-NS-EA</t>
  </si>
  <si>
    <t>RCG meeting for  the North Sea and Eastern Arctic (1 or 2)</t>
  </si>
  <si>
    <t>SCRDB</t>
  </si>
  <si>
    <t>Steering Committee of the Regional Fisheries Database</t>
  </si>
  <si>
    <t>Followed by WGRDBESGOV</t>
  </si>
  <si>
    <t>PGECON</t>
  </si>
  <si>
    <t>Planning Group on Economic Issues</t>
  </si>
  <si>
    <t>COM</t>
  </si>
  <si>
    <t>Renamed to  RCG ECON</t>
  </si>
  <si>
    <t>WGBAST</t>
  </si>
  <si>
    <t>Baltic Salmon and Trout Assessment Working Group</t>
  </si>
  <si>
    <t>WGBFAS</t>
  </si>
  <si>
    <t>Baltic Fisheries Assessment Working Group</t>
  </si>
  <si>
    <t>WGBIFS</t>
  </si>
  <si>
    <t>Baltic International Fish Survey Working Group</t>
  </si>
  <si>
    <t>WGBIOP</t>
  </si>
  <si>
    <t>Working Group on Biological Parameters</t>
  </si>
  <si>
    <t>No participation in 2021, due to parallel schedule of BIAS 2021</t>
  </si>
  <si>
    <t>WGBYC</t>
  </si>
  <si>
    <t>Working Group on Bycatch of Protected Species</t>
  </si>
  <si>
    <t>WGCATCH</t>
  </si>
  <si>
    <t>Working Group on Commercial Catches Sampling</t>
  </si>
  <si>
    <t>WKCLUB</t>
  </si>
  <si>
    <t>Benchmark Workshop on Gulf on Bothnia Herring</t>
  </si>
  <si>
    <t>WGECON</t>
  </si>
  <si>
    <t>Working Group on Economics</t>
  </si>
  <si>
    <t>WGECON was not participated due to lack of particular expertise to contribute the work of that group</t>
  </si>
  <si>
    <t>WGEEL</t>
  </si>
  <si>
    <t>Joint EIFAC/ICES Working Group on Eels</t>
  </si>
  <si>
    <t>ICES/HELCOM/GFCM</t>
  </si>
  <si>
    <t>WGFAST</t>
  </si>
  <si>
    <t>Working Group on Fisheries Acoustics Science and Technology</t>
  </si>
  <si>
    <t>WGIAB</t>
  </si>
  <si>
    <t>The Working Group on Integrated Assessments of the Baltic Sea</t>
  </si>
  <si>
    <t>ICES/HELCOM</t>
  </si>
  <si>
    <t>WGNAS</t>
  </si>
  <si>
    <t>Working Group on North Atlantic Salmon</t>
  </si>
  <si>
    <t>WGRFS</t>
  </si>
  <si>
    <t xml:space="preserve">Working Group on Recreational Fisheries Surveys </t>
  </si>
  <si>
    <t>WGSFD</t>
  </si>
  <si>
    <t xml:space="preserve">Working Group on Spatial Fisheries Data </t>
  </si>
  <si>
    <t>WGTRUTTA</t>
  </si>
  <si>
    <t>Working Group with the Aim to Develop Assessment Models and Establish Biological Reference Points for Sea Trout (Anadromous Salmo trutta) Populations</t>
  </si>
  <si>
    <t>Participation if WGTRUTTA will continue another 3-year term</t>
  </si>
  <si>
    <t>WKBaltSalMP II</t>
  </si>
  <si>
    <t>Workshop on Evaluating the Draft Baltic Salmon Management Plan</t>
  </si>
  <si>
    <t>WGDIAD</t>
  </si>
  <si>
    <t>Working Group on Science to Support Conservation, Restoration and Management of Diadromous Species</t>
  </si>
  <si>
    <t>Relevant WG to FIN DCF program</t>
  </si>
  <si>
    <t>RCG ECON Workshop on New variables for the social data collection</t>
  </si>
  <si>
    <t>RCG ECON</t>
  </si>
  <si>
    <t>Quality Assurance Framework
Subgroup Workshop: training
session on methodologies in
Handbook</t>
  </si>
  <si>
    <t>online meeting, arranged by FIN</t>
  </si>
  <si>
    <t>WGRDBESGOV</t>
  </si>
  <si>
    <t>Working Group on Governance of the Regional Database &amp; Estimation System</t>
  </si>
  <si>
    <t>Follower of SCRDB, online meeting</t>
  </si>
  <si>
    <t>WKREF1</t>
  </si>
  <si>
    <t>ICES workshop on Reference Points, 1st part</t>
  </si>
  <si>
    <t xml:space="preserve">New WK, relevant to FIN DCF program, online meeting. </t>
  </si>
  <si>
    <t>WKRDB-POP3</t>
  </si>
  <si>
    <t>THE THIRD WORKSHOP ON POPULATION OF THE RDBES DATA MODEL</t>
  </si>
  <si>
    <t>WKEBFAB</t>
  </si>
  <si>
    <t>Workshop on Ecosystem Based Fisheries Advice for the Baltic</t>
  </si>
  <si>
    <t xml:space="preserve">relevant to FIN DCF program, online meeting. </t>
  </si>
  <si>
    <t>Table 7B: Follow-up of recommendations and agreements</t>
  </si>
  <si>
    <t>Source</t>
  </si>
  <si>
    <t xml:space="preserve">Section </t>
  </si>
  <si>
    <t>Topic</t>
  </si>
  <si>
    <t>Recommendation number</t>
  </si>
  <si>
    <t>Recommendation/ Agreement</t>
  </si>
  <si>
    <t>Follow-up action</t>
  </si>
  <si>
    <t xml:space="preserve">MS action taken </t>
  </si>
  <si>
    <t>BALTIC</t>
  </si>
  <si>
    <t>WGBAST 2019</t>
  </si>
  <si>
    <t>Annex 3</t>
  </si>
  <si>
    <t>Recommendations</t>
  </si>
  <si>
    <t>Catch estimates of recreational salmon and sea trout fisheries are uncertain, incomplete or totally missing for several countries. Studies and methods to estimate these catches are needed.</t>
  </si>
  <si>
    <t>ICES Baltic Sea Member States, RCG Baltic Sea (DSG), ICES WGRFS</t>
  </si>
  <si>
    <t>FIN continue to monitor recreational catches of salmon and sea trout in Baltic Sea and salmon in rivers Tornionjoki, Simojoki, Tenojoki and Utsjoki.</t>
  </si>
  <si>
    <t>Monitoring of recreational catches of salmon and sea trout in Baltic Sea and salmon in rivers Tornionjoki, Simojoki, Tenojoki and Utsjoki are included in FIN WP 2020-2021 and continued in WP 2022-2024</t>
  </si>
  <si>
    <t>Sufficient data coverage of sea trout parr densities from typical trout streams is needed from all countries. Continuing sampling for longer time-series is required for assessment.</t>
  </si>
  <si>
    <t>ICES Baltic Sea Member States, RCG Baltic Sea (DSG)</t>
  </si>
  <si>
    <t>Pilot Study 1B is will be implemented in 2020-2021 in three rivers with natural sea trout population to address this issue.</t>
  </si>
  <si>
    <t>Monitoring of sea trout parr densities is implemented in 2020-2021 in three rivers with natural sea trout population is included in FIN WP 2021-2022 and continued in WP 2022-2024</t>
  </si>
  <si>
    <t>Bycatch of salmon in the pelagic fishery for other species should be explored</t>
  </si>
  <si>
    <t>National institutes (EU-MAP), RCG Baltic Sea</t>
  </si>
  <si>
    <t xml:space="preserve">Bycatch of salmon in commercial fishery of other species is collected by logbook data. </t>
  </si>
  <si>
    <t xml:space="preserve">Fishers of pelagic fishery are obliged to report all salmon (also BMS) bycatch in logbooks. </t>
  </si>
  <si>
    <t>In Sweden and Finland, in the coastal trapnet fishery, salmon are released back to sea during part of fishing season because of quota fulfillment or fishing regulations. Reported and non-re-ported amounts of these discarded salmon and their survival rate should be evaluated.</t>
  </si>
  <si>
    <t>Sweden, Finland</t>
  </si>
  <si>
    <t>FIN continue to collect data on number of salmon released back to sea are collected from selected fishers from same fisher who collect catch samples.</t>
  </si>
  <si>
    <t>FIN continue to collect data on number of salmon released back to sea. These data are collected by same selected fishers who collect salmon catch samples from coastal trapnet fishery.</t>
  </si>
  <si>
    <t>Quality of data on amounts and areal distribution of seal damaged salmon and other dead discards by fisheries should be evaluated and improved in countries where these data are found to be defective.</t>
  </si>
  <si>
    <t>ICES Baltic Sea, Member States</t>
  </si>
  <si>
    <t>FIN continue to collect number of seal-damaged salmon by logbook data.</t>
  </si>
  <si>
    <t>Sea trout index rivers should be established to fullfil assessment requirements with respect to geographical coverage and data collection needs.</t>
  </si>
  <si>
    <t>FIN starts Pilot Study 1B in three rivers with natural sea trout population in 2020 to address this issue.</t>
  </si>
  <si>
    <t>Monitoring of sea trout parr densities is implemented in 2020-2021 in three rivers with natural sea trout population is included in FIN WP 2021-2022</t>
  </si>
  <si>
    <t>Counting of ascending adults should be performed in all salmon index rivers.</t>
  </si>
  <si>
    <t>FIN will continue to monitor ascending adult salmon in two rivers running into Baltic Sea (Tornionjoki and Simojoki) and Arctic Ocean (Tenojoki and Utsjoki).</t>
  </si>
  <si>
    <t>LM 2019</t>
  </si>
  <si>
    <t>Section 1: Biological data</t>
  </si>
  <si>
    <t>Small pelagics</t>
  </si>
  <si>
    <t>RCG Baltic 2019 – D5 – Moving towards Regional Sampling Plan on fisheries for
small pelagic in the Baltic</t>
  </si>
  <si>
    <t>NCs of Baltic</t>
  </si>
  <si>
    <t>FIN participated Pilot study of regional sampling plan on small pelagic in the Baltic in February-April 2020. The results of pilot study have been reported to ISSG Small Pelagids in 2020.</t>
  </si>
  <si>
    <t>1E: Anadromous and catadromous species data collection in fresh water</t>
  </si>
  <si>
    <t>RCG Baltic 2019 – D7 Index rivers and potential cost sharing</t>
  </si>
  <si>
    <t>Although no decision on this matter was made in LM 2019, FIN started preparing for establishing an index for sea trout in 2020. For Salmon, River Tornionjoki and Simojoki are already designated index rivers, and monitoring of both is included in FIN DCF program.</t>
  </si>
  <si>
    <t>Section 2 &amp; 3</t>
  </si>
  <si>
    <t>SECFISH Project Results, WP2</t>
  </si>
  <si>
    <t>1.2</t>
  </si>
  <si>
    <t>Harmonization of methodologies for sampling design and estimation methods for fleet and aquaculture economic data collection</t>
  </si>
  <si>
    <t>Handbook workshop on Harmonization of methodologies for sampling design and estimation methods for fleet and aquaculture economic data collection was planne in spring 2020, but was postponed to spring 2021 due to COVID-19</t>
  </si>
  <si>
    <t>LM 2020</t>
  </si>
  <si>
    <t>Annex 1</t>
  </si>
  <si>
    <t>R04</t>
  </si>
  <si>
    <t>MS should take notice of the advice made for completing Table 5A: documentations where possible,and work, reasonably recent (&gt;2014), documentation was written or updated, good/best practice e.g. give explicit references to any expert group reports that define the practices that are being followed, legitimate answer to a particular question.</t>
  </si>
  <si>
    <t>FIN has improved Table 5A according to comments by EWG. Quality assurance has also been improved in WP 2022-2024. Work will continue with WP update in autumn 2022.</t>
  </si>
  <si>
    <t>LM 2021</t>
  </si>
  <si>
    <t>Annex 2</t>
  </si>
  <si>
    <t>D07</t>
  </si>
  <si>
    <t>All RCG Baltic MS should take part of the ISSG work as all MS are exploiting the small pelagic fishery in the area.</t>
  </si>
  <si>
    <t>NC's (Baltic region)</t>
  </si>
  <si>
    <t>FIN has taken part ISSG, as requested</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</si>
  <si>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</si>
  <si>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</si>
  <si>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</si>
  <si>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</si>
  <si>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</si>
  <si>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</si>
  <si>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</si>
  <si>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</si>
  <si>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</si>
  <si>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FIN - SWE</t>
  </si>
  <si>
    <t xml:space="preserve">Agreement 1: jukka.ponni@luke.fi; Maria.Hansson@slu.se    
Agreement 2:           juha.lilja@luke.fi; Niklas.Larson@slu.se
</t>
  </si>
  <si>
    <t xml:space="preserve">1. Herring fished by Finnish flagged vessels (OTM_SPF_16-104_0_0) are landed in Sweden in such an amount that a bilateral agreement has to be established (RCM Baltic 2014) for WP 2017.
2. Sharing of staff within the BIAS survey in the Baltic areas SD30 and 29N for WP 2017.
</t>
  </si>
  <si>
    <t xml:space="preserve">1. SLU-aqua will lengthmeasure 300 randomly selected individuals per sample, maximum 14 samples per year. Finland is sampling for age and the Finnish ALK will be used.
2. Sampling onboard BIAS will be done according to the BIAS manual. 
</t>
  </si>
  <si>
    <t xml:space="preserve">1. SLU-aqua is responsible for submitting the length distribution data to Luke. Luke is responsible for incorporating the data in the Finnish dataset and deliver the data to the relevant ICES Expert Groups, and to the EC under the requirements of its Data Collection Framework. 
2. Luke is responsible for submitting the data from BIAS conducted in SD30 to relevant end-user in the requested format.
</t>
  </si>
  <si>
    <t>No valid argeement for 2020-2021</t>
  </si>
  <si>
    <t>Bilateral agreement for 2020-2021 will be prepared</t>
  </si>
  <si>
    <t>1) Due to diminished Finnish landings to Sweden,the agreement will be taken into discussion in RCG Baltic 2022.</t>
  </si>
  <si>
    <t>FIN - EST</t>
  </si>
  <si>
    <t>Agreement: jukka.ponni@luke.fi; Tiit.Raid@ut.ee</t>
  </si>
  <si>
    <t xml:space="preserve">1. Herring and sprat fished by Finnish flagged vessels (OTM_SPF_16-104_0_0) that are landed in Estonia.
2. Herring and sprat fished by Estonian flagged vessels (OTM_SPF_16-104_0_0) that are landed in Finland.
</t>
  </si>
  <si>
    <t xml:space="preserve">1. Estonian Marine Institute, University of Tartu (EMI) will carry out the biological sampling of herring and sprat in ICES SD’s 29 and 32 if Finnish flagged vessels (OTM_SPF_16-104_0_0) are landing for first sale into Estonia. This sampling is part of the Estonian National Work Plan and eventual additional sampling cost will be covered by Estonia.
2. It has been agreed that Luke will carry out the biological sampling of herring and sprat in ICES SD’s 29 and 32 if Estonian flagged vessels (OTM_SPF_16-104_0_0) are landing for first sale into Finland. This sampling is part of the Finnish National Work Plan and eventual additional sampling cost will be covered by Finland.
</t>
  </si>
  <si>
    <t>Luke is responsible for storing the collected data from Estonian vessels to  Finnish national database, and EMI in the case of sampling Finnish vessels, to Estonian national database. EMI and Luke are responsible for the incorporation of the data in Estonian and Finnish datasets respectively and to deliver that data to relevant ICES Expert Groups, and to the EC under the requirements of its Data Collection Framework. Both Member States will provide the required data for the species that are requested by the relevant ICES Expert Groups, and the data for the additional species to the respective other Member State as and when requested.</t>
  </si>
  <si>
    <t>This agreement is valid in years 2020-2021</t>
  </si>
  <si>
    <t>Agreement for year 2022 and onward will be prepared.</t>
  </si>
  <si>
    <t>FIN-NOR</t>
  </si>
  <si>
    <t>Contact persons: Panu Orell (panu.orell@luke.fi), Morten Falkegård (morten.falkegard@nina.no)</t>
  </si>
  <si>
    <t xml:space="preserve">To establish a monitoring site in Norwegian territory for echo-sounding aiming to monitor the migratory fish run to River Tenojoki. </t>
  </si>
  <si>
    <t xml:space="preserve">Luke will count numbers of migrating adult salmon in the main stem of River Tenojoki during the migration season between May and September. Annual counting in conducted by two sonar units.  The counting site is situated in the lower part of RiverTenojoki on Norwegian territory. </t>
  </si>
  <si>
    <t xml:space="preserve">Luke is responsible for the counting process including installation of sonars, maintenance of sonars, analysing of sonar material and reporting the counting results. Norway allows Luke to conduct the counting on Norwegian territory, provide needed line current and install and maintein needed guiding fences. </t>
  </si>
  <si>
    <t>Finland and Norway have signed a memorandum of understaning (Mou) on the counting process and it is valid in 2020-2021.</t>
  </si>
  <si>
    <t>Weight, length, sex and age (scale samples) from recreational fishery</t>
  </si>
  <si>
    <t>Biological samples from recreational fishery</t>
  </si>
  <si>
    <t>Prices by commercial species</t>
  </si>
  <si>
    <t>FIN, EST</t>
  </si>
  <si>
    <t>For FIN-EST bilateral agreement of biological sampling of herring and sprat in ICES SD’s 29 and 32, see Table 7C.</t>
  </si>
  <si>
    <t>The port sampling protocol specifies the minimum number of sprat length measurements as 150 individuals (or all if less) /catch sample from commercial fisheries.  Because it is impossible to predict the share of sprat in the  future catches,the share of sprat in mixed trawl catches of herring and sprat in 2021 was lower than expected (and lower than in reference years)  and therefore the planned number of samples was not achieved. For FIN-EST bilateral agreement of biological sampling of herring and sprat in ICES SD’s 29 and 32, see Table 7C.</t>
  </si>
  <si>
    <t>The total number of maturity determinations was diminished due to decision made by RCG-Baltic's Small Pelagics-ISSG in 2021. See Textbox 1C for  details. For FIN-EST bilateral agreement of biological sampling of herring and sprat in ICES SD’s 29 and 32, see Table 7C.</t>
  </si>
  <si>
    <t>In 2021 the individual sampling was adjusted towards Baltic RCG ISSG "small pelagics" sampling protocol. That caused the numbers of age readings and consequently weight at age, maturities at age and overall sex-ratios to diminish by 48% from previous year. For FIN-EST bilateral agreement of biological sampling of herring and sprat in ICES SD’s 29 and 32, see Table 7C.</t>
  </si>
  <si>
    <t>biological sampling of yellow eel</t>
  </si>
  <si>
    <t>Anguilla anguilla, sampling</t>
  </si>
  <si>
    <t>Anguilla anguilla, counter</t>
  </si>
  <si>
    <t>Silver eel escapement in R. Kymijoki</t>
  </si>
  <si>
    <t>Salmo trutta, electrofishing</t>
  </si>
  <si>
    <t>Salmo salar, counter</t>
  </si>
  <si>
    <t>Salmo salar, smolt trapping</t>
  </si>
  <si>
    <t>Salmo salar, electrofishing</t>
  </si>
  <si>
    <t>Documentation of quality assurance was updated in FIN National WP 2022-2024, Annex 1</t>
  </si>
  <si>
    <t>Documentation of quality assurance was updated in FIN National WP 2022-2024, Annex 1.</t>
  </si>
  <si>
    <t>Documentation of quality assurance was updated in FIN National WP 2022-2024, Annex 1. For further improving documenting eel data collection, we wait for instructions from WGEEL.</t>
  </si>
  <si>
    <t>Documentation of quality assurance was updated in FIN National WP 2022-2024, Annex 1. Sampling is conducted from recreational/subsistence fishing:  longline in lake Kulovesi and fyke net in lake Vesijärvi. For documenting eel data collection, we wait for further instructions from WGEEL.</t>
  </si>
  <si>
    <t xml:space="preserve">Salmon fishing totally banned. </t>
  </si>
  <si>
    <t xml:space="preserve">Salmon fishing was totally banned in the whole Teno river system in 2021. Therefore no catch samples were collected. </t>
  </si>
  <si>
    <t>Weight, length, sex and age (scale samples); from recreational fishery</t>
  </si>
  <si>
    <t>Planned number is a guideline, and dependent on salmon catches by recreational fishers.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</si>
</sst>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i/>
      <sz val="10"/>
      <color indexed="8"/>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i/>
      <sz val="10"/>
      <color theme="1"/>
      <name val="Arial"/>
      <family val="2"/>
    </font>
    <font>
      <b/>
      <sz val="8"/>
      <color indexed="8"/>
      <name val="Arial"/>
      <family val="2"/>
    </font>
    <font>
      <sz val="8"/>
      <color rgb="FF000000"/>
      <name val="Arial"/>
      <family val="2"/>
    </font>
    <font>
      <b/>
      <sz val="10"/>
      <color rgb="FFFF0000"/>
      <name val="Arial"/>
      <family val="2"/>
    </font>
    <font>
      <sz val="11"/>
      <name val="Arial"/>
      <family val="2"/>
    </font>
    <font>
      <sz val="11"/>
      <name val="Calibri"/>
      <family val="2"/>
      <scheme val="minor"/>
    </font>
    <font>
      <b/>
      <sz val="10"/>
      <color indexed="63"/>
      <name val="Arial"/>
      <family val="2"/>
    </font>
    <font>
      <sz val="10"/>
      <color indexed="63"/>
      <name val="Arial"/>
      <family val="2"/>
    </font>
    <font>
      <sz val="10"/>
      <color theme="1"/>
      <name val="Arial"/>
      <family val="2"/>
      <charset val="1"/>
    </font>
    <font>
      <sz val="10"/>
      <color theme="1"/>
      <name val="Calibri"/>
      <family val="2"/>
      <charset val="161"/>
    </font>
    <font>
      <sz val="10"/>
      <color theme="1"/>
      <name val="Arial"/>
      <family val="2"/>
      <charset val="161"/>
    </font>
    <font>
      <u/>
      <sz val="10"/>
      <color theme="10"/>
      <name val="Arial"/>
      <family val="2"/>
    </font>
    <font>
      <b/>
      <sz val="10"/>
      <color rgb="FF000000"/>
      <name val="Arial"/>
      <family val="2"/>
    </font>
    <font>
      <sz val="10"/>
      <color rgb="FF000000"/>
      <name val="Arial"/>
      <family val="2"/>
    </font>
    <font>
      <i/>
      <sz val="10"/>
      <color rgb="FF000000"/>
      <name val="Arial"/>
      <family val="2"/>
    </font>
    <font>
      <u/>
      <sz val="11"/>
      <color theme="10"/>
      <name val="Calibri"/>
      <family val="2"/>
      <scheme val="minor"/>
    </font>
    <font>
      <sz val="11"/>
      <color rgb="FF000000"/>
      <name val="Calibri"/>
      <family val="2"/>
    </font>
    <font>
      <b/>
      <sz val="8"/>
      <color rgb="FF000000"/>
      <name val="Arial"/>
      <family val="2"/>
    </font>
    <font>
      <sz val="11"/>
      <color rgb="FF000000"/>
      <name val="Calibri"/>
      <family val="2"/>
      <scheme val="minor"/>
    </font>
    <font>
      <sz val="10"/>
      <color rgb="FFFF0000"/>
      <name val="Arial"/>
    </font>
    <font>
      <sz val="8"/>
      <name val="Calibri"/>
      <family val="2"/>
      <scheme val="minor"/>
    </font>
    <font>
      <sz val="10"/>
      <name val="Arial"/>
    </font>
    <font>
      <sz val="11"/>
      <name val="Calibri"/>
      <family val="2"/>
    </font>
    <font>
      <sz val="7"/>
      <color theme="1"/>
      <name val="Arial"/>
      <family val="2"/>
    </font>
    <font>
      <sz val="11"/>
      <color rgb="FFFF0000"/>
      <name val="Calibri"/>
      <family val="2"/>
      <scheme val="minor"/>
    </font>
    <font>
      <sz val="10"/>
      <color rgb="FFFF0000"/>
      <name val="-Apple-System"/>
      <charset val="1"/>
    </font>
    <font>
      <sz val="11"/>
      <color rgb="FFFF0000"/>
      <name val="Calibri"/>
    </font>
    <font>
      <sz val="11"/>
      <color rgb="FFFF0000"/>
      <name val="Arial"/>
      <family val="2"/>
    </font>
  </fonts>
  <fills count="1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bgColor indexed="41"/>
      </patternFill>
    </fill>
    <fill>
      <patternFill patternType="solid">
        <fgColor theme="0" tint="-0.34998626667073579"/>
        <bgColor indexed="41"/>
      </patternFill>
    </fill>
    <fill>
      <patternFill patternType="solid">
        <fgColor indexed="22"/>
        <bgColor indexed="31"/>
      </patternFill>
    </fill>
    <fill>
      <patternFill patternType="solid">
        <fgColor theme="0" tint="-0.34998626667073579"/>
        <bgColor indexed="31"/>
      </patternFill>
    </fill>
    <fill>
      <patternFill patternType="solid">
        <fgColor indexed="42"/>
        <bgColor indexed="27"/>
      </patternFill>
    </fill>
    <fill>
      <patternFill patternType="solid">
        <fgColor theme="0" tint="-0.34998626667073579"/>
        <bgColor indexed="27"/>
      </patternFill>
    </fill>
    <fill>
      <patternFill patternType="solid">
        <fgColor rgb="FFA6A6A6"/>
        <bgColor rgb="FF000000"/>
      </patternFill>
    </fill>
    <fill>
      <patternFill patternType="solid">
        <fgColor rgb="FFA6A6A6"/>
        <bgColor rgb="FFFFFFCC"/>
      </patternFill>
    </fill>
    <fill>
      <patternFill patternType="solid">
        <fgColor rgb="FFA5A5A5"/>
        <bgColor indexed="64"/>
      </patternFill>
    </fill>
    <fill>
      <patternFill patternType="solid">
        <fgColor rgb="FFA6A6A6"/>
        <bgColor indexed="64"/>
      </patternFill>
    </fill>
    <fill>
      <patternFill patternType="solid">
        <fgColor theme="0" tint="-0.34998626667073579"/>
        <bgColor rgb="FF000000"/>
      </patternFill>
    </fill>
    <fill>
      <patternFill patternType="solid">
        <fgColor theme="0" tint="-0.34998626667073579"/>
        <bgColor rgb="FFFFFFCC"/>
      </patternFill>
    </fill>
  </fills>
  <borders count="83">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bottom/>
      <diagonal/>
    </border>
    <border>
      <left style="medium">
        <color indexed="64"/>
      </left>
      <right style="thin">
        <color indexed="64"/>
      </right>
      <top/>
      <bottom style="medium">
        <color indexed="64"/>
      </bottom>
      <diagonal/>
    </border>
    <border>
      <left/>
      <right/>
      <top/>
      <bottom style="thin">
        <color rgb="FF000000"/>
      </bottom>
      <diagonal/>
    </border>
    <border>
      <left/>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21">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21" fillId="7" borderId="43" applyNumberFormat="0" applyAlignment="0" applyProtection="0"/>
    <xf numFmtId="0" fontId="4" fillId="0" borderId="0"/>
    <xf numFmtId="0" fontId="1" fillId="0" borderId="0"/>
    <xf numFmtId="0" fontId="1" fillId="0" borderId="0"/>
    <xf numFmtId="0" fontId="5" fillId="9" borderId="0" applyNumberFormat="0" applyBorder="0" applyAlignment="0" applyProtection="0"/>
    <xf numFmtId="0" fontId="26" fillId="0" borderId="0" applyNumberFormat="0" applyFill="0" applyBorder="0" applyAlignment="0" applyProtection="0"/>
    <xf numFmtId="0" fontId="4" fillId="0" borderId="0"/>
    <xf numFmtId="0" fontId="30" fillId="0" borderId="0" applyNumberFormat="0" applyFill="0" applyBorder="0" applyAlignment="0" applyProtection="0"/>
    <xf numFmtId="0" fontId="30" fillId="0" borderId="0" applyNumberFormat="0" applyFill="0" applyBorder="0" applyAlignment="0" applyProtection="0"/>
  </cellStyleXfs>
  <cellXfs count="765">
    <xf numFmtId="0" fontId="0" fillId="0" borderId="0" xfId="0"/>
    <xf numFmtId="0" fontId="2" fillId="0" borderId="1" xfId="0" applyFont="1" applyBorder="1" applyAlignment="1">
      <alignment vertical="center"/>
    </xf>
    <xf numFmtId="0" fontId="3" fillId="0" borderId="6" xfId="0" applyFont="1" applyBorder="1" applyAlignment="1">
      <alignment horizontal="center" vertical="center" wrapText="1"/>
    </xf>
    <xf numFmtId="0" fontId="5" fillId="0" borderId="0" xfId="0" applyFont="1"/>
    <xf numFmtId="0" fontId="2" fillId="0" borderId="0" xfId="0" applyFont="1" applyAlignment="1">
      <alignment vertical="center"/>
    </xf>
    <xf numFmtId="0" fontId="2" fillId="0" borderId="18" xfId="0" applyFont="1" applyBorder="1" applyAlignment="1">
      <alignment horizontal="center" vertical="center" wrapText="1"/>
    </xf>
    <xf numFmtId="0" fontId="7" fillId="0" borderId="19"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5" xfId="0" applyFont="1" applyBorder="1" applyAlignment="1">
      <alignment horizontal="center"/>
    </xf>
    <xf numFmtId="0" fontId="5" fillId="0" borderId="9" xfId="0" applyFont="1" applyBorder="1"/>
    <xf numFmtId="0" fontId="2" fillId="0" borderId="0" xfId="2" applyFont="1" applyAlignment="1">
      <alignment vertical="center"/>
    </xf>
    <xf numFmtId="0" fontId="4" fillId="0" borderId="0" xfId="0" applyFont="1"/>
    <xf numFmtId="0" fontId="4" fillId="4" borderId="0" xfId="0" applyFont="1" applyFill="1"/>
    <xf numFmtId="0" fontId="4" fillId="0" borderId="4" xfId="0" applyFont="1" applyBorder="1"/>
    <xf numFmtId="0" fontId="11" fillId="0" borderId="0" xfId="3" applyFont="1"/>
    <xf numFmtId="0" fontId="2" fillId="0" borderId="0" xfId="0" applyFont="1" applyAlignment="1">
      <alignment horizontal="left" vertical="center"/>
    </xf>
    <xf numFmtId="0" fontId="7" fillId="0" borderId="0" xfId="3" applyFont="1"/>
    <xf numFmtId="0" fontId="4" fillId="0" borderId="0" xfId="0" applyFont="1" applyAlignment="1">
      <alignment horizontal="center" vertical="center"/>
    </xf>
    <xf numFmtId="1" fontId="4" fillId="3" borderId="17" xfId="1" applyNumberFormat="1" applyFont="1" applyFill="1" applyBorder="1" applyAlignment="1">
      <alignment horizontal="center"/>
    </xf>
    <xf numFmtId="0" fontId="7" fillId="0" borderId="17" xfId="3" applyFont="1" applyBorder="1" applyAlignment="1">
      <alignment horizontal="center" wrapText="1"/>
    </xf>
    <xf numFmtId="0" fontId="7" fillId="0" borderId="17" xfId="3" applyFont="1" applyBorder="1"/>
    <xf numFmtId="0" fontId="7" fillId="0" borderId="17" xfId="4" applyFont="1" applyBorder="1" applyAlignment="1">
      <alignment horizontal="center" wrapText="1"/>
    </xf>
    <xf numFmtId="0" fontId="7" fillId="0" borderId="17" xfId="4" applyFont="1" applyBorder="1" applyAlignment="1">
      <alignment horizontal="center"/>
    </xf>
    <xf numFmtId="1" fontId="7" fillId="0" borderId="17" xfId="4" applyNumberFormat="1" applyFont="1" applyBorder="1" applyAlignment="1">
      <alignment horizontal="center"/>
    </xf>
    <xf numFmtId="0" fontId="7" fillId="0" borderId="17" xfId="4" applyFont="1" applyBorder="1"/>
    <xf numFmtId="0" fontId="4" fillId="2" borderId="17" xfId="5" applyFont="1" applyFill="1" applyBorder="1"/>
    <xf numFmtId="0" fontId="11" fillId="0" borderId="25" xfId="3" applyFont="1" applyBorder="1" applyAlignment="1">
      <alignment horizontal="center" vertical="center" wrapText="1"/>
    </xf>
    <xf numFmtId="0" fontId="11" fillId="0" borderId="25" xfId="3" applyFont="1" applyBorder="1" applyAlignment="1">
      <alignment horizontal="center" vertical="center"/>
    </xf>
    <xf numFmtId="0" fontId="11" fillId="0" borderId="25" xfId="4" applyFont="1" applyBorder="1" applyAlignment="1">
      <alignment horizontal="center" vertical="center" wrapText="1"/>
    </xf>
    <xf numFmtId="0" fontId="11" fillId="0" borderId="25" xfId="4" applyFont="1" applyBorder="1" applyAlignment="1">
      <alignment horizontal="center" vertical="center"/>
    </xf>
    <xf numFmtId="0" fontId="2" fillId="2" borderId="25" xfId="5" applyFont="1" applyFill="1" applyBorder="1" applyAlignment="1">
      <alignment horizontal="center" vertical="center" wrapText="1"/>
    </xf>
    <xf numFmtId="0" fontId="2" fillId="3" borderId="25" xfId="5" applyFont="1" applyFill="1" applyBorder="1" applyAlignment="1">
      <alignment horizontal="center" vertical="center" wrapText="1"/>
    </xf>
    <xf numFmtId="0" fontId="2" fillId="2" borderId="25" xfId="5" applyFont="1" applyFill="1" applyBorder="1" applyAlignment="1">
      <alignment vertical="center" wrapText="1"/>
    </xf>
    <xf numFmtId="1" fontId="4" fillId="2" borderId="9" xfId="0" applyNumberFormat="1" applyFont="1" applyFill="1" applyBorder="1" applyAlignment="1">
      <alignment horizontal="center" vertical="center"/>
    </xf>
    <xf numFmtId="1" fontId="4" fillId="3" borderId="9" xfId="1" applyNumberFormat="1" applyFont="1" applyFill="1" applyBorder="1" applyAlignment="1">
      <alignment horizontal="center"/>
    </xf>
    <xf numFmtId="0" fontId="4" fillId="2" borderId="9" xfId="0" applyFont="1" applyFill="1" applyBorder="1" applyAlignment="1">
      <alignment horizontal="center" vertical="center" wrapText="1"/>
    </xf>
    <xf numFmtId="0" fontId="4" fillId="2" borderId="9" xfId="0" applyFont="1" applyFill="1" applyBorder="1" applyAlignment="1">
      <alignment vertical="center" wrapText="1"/>
    </xf>
    <xf numFmtId="0" fontId="2" fillId="0" borderId="2" xfId="0" applyFont="1" applyBorder="1"/>
    <xf numFmtId="0" fontId="7" fillId="0" borderId="0" xfId="0" applyFont="1"/>
    <xf numFmtId="0" fontId="7" fillId="0" borderId="10" xfId="0" applyFont="1" applyBorder="1"/>
    <xf numFmtId="0" fontId="7" fillId="0" borderId="4" xfId="0" applyFont="1" applyBorder="1"/>
    <xf numFmtId="0" fontId="14" fillId="0" borderId="0" xfId="0" applyFont="1"/>
    <xf numFmtId="0" fontId="7" fillId="0" borderId="0" xfId="0" applyFont="1" applyAlignment="1">
      <alignment horizontal="center"/>
    </xf>
    <xf numFmtId="0" fontId="7" fillId="0" borderId="0" xfId="0" applyFont="1" applyAlignment="1">
      <alignment vertical="top" wrapText="1"/>
    </xf>
    <xf numFmtId="0" fontId="2" fillId="0" borderId="4" xfId="0" applyFont="1" applyBorder="1" applyAlignment="1">
      <alignment vertical="center"/>
    </xf>
    <xf numFmtId="0" fontId="2" fillId="0" borderId="5" xfId="0" applyFont="1" applyBorder="1" applyAlignment="1">
      <alignment horizontal="center" vertical="center" wrapText="1"/>
    </xf>
    <xf numFmtId="0" fontId="2" fillId="0" borderId="6" xfId="2"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13" fillId="0" borderId="17" xfId="0" applyFont="1" applyBorder="1" applyAlignment="1">
      <alignment horizontal="center"/>
    </xf>
    <xf numFmtId="0" fontId="6" fillId="0" borderId="17" xfId="0" applyFont="1" applyBorder="1" applyAlignment="1">
      <alignment horizontal="lef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1" fontId="7" fillId="0" borderId="0" xfId="0" applyNumberFormat="1" applyFont="1"/>
    <xf numFmtId="0" fontId="13" fillId="0" borderId="0" xfId="0" applyFont="1"/>
    <xf numFmtId="0" fontId="2" fillId="0" borderId="3" xfId="0" applyFont="1" applyBorder="1" applyAlignment="1">
      <alignment horizontal="right"/>
    </xf>
    <xf numFmtId="0" fontId="2" fillId="4" borderId="0" xfId="0" applyFont="1" applyFill="1" applyAlignment="1">
      <alignment vertical="center"/>
    </xf>
    <xf numFmtId="0" fontId="7" fillId="4" borderId="0" xfId="0" applyFont="1" applyFill="1" applyAlignment="1">
      <alignment wrapText="1"/>
    </xf>
    <xf numFmtId="0" fontId="7" fillId="0" borderId="0" xfId="0" applyFont="1" applyAlignment="1">
      <alignment horizontal="left"/>
    </xf>
    <xf numFmtId="0" fontId="2" fillId="0" borderId="0" xfId="0" applyFont="1"/>
    <xf numFmtId="0" fontId="2" fillId="0" borderId="4" xfId="0" applyFont="1" applyBorder="1"/>
    <xf numFmtId="0" fontId="7" fillId="4" borderId="11" xfId="0" applyFont="1" applyFill="1" applyBorder="1" applyAlignment="1">
      <alignment horizontal="left" vertical="center" wrapText="1"/>
    </xf>
    <xf numFmtId="0" fontId="7" fillId="4" borderId="11" xfId="0" applyFont="1" applyFill="1" applyBorder="1" applyAlignment="1">
      <alignment horizontal="center" vertical="center"/>
    </xf>
    <xf numFmtId="0" fontId="2" fillId="4" borderId="23"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5" xfId="4" applyFont="1" applyFill="1" applyBorder="1" applyAlignment="1">
      <alignment horizontal="center" vertical="center" wrapText="1"/>
    </xf>
    <xf numFmtId="0" fontId="3" fillId="4" borderId="25" xfId="2" applyFont="1" applyFill="1" applyBorder="1" applyAlignment="1">
      <alignment horizontal="center" vertical="center" wrapText="1"/>
    </xf>
    <xf numFmtId="0" fontId="3" fillId="4" borderId="26" xfId="0" applyFont="1" applyFill="1" applyBorder="1" applyAlignment="1">
      <alignment horizontal="center" vertical="center" wrapText="1"/>
    </xf>
    <xf numFmtId="1" fontId="4" fillId="2" borderId="9" xfId="0" applyNumberFormat="1" applyFont="1" applyFill="1" applyBorder="1"/>
    <xf numFmtId="0" fontId="4" fillId="2" borderId="9" xfId="0" applyFont="1" applyFill="1" applyBorder="1"/>
    <xf numFmtId="0" fontId="4" fillId="2" borderId="9" xfId="0" applyFont="1" applyFill="1" applyBorder="1" applyAlignment="1">
      <alignment horizontal="center"/>
    </xf>
    <xf numFmtId="0" fontId="4" fillId="2" borderId="11" xfId="0" applyFont="1" applyFill="1" applyBorder="1"/>
    <xf numFmtId="0" fontId="12" fillId="0" borderId="4" xfId="0" applyFont="1" applyBorder="1" applyAlignment="1">
      <alignment horizontal="left"/>
    </xf>
    <xf numFmtId="0" fontId="2" fillId="0" borderId="28" xfId="0" applyFont="1" applyBorder="1"/>
    <xf numFmtId="0" fontId="11" fillId="0" borderId="3" xfId="0" applyFont="1" applyBorder="1" applyAlignment="1">
      <alignment horizontal="right"/>
    </xf>
    <xf numFmtId="0" fontId="2" fillId="0" borderId="5" xfId="0" applyFont="1" applyBorder="1"/>
    <xf numFmtId="0" fontId="11" fillId="0" borderId="22" xfId="0" applyFont="1" applyBorder="1" applyAlignment="1">
      <alignment horizontal="right"/>
    </xf>
    <xf numFmtId="0" fontId="2" fillId="2" borderId="17" xfId="0" applyFont="1" applyFill="1" applyBorder="1"/>
    <xf numFmtId="0" fontId="2" fillId="0" borderId="5" xfId="0" applyFont="1" applyBorder="1" applyAlignment="1">
      <alignment horizontal="left" vertical="center"/>
    </xf>
    <xf numFmtId="0" fontId="2" fillId="0" borderId="23" xfId="0" applyFont="1" applyBorder="1" applyAlignment="1">
      <alignment horizontal="center" vertical="center" wrapText="1"/>
    </xf>
    <xf numFmtId="0" fontId="2" fillId="2" borderId="23"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vertical="center"/>
    </xf>
    <xf numFmtId="1" fontId="5" fillId="0" borderId="17" xfId="0" applyNumberFormat="1" applyFont="1" applyBorder="1" applyAlignment="1">
      <alignment horizontal="center" vertical="center" wrapText="1"/>
    </xf>
    <xf numFmtId="0" fontId="5" fillId="2" borderId="17" xfId="0" applyFont="1" applyFill="1" applyBorder="1" applyAlignment="1">
      <alignment vertical="center"/>
    </xf>
    <xf numFmtId="1" fontId="5" fillId="2" borderId="17" xfId="0" applyNumberFormat="1" applyFont="1" applyFill="1" applyBorder="1" applyAlignment="1">
      <alignment vertical="center"/>
    </xf>
    <xf numFmtId="0" fontId="5" fillId="2" borderId="17" xfId="0" applyFont="1" applyFill="1" applyBorder="1" applyAlignment="1">
      <alignment horizontal="center" vertical="center"/>
    </xf>
    <xf numFmtId="0" fontId="5" fillId="3" borderId="17" xfId="0" applyFont="1" applyFill="1" applyBorder="1"/>
    <xf numFmtId="0" fontId="5" fillId="2" borderId="17" xfId="0" applyFont="1" applyFill="1" applyBorder="1"/>
    <xf numFmtId="0" fontId="11" fillId="0" borderId="24" xfId="0" applyFont="1" applyBorder="1"/>
    <xf numFmtId="0" fontId="11" fillId="0" borderId="14" xfId="0" applyFont="1" applyBorder="1" applyAlignment="1">
      <alignment horizontal="right"/>
    </xf>
    <xf numFmtId="0" fontId="7" fillId="2" borderId="17" xfId="0" applyFont="1" applyFill="1" applyBorder="1" applyAlignment="1">
      <alignment horizontal="center" vertical="center"/>
    </xf>
    <xf numFmtId="0" fontId="7" fillId="3" borderId="17" xfId="0" applyFont="1" applyFill="1"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9" xfId="0" applyFont="1" applyBorder="1" applyAlignment="1">
      <alignment horizontal="center" vertical="center" wrapText="1"/>
    </xf>
    <xf numFmtId="0" fontId="3" fillId="2" borderId="2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xf>
    <xf numFmtId="0" fontId="7" fillId="0" borderId="17" xfId="0" applyFont="1" applyBorder="1" applyAlignment="1">
      <alignment vertical="center"/>
    </xf>
    <xf numFmtId="0" fontId="3" fillId="3" borderId="17" xfId="0" applyFont="1" applyFill="1" applyBorder="1" applyAlignment="1">
      <alignment horizontal="center" vertical="center" wrapText="1"/>
    </xf>
    <xf numFmtId="0" fontId="2" fillId="0" borderId="0" xfId="6" applyFont="1" applyAlignment="1">
      <alignment vertical="center"/>
    </xf>
    <xf numFmtId="0" fontId="2" fillId="2" borderId="23" xfId="2" applyFont="1" applyFill="1" applyBorder="1" applyAlignment="1">
      <alignment horizontal="center" vertical="center" wrapText="1"/>
    </xf>
    <xf numFmtId="0" fontId="3" fillId="0" borderId="23" xfId="2" applyFont="1" applyBorder="1" applyAlignment="1">
      <alignment horizontal="center" vertical="center" wrapText="1"/>
    </xf>
    <xf numFmtId="0" fontId="3" fillId="0" borderId="23" xfId="0" applyFont="1" applyBorder="1" applyAlignment="1">
      <alignment horizontal="center" vertical="center"/>
    </xf>
    <xf numFmtId="0" fontId="3" fillId="4" borderId="23" xfId="7" applyFont="1" applyFill="1" applyBorder="1" applyAlignment="1">
      <alignment horizontal="center" vertical="center" wrapText="1" shrinkToFit="1"/>
    </xf>
    <xf numFmtId="0" fontId="3" fillId="4" borderId="23"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11" fillId="0" borderId="2" xfId="0" applyFont="1" applyBorder="1"/>
    <xf numFmtId="0" fontId="2" fillId="0" borderId="23" xfId="0" applyFont="1" applyBorder="1" applyAlignment="1">
      <alignment horizontal="center" vertical="center"/>
    </xf>
    <xf numFmtId="0" fontId="7" fillId="0" borderId="0" xfId="10" applyFont="1"/>
    <xf numFmtId="0" fontId="2" fillId="0" borderId="23" xfId="0" applyFont="1" applyBorder="1" applyAlignment="1">
      <alignment horizontal="center" vertical="center" wrapText="1" shrinkToFit="1"/>
    </xf>
    <xf numFmtId="0" fontId="11" fillId="0" borderId="23" xfId="0" applyFont="1" applyBorder="1" applyAlignment="1">
      <alignment horizontal="center" vertical="center" wrapText="1"/>
    </xf>
    <xf numFmtId="0" fontId="18" fillId="0" borderId="0" xfId="0" applyFont="1" applyAlignment="1">
      <alignment vertical="center"/>
    </xf>
    <xf numFmtId="0" fontId="2" fillId="0" borderId="0" xfId="0" applyFont="1" applyAlignment="1">
      <alignment vertical="top"/>
    </xf>
    <xf numFmtId="0" fontId="4" fillId="0" borderId="39" xfId="0" applyFont="1" applyBorder="1" applyAlignment="1">
      <alignment horizontal="center" vertical="center" wrapText="1"/>
    </xf>
    <xf numFmtId="0" fontId="0" fillId="0" borderId="17" xfId="0" applyBorder="1" applyAlignment="1">
      <alignment horizontal="center"/>
    </xf>
    <xf numFmtId="0" fontId="0" fillId="0" borderId="17" xfId="0" applyBorder="1" applyAlignment="1">
      <alignment horizontal="center" vertical="center"/>
    </xf>
    <xf numFmtId="49" fontId="4" fillId="2" borderId="17" xfId="2" applyNumberFormat="1" applyFill="1" applyBorder="1" applyAlignment="1">
      <alignment horizontal="center" vertical="center" wrapText="1"/>
    </xf>
    <xf numFmtId="49" fontId="10" fillId="0" borderId="23" xfId="2" applyNumberFormat="1" applyFont="1" applyBorder="1" applyAlignment="1">
      <alignment horizontal="center" vertical="center" wrapText="1"/>
    </xf>
    <xf numFmtId="0" fontId="10" fillId="0" borderId="23" xfId="0" applyFont="1" applyBorder="1" applyAlignment="1">
      <alignment horizontal="center" vertical="center"/>
    </xf>
    <xf numFmtId="49" fontId="10" fillId="2" borderId="23" xfId="2"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2" fillId="0" borderId="3" xfId="0" applyFont="1" applyBorder="1" applyAlignment="1">
      <alignment horizontal="right" wrapText="1"/>
    </xf>
    <xf numFmtId="0" fontId="2" fillId="2" borderId="25" xfId="3" applyFont="1" applyFill="1" applyBorder="1" applyAlignment="1">
      <alignment horizontal="center" vertical="center" wrapText="1"/>
    </xf>
    <xf numFmtId="0" fontId="7" fillId="2" borderId="17" xfId="3" applyFont="1" applyFill="1" applyBorder="1" applyAlignment="1">
      <alignment wrapText="1"/>
    </xf>
    <xf numFmtId="0" fontId="13" fillId="0" borderId="0" xfId="0" applyFont="1" applyAlignment="1">
      <alignment wrapText="1"/>
    </xf>
    <xf numFmtId="0" fontId="4" fillId="0" borderId="0" xfId="0" applyFont="1" applyAlignment="1">
      <alignment wrapText="1"/>
    </xf>
    <xf numFmtId="0" fontId="7" fillId="0" borderId="17" xfId="3" applyFont="1" applyBorder="1" applyAlignment="1">
      <alignment wrapText="1"/>
    </xf>
    <xf numFmtId="0" fontId="7" fillId="0" borderId="2" xfId="3" applyFont="1" applyBorder="1" applyAlignment="1">
      <alignment horizontal="center" vertical="center" wrapText="1"/>
    </xf>
    <xf numFmtId="0" fontId="7" fillId="0" borderId="9" xfId="3" applyFont="1" applyBorder="1" applyAlignment="1">
      <alignment horizontal="center" vertical="center"/>
    </xf>
    <xf numFmtId="0" fontId="7" fillId="0" borderId="9" xfId="3" applyFont="1" applyBorder="1" applyAlignment="1">
      <alignment horizontal="center" vertical="center" wrapText="1"/>
    </xf>
    <xf numFmtId="0" fontId="7" fillId="4" borderId="19" xfId="0" applyFont="1" applyFill="1" applyBorder="1" applyAlignment="1">
      <alignment horizontal="center" vertical="center"/>
    </xf>
    <xf numFmtId="0" fontId="7" fillId="4" borderId="19" xfId="0" applyFont="1" applyFill="1" applyBorder="1" applyAlignment="1">
      <alignment horizontal="left" vertical="center" wrapText="1"/>
    </xf>
    <xf numFmtId="1" fontId="4" fillId="2" borderId="17" xfId="0" applyNumberFormat="1" applyFont="1" applyFill="1" applyBorder="1"/>
    <xf numFmtId="0" fontId="4" fillId="2" borderId="17" xfId="0" applyFont="1" applyFill="1" applyBorder="1"/>
    <xf numFmtId="0" fontId="4" fillId="2" borderId="17" xfId="0" applyFont="1" applyFill="1" applyBorder="1" applyAlignment="1">
      <alignment horizontal="center"/>
    </xf>
    <xf numFmtId="0" fontId="4" fillId="2" borderId="19" xfId="0" applyFont="1" applyFill="1" applyBorder="1"/>
    <xf numFmtId="0" fontId="7" fillId="4" borderId="9" xfId="0" applyFont="1" applyFill="1" applyBorder="1" applyAlignment="1">
      <alignment horizontal="left" vertical="center"/>
    </xf>
    <xf numFmtId="0" fontId="7" fillId="4" borderId="17" xfId="0" applyFont="1" applyFill="1" applyBorder="1" applyAlignment="1">
      <alignment horizontal="left" vertical="center"/>
    </xf>
    <xf numFmtId="0" fontId="4" fillId="4" borderId="11" xfId="0" applyFont="1" applyFill="1" applyBorder="1" applyAlignment="1">
      <alignment vertical="center" wrapText="1"/>
    </xf>
    <xf numFmtId="0" fontId="4" fillId="4" borderId="19" xfId="0" applyFont="1" applyFill="1" applyBorder="1" applyAlignment="1">
      <alignment vertical="center" wrapText="1"/>
    </xf>
    <xf numFmtId="0" fontId="19" fillId="4" borderId="9" xfId="0" applyFont="1" applyFill="1" applyBorder="1" applyAlignment="1">
      <alignment horizontal="left" vertical="center" shrinkToFit="1"/>
    </xf>
    <xf numFmtId="0" fontId="19" fillId="4" borderId="19" xfId="0" applyFont="1" applyFill="1" applyBorder="1" applyAlignment="1">
      <alignment horizontal="left" vertical="center" shrinkToFit="1"/>
    </xf>
    <xf numFmtId="49" fontId="7" fillId="0" borderId="17" xfId="0" applyNumberFormat="1" applyFont="1" applyBorder="1" applyAlignment="1">
      <alignment horizontal="center" vertical="center"/>
    </xf>
    <xf numFmtId="0" fontId="7" fillId="0" borderId="17" xfId="0" applyFont="1" applyBorder="1"/>
    <xf numFmtId="49" fontId="2" fillId="4" borderId="23" xfId="7" applyNumberFormat="1" applyFont="1" applyFill="1" applyBorder="1" applyAlignment="1">
      <alignment horizontal="center" vertical="center"/>
    </xf>
    <xf numFmtId="49" fontId="2" fillId="4" borderId="23" xfId="7" applyNumberFormat="1" applyFont="1" applyFill="1" applyBorder="1" applyAlignment="1">
      <alignment horizontal="center" vertical="center" wrapText="1" shrinkToFit="1"/>
    </xf>
    <xf numFmtId="49" fontId="2" fillId="4" borderId="23" xfId="2" applyNumberFormat="1" applyFont="1" applyFill="1" applyBorder="1" applyAlignment="1">
      <alignment horizontal="center" vertical="center" wrapText="1"/>
    </xf>
    <xf numFmtId="49" fontId="21" fillId="8" borderId="43" xfId="12" applyNumberFormat="1" applyFill="1" applyAlignment="1">
      <alignment horizontal="center" vertical="center" wrapText="1"/>
    </xf>
    <xf numFmtId="49" fontId="2" fillId="0" borderId="23" xfId="7" applyNumberFormat="1" applyFont="1" applyBorder="1" applyAlignment="1">
      <alignment horizontal="center" vertical="center" wrapText="1" shrinkToFit="1"/>
    </xf>
    <xf numFmtId="49" fontId="2" fillId="4" borderId="23" xfId="7" applyNumberFormat="1" applyFont="1" applyFill="1" applyBorder="1" applyAlignment="1">
      <alignment horizontal="center" vertical="top" wrapText="1"/>
    </xf>
    <xf numFmtId="49" fontId="2" fillId="2" borderId="23" xfId="2" applyNumberFormat="1" applyFont="1" applyFill="1" applyBorder="1" applyAlignment="1">
      <alignment horizontal="center" vertical="center" wrapText="1"/>
    </xf>
    <xf numFmtId="49" fontId="2" fillId="3" borderId="23" xfId="2" applyNumberFormat="1" applyFont="1" applyFill="1" applyBorder="1" applyAlignment="1">
      <alignment horizontal="center" vertical="center" wrapText="1"/>
    </xf>
    <xf numFmtId="49" fontId="4" fillId="4" borderId="17" xfId="7" applyNumberFormat="1" applyFill="1" applyBorder="1" applyAlignment="1">
      <alignment vertical="center" wrapText="1"/>
    </xf>
    <xf numFmtId="49" fontId="22" fillId="8" borderId="43" xfId="12" applyNumberFormat="1" applyFont="1" applyFill="1" applyAlignment="1">
      <alignment horizontal="center" vertical="center" wrapText="1"/>
    </xf>
    <xf numFmtId="49" fontId="0" fillId="0" borderId="17" xfId="7" applyNumberFormat="1" applyFont="1" applyBorder="1" applyAlignment="1">
      <alignment horizontal="center" vertical="center" wrapText="1"/>
    </xf>
    <xf numFmtId="49" fontId="0" fillId="0" borderId="17" xfId="2" applyNumberFormat="1" applyFont="1" applyBorder="1" applyAlignment="1">
      <alignment horizontal="left" vertical="center"/>
    </xf>
    <xf numFmtId="0" fontId="7" fillId="4" borderId="17" xfId="7" applyFont="1" applyFill="1" applyBorder="1" applyAlignment="1">
      <alignment horizontal="center" vertical="center"/>
    </xf>
    <xf numFmtId="0" fontId="0" fillId="2" borderId="17" xfId="7" applyFont="1" applyFill="1" applyBorder="1" applyAlignment="1">
      <alignment horizontal="center" vertical="center"/>
    </xf>
    <xf numFmtId="2" fontId="0" fillId="3" borderId="17" xfId="7" applyNumberFormat="1" applyFont="1" applyFill="1" applyBorder="1" applyAlignment="1">
      <alignment horizontal="center" vertical="center"/>
    </xf>
    <xf numFmtId="0" fontId="7" fillId="2" borderId="17" xfId="7" applyFont="1" applyFill="1" applyBorder="1" applyAlignment="1">
      <alignment horizontal="center" vertical="center"/>
    </xf>
    <xf numFmtId="49" fontId="4" fillId="4" borderId="17" xfId="7" applyNumberFormat="1" applyFill="1" applyBorder="1" applyAlignment="1">
      <alignment horizontal="left" vertical="center" wrapText="1"/>
    </xf>
    <xf numFmtId="49" fontId="4" fillId="0" borderId="17" xfId="7" applyNumberFormat="1" applyBorder="1" applyAlignment="1">
      <alignment horizontal="left" vertical="center" wrapText="1"/>
    </xf>
    <xf numFmtId="49" fontId="0" fillId="0" borderId="17" xfId="7" applyNumberFormat="1" applyFont="1" applyBorder="1" applyAlignment="1">
      <alignment horizontal="left" vertical="center" wrapText="1"/>
    </xf>
    <xf numFmtId="0" fontId="7" fillId="2" borderId="17" xfId="7" applyFont="1" applyFill="1" applyBorder="1" applyAlignment="1">
      <alignment horizontal="left" vertical="center" indent="1"/>
    </xf>
    <xf numFmtId="49" fontId="2" fillId="0" borderId="0" xfId="7" applyNumberFormat="1" applyFont="1" applyAlignment="1">
      <alignment vertical="center"/>
    </xf>
    <xf numFmtId="0" fontId="4" fillId="0" borderId="0" xfId="13"/>
    <xf numFmtId="0" fontId="4" fillId="0" borderId="2" xfId="13" applyBorder="1"/>
    <xf numFmtId="0" fontId="4" fillId="0" borderId="3" xfId="13" applyBorder="1" applyAlignment="1">
      <alignment horizontal="right"/>
    </xf>
    <xf numFmtId="0" fontId="2" fillId="0" borderId="23" xfId="13" applyFont="1" applyBorder="1" applyAlignment="1">
      <alignment horizontal="center" vertical="center"/>
    </xf>
    <xf numFmtId="0" fontId="2" fillId="0" borderId="23" xfId="13" applyFont="1" applyBorder="1" applyAlignment="1">
      <alignment horizontal="center" vertical="center" wrapText="1"/>
    </xf>
    <xf numFmtId="0" fontId="2" fillId="4" borderId="23" xfId="13" applyFont="1" applyFill="1" applyBorder="1" applyAlignment="1">
      <alignment horizontal="center" vertical="center" wrapText="1"/>
    </xf>
    <xf numFmtId="0" fontId="2" fillId="2" borderId="23" xfId="13" applyFont="1" applyFill="1" applyBorder="1" applyAlignment="1">
      <alignment horizontal="center" vertical="center" wrapText="1"/>
    </xf>
    <xf numFmtId="0" fontId="4" fillId="0" borderId="17" xfId="13" applyBorder="1" applyAlignment="1">
      <alignment horizontal="center" vertical="center"/>
    </xf>
    <xf numFmtId="0" fontId="7" fillId="0" borderId="17" xfId="13" applyFont="1" applyBorder="1"/>
    <xf numFmtId="0" fontId="7" fillId="0" borderId="17" xfId="13" applyFont="1" applyBorder="1" applyAlignment="1">
      <alignment vertical="center"/>
    </xf>
    <xf numFmtId="49" fontId="2" fillId="0" borderId="23" xfId="7" applyNumberFormat="1" applyFont="1" applyBorder="1" applyAlignment="1">
      <alignment horizontal="center" vertical="center" wrapText="1"/>
    </xf>
    <xf numFmtId="0" fontId="2" fillId="0" borderId="23" xfId="13" applyFont="1" applyBorder="1" applyAlignment="1">
      <alignment vertical="center"/>
    </xf>
    <xf numFmtId="49" fontId="2" fillId="0" borderId="23" xfId="7" applyNumberFormat="1" applyFont="1" applyBorder="1" applyAlignment="1">
      <alignment vertical="center"/>
    </xf>
    <xf numFmtId="49" fontId="2" fillId="0" borderId="23" xfId="8" applyNumberFormat="1" applyFont="1" applyBorder="1" applyAlignment="1">
      <alignment horizontal="center" vertical="top" wrapText="1"/>
    </xf>
    <xf numFmtId="0" fontId="7" fillId="0" borderId="17" xfId="13" applyFont="1" applyBorder="1" applyAlignment="1">
      <alignment horizontal="center" vertical="center"/>
    </xf>
    <xf numFmtId="49" fontId="7" fillId="0" borderId="17" xfId="7" applyNumberFormat="1" applyFont="1" applyBorder="1" applyAlignment="1">
      <alignment vertical="center" wrapText="1"/>
    </xf>
    <xf numFmtId="49" fontId="7" fillId="0" borderId="17" xfId="7" applyNumberFormat="1" applyFont="1" applyBorder="1" applyAlignment="1">
      <alignment horizontal="center" vertical="center" wrapText="1"/>
    </xf>
    <xf numFmtId="49" fontId="7" fillId="0" borderId="17" xfId="8" applyNumberFormat="1" applyFont="1" applyBorder="1" applyAlignment="1">
      <alignment vertical="center" wrapText="1"/>
    </xf>
    <xf numFmtId="49" fontId="7" fillId="0" borderId="17" xfId="8" applyNumberFormat="1" applyFont="1" applyBorder="1" applyAlignment="1">
      <alignment horizontal="left" vertical="center" wrapText="1"/>
    </xf>
    <xf numFmtId="49" fontId="7" fillId="4" borderId="17" xfId="7" applyNumberFormat="1" applyFont="1" applyFill="1" applyBorder="1" applyAlignment="1">
      <alignment horizontal="left" vertical="center" wrapText="1"/>
    </xf>
    <xf numFmtId="49" fontId="7" fillId="4" borderId="17" xfId="7" applyNumberFormat="1" applyFont="1" applyFill="1" applyBorder="1" applyAlignment="1">
      <alignment horizontal="center" vertical="center" wrapText="1"/>
    </xf>
    <xf numFmtId="0" fontId="7" fillId="0" borderId="17" xfId="7" applyFont="1" applyBorder="1" applyAlignment="1">
      <alignment horizontal="center" vertical="center"/>
    </xf>
    <xf numFmtId="0" fontId="4" fillId="2" borderId="17" xfId="7" applyFill="1" applyBorder="1" applyAlignment="1">
      <alignment horizontal="center" vertical="center"/>
    </xf>
    <xf numFmtId="0" fontId="4" fillId="3" borderId="17" xfId="7" applyFill="1" applyBorder="1" applyAlignment="1">
      <alignment horizontal="center" vertical="center"/>
    </xf>
    <xf numFmtId="0" fontId="4" fillId="2" borderId="17" xfId="7" applyFill="1" applyBorder="1" applyAlignment="1">
      <alignment horizontal="left" vertical="center" indent="1"/>
    </xf>
    <xf numFmtId="49" fontId="7" fillId="0" borderId="17" xfId="7" applyNumberFormat="1" applyFont="1" applyBorder="1" applyAlignment="1">
      <alignment horizontal="left" vertical="center" wrapText="1"/>
    </xf>
    <xf numFmtId="0" fontId="2" fillId="0" borderId="0" xfId="13" applyFont="1"/>
    <xf numFmtId="49" fontId="2" fillId="0" borderId="23" xfId="13" applyNumberFormat="1" applyFont="1" applyBorder="1" applyAlignment="1">
      <alignment horizontal="center" vertical="center"/>
    </xf>
    <xf numFmtId="49" fontId="2" fillId="0" borderId="23" xfId="8" applyNumberFormat="1" applyFont="1" applyBorder="1" applyAlignment="1">
      <alignment horizontal="center" vertical="center" wrapText="1"/>
    </xf>
    <xf numFmtId="49" fontId="2" fillId="4" borderId="23" xfId="7" applyNumberFormat="1" applyFont="1" applyFill="1" applyBorder="1" applyAlignment="1">
      <alignment horizontal="center" vertical="center" wrapText="1"/>
    </xf>
    <xf numFmtId="49" fontId="2" fillId="0" borderId="23" xfId="7" applyNumberFormat="1" applyFont="1" applyBorder="1" applyAlignment="1">
      <alignment horizontal="center" vertical="center"/>
    </xf>
    <xf numFmtId="49" fontId="2" fillId="2" borderId="7" xfId="2" applyNumberFormat="1" applyFont="1" applyFill="1" applyBorder="1" applyAlignment="1">
      <alignment horizontal="center" vertical="center" wrapText="1"/>
    </xf>
    <xf numFmtId="0" fontId="4" fillId="0" borderId="17" xfId="13" applyBorder="1" applyAlignment="1">
      <alignment horizontal="center"/>
    </xf>
    <xf numFmtId="0" fontId="4" fillId="0" borderId="17" xfId="13" applyBorder="1" applyAlignment="1">
      <alignment horizontal="left" vertical="top"/>
    </xf>
    <xf numFmtId="0" fontId="4" fillId="0" borderId="17" xfId="13" applyBorder="1" applyAlignment="1">
      <alignment horizontal="center" vertical="top"/>
    </xf>
    <xf numFmtId="49" fontId="0" fillId="0" borderId="17" xfId="8" applyNumberFormat="1" applyFont="1" applyBorder="1" applyAlignment="1">
      <alignment horizontal="left" vertical="center"/>
    </xf>
    <xf numFmtId="0" fontId="4" fillId="0" borderId="17" xfId="13" applyBorder="1" applyAlignment="1">
      <alignment horizontal="center" vertical="center" wrapText="1"/>
    </xf>
    <xf numFmtId="0" fontId="4" fillId="0" borderId="17" xfId="13" applyBorder="1"/>
    <xf numFmtId="2" fontId="4" fillId="3" borderId="17" xfId="7" applyNumberFormat="1" applyFill="1" applyBorder="1" applyAlignment="1">
      <alignment horizontal="center" vertical="center"/>
    </xf>
    <xf numFmtId="0" fontId="0" fillId="2" borderId="17" xfId="7" applyFont="1" applyFill="1" applyBorder="1" applyAlignment="1">
      <alignment horizontal="left" vertical="center" indent="1"/>
    </xf>
    <xf numFmtId="0" fontId="11" fillId="0" borderId="0" xfId="10" applyFont="1" applyAlignment="1">
      <alignment horizontal="left"/>
    </xf>
    <xf numFmtId="0" fontId="1" fillId="0" borderId="0" xfId="9"/>
    <xf numFmtId="0" fontId="1" fillId="0" borderId="44" xfId="9" applyBorder="1"/>
    <xf numFmtId="0" fontId="10" fillId="4" borderId="23" xfId="11" applyFont="1" applyFill="1" applyBorder="1" applyAlignment="1">
      <alignment horizontal="center" vertical="center"/>
    </xf>
    <xf numFmtId="0" fontId="10" fillId="4" borderId="23" xfId="11" applyFont="1" applyFill="1" applyBorder="1" applyAlignment="1">
      <alignment horizontal="center" vertical="center" wrapText="1"/>
    </xf>
    <xf numFmtId="0" fontId="10" fillId="4" borderId="23" xfId="11" applyFont="1" applyFill="1" applyBorder="1" applyAlignment="1">
      <alignment horizontal="center" vertical="center" wrapText="1" shrinkToFit="1"/>
    </xf>
    <xf numFmtId="0" fontId="2" fillId="4" borderId="23" xfId="11" applyFont="1" applyFill="1" applyBorder="1" applyAlignment="1">
      <alignment horizontal="center" vertical="center" wrapText="1"/>
    </xf>
    <xf numFmtId="49" fontId="2" fillId="4" borderId="23" xfId="11" applyNumberFormat="1" applyFont="1" applyFill="1" applyBorder="1" applyAlignment="1">
      <alignment horizontal="center" vertical="center" wrapText="1"/>
    </xf>
    <xf numFmtId="0" fontId="5" fillId="0" borderId="17" xfId="13" applyFont="1" applyBorder="1" applyAlignment="1">
      <alignment horizontal="center" vertical="center" wrapText="1"/>
    </xf>
    <xf numFmtId="0" fontId="5" fillId="0" borderId="17" xfId="13" applyFont="1" applyBorder="1" applyAlignment="1">
      <alignment horizontal="center" wrapText="1"/>
    </xf>
    <xf numFmtId="0" fontId="1" fillId="0" borderId="0" xfId="9" quotePrefix="1"/>
    <xf numFmtId="0" fontId="4" fillId="0" borderId="10" xfId="13" applyBorder="1"/>
    <xf numFmtId="0" fontId="4" fillId="0" borderId="4" xfId="13" applyBorder="1"/>
    <xf numFmtId="0" fontId="10" fillId="0" borderId="23" xfId="13" applyFont="1" applyBorder="1" applyAlignment="1">
      <alignment horizontal="center" vertical="center" wrapText="1"/>
    </xf>
    <xf numFmtId="0" fontId="4" fillId="0" borderId="17" xfId="13" applyBorder="1" applyAlignment="1">
      <alignment horizontal="center" wrapText="1"/>
    </xf>
    <xf numFmtId="0" fontId="7" fillId="0" borderId="17" xfId="0" applyFont="1" applyBorder="1" applyAlignment="1">
      <alignment horizontal="center" vertical="center" wrapText="1"/>
    </xf>
    <xf numFmtId="0" fontId="7" fillId="0" borderId="0" xfId="10" applyFont="1" applyAlignment="1">
      <alignment horizontal="left"/>
    </xf>
    <xf numFmtId="0" fontId="2" fillId="0" borderId="23" xfId="0" applyFont="1" applyBorder="1" applyAlignment="1">
      <alignment horizontal="left" vertical="center" wrapText="1"/>
    </xf>
    <xf numFmtId="0" fontId="7" fillId="0" borderId="36" xfId="0" applyFont="1" applyBorder="1" applyAlignment="1">
      <alignment horizontal="center" vertical="center" wrapText="1"/>
    </xf>
    <xf numFmtId="0" fontId="0" fillId="0" borderId="17" xfId="0" applyBorder="1" applyAlignment="1">
      <alignment horizontal="center" wrapText="1"/>
    </xf>
    <xf numFmtId="0" fontId="4" fillId="2" borderId="23" xfId="13" applyFill="1" applyBorder="1" applyAlignment="1">
      <alignment horizontal="center"/>
    </xf>
    <xf numFmtId="0" fontId="2" fillId="2" borderId="23" xfId="13" applyFont="1" applyFill="1" applyBorder="1" applyAlignment="1">
      <alignment horizontal="left" vertical="center" wrapText="1"/>
    </xf>
    <xf numFmtId="0" fontId="4" fillId="2" borderId="31" xfId="13" applyFill="1" applyBorder="1"/>
    <xf numFmtId="0" fontId="4" fillId="2" borderId="32" xfId="13" applyFill="1" applyBorder="1"/>
    <xf numFmtId="49" fontId="2" fillId="2" borderId="23" xfId="13" applyNumberFormat="1" applyFont="1" applyFill="1" applyBorder="1" applyAlignment="1">
      <alignment horizontal="center" vertical="center"/>
    </xf>
    <xf numFmtId="0" fontId="10" fillId="2" borderId="23" xfId="13" applyFont="1" applyFill="1" applyBorder="1" applyAlignment="1">
      <alignment horizontal="center" vertical="center" wrapText="1"/>
    </xf>
    <xf numFmtId="49" fontId="2" fillId="2" borderId="23" xfId="13" applyNumberFormat="1" applyFont="1" applyFill="1" applyBorder="1" applyAlignment="1">
      <alignment horizontal="center" vertical="center" wrapText="1"/>
    </xf>
    <xf numFmtId="0" fontId="2" fillId="2" borderId="46" xfId="13" applyFont="1" applyFill="1" applyBorder="1" applyAlignment="1">
      <alignment horizontal="center" vertical="center" wrapText="1"/>
    </xf>
    <xf numFmtId="0" fontId="23" fillId="2" borderId="47" xfId="13" applyFont="1" applyFill="1" applyBorder="1" applyAlignment="1">
      <alignment horizontal="center"/>
    </xf>
    <xf numFmtId="0" fontId="7" fillId="2" borderId="17" xfId="13" applyFont="1" applyFill="1" applyBorder="1" applyAlignment="1">
      <alignment horizontal="center" vertical="center" wrapText="1"/>
    </xf>
    <xf numFmtId="0" fontId="4" fillId="2" borderId="17" xfId="13" applyFill="1" applyBorder="1" applyAlignment="1">
      <alignment horizontal="center" wrapText="1"/>
    </xf>
    <xf numFmtId="0" fontId="7" fillId="2" borderId="17" xfId="13" applyFont="1" applyFill="1" applyBorder="1" applyAlignment="1">
      <alignment horizontal="center" wrapText="1"/>
    </xf>
    <xf numFmtId="0" fontId="11" fillId="0" borderId="0" xfId="13" applyFont="1" applyAlignment="1">
      <alignment wrapText="1"/>
    </xf>
    <xf numFmtId="0" fontId="17" fillId="2" borderId="48" xfId="13" applyFont="1" applyFill="1" applyBorder="1" applyAlignment="1">
      <alignment horizontal="center" vertical="center" wrapText="1"/>
    </xf>
    <xf numFmtId="0" fontId="17" fillId="2" borderId="7" xfId="13" applyFont="1" applyFill="1" applyBorder="1" applyAlignment="1">
      <alignment horizontal="center" vertical="center" wrapText="1"/>
    </xf>
    <xf numFmtId="0" fontId="17" fillId="2" borderId="8" xfId="13" applyFont="1" applyFill="1" applyBorder="1" applyAlignment="1">
      <alignment horizontal="center" vertical="center" wrapText="1"/>
    </xf>
    <xf numFmtId="0" fontId="17" fillId="2" borderId="42" xfId="13" applyFont="1" applyFill="1" applyBorder="1" applyAlignment="1">
      <alignment horizontal="center" vertical="center" wrapText="1"/>
    </xf>
    <xf numFmtId="0" fontId="17" fillId="2" borderId="17" xfId="13" applyFont="1" applyFill="1" applyBorder="1" applyAlignment="1">
      <alignment horizontal="center" vertical="center" wrapText="1"/>
    </xf>
    <xf numFmtId="0" fontId="14" fillId="2" borderId="17" xfId="13" applyFont="1" applyFill="1" applyBorder="1" applyAlignment="1">
      <alignment horizontal="center" vertical="center" wrapText="1"/>
    </xf>
    <xf numFmtId="0" fontId="17" fillId="2" borderId="19" xfId="13" applyFont="1" applyFill="1" applyBorder="1" applyAlignment="1">
      <alignment horizontal="center" vertical="center" wrapText="1"/>
    </xf>
    <xf numFmtId="0" fontId="4" fillId="2" borderId="17" xfId="13" applyFill="1" applyBorder="1" applyAlignment="1">
      <alignment horizontal="center" vertical="center"/>
    </xf>
    <xf numFmtId="49" fontId="0" fillId="2" borderId="17" xfId="7" applyNumberFormat="1" applyFont="1" applyFill="1" applyBorder="1" applyAlignment="1">
      <alignment horizontal="center" vertical="center"/>
    </xf>
    <xf numFmtId="0" fontId="7" fillId="0" borderId="17" xfId="0" applyFont="1" applyBorder="1" applyAlignment="1">
      <alignment vertical="center" wrapText="1"/>
    </xf>
    <xf numFmtId="0" fontId="7" fillId="4" borderId="17" xfId="0" applyFont="1" applyFill="1" applyBorder="1" applyAlignment="1">
      <alignment horizontal="center" vertical="center"/>
    </xf>
    <xf numFmtId="0" fontId="0" fillId="0" borderId="17" xfId="0" applyBorder="1" applyAlignment="1">
      <alignment vertical="center" wrapText="1"/>
    </xf>
    <xf numFmtId="0" fontId="0" fillId="2" borderId="0" xfId="0" applyFill="1"/>
    <xf numFmtId="0" fontId="9" fillId="0" borderId="0" xfId="0" applyFont="1"/>
    <xf numFmtId="0" fontId="31" fillId="11" borderId="0" xfId="0" applyFont="1" applyFill="1"/>
    <xf numFmtId="0" fontId="28" fillId="11" borderId="17" xfId="0" applyFont="1" applyFill="1" applyBorder="1"/>
    <xf numFmtId="0" fontId="4" fillId="11" borderId="17" xfId="0" applyFont="1" applyFill="1" applyBorder="1"/>
    <xf numFmtId="0" fontId="4" fillId="11" borderId="42" xfId="0" applyFont="1" applyFill="1" applyBorder="1"/>
    <xf numFmtId="0" fontId="4" fillId="12" borderId="17" xfId="0" applyFont="1" applyFill="1" applyBorder="1"/>
    <xf numFmtId="0" fontId="4" fillId="12" borderId="42" xfId="0" applyFont="1" applyFill="1" applyBorder="1"/>
    <xf numFmtId="0" fontId="28" fillId="12" borderId="42" xfId="0" applyFont="1" applyFill="1" applyBorder="1"/>
    <xf numFmtId="0" fontId="7" fillId="0" borderId="49" xfId="0" applyFont="1" applyBorder="1"/>
    <xf numFmtId="0" fontId="7" fillId="0" borderId="50" xfId="0" applyFont="1" applyBorder="1"/>
    <xf numFmtId="0" fontId="27" fillId="2" borderId="8" xfId="0" applyFont="1" applyFill="1" applyBorder="1" applyAlignment="1">
      <alignment horizontal="center" vertical="center" wrapText="1"/>
    </xf>
    <xf numFmtId="0" fontId="28" fillId="2" borderId="40" xfId="0" applyFont="1" applyFill="1" applyBorder="1" applyAlignment="1">
      <alignment horizontal="left" vertical="center" wrapText="1"/>
    </xf>
    <xf numFmtId="0" fontId="28" fillId="13" borderId="17" xfId="0" applyFont="1" applyFill="1" applyBorder="1" applyAlignment="1">
      <alignment wrapText="1"/>
    </xf>
    <xf numFmtId="49" fontId="28" fillId="2" borderId="17" xfId="2" applyNumberFormat="1" applyFont="1" applyFill="1" applyBorder="1" applyAlignment="1">
      <alignment horizontal="center" vertical="center" wrapText="1"/>
    </xf>
    <xf numFmtId="0" fontId="33" fillId="0" borderId="17" xfId="0" applyFont="1" applyBorder="1" applyAlignment="1">
      <alignment horizontal="center"/>
    </xf>
    <xf numFmtId="49" fontId="33" fillId="0" borderId="17" xfId="0" applyNumberFormat="1" applyFont="1" applyBorder="1" applyAlignment="1">
      <alignment horizontal="left" vertical="center"/>
    </xf>
    <xf numFmtId="49" fontId="33" fillId="0" borderId="17" xfId="0" applyNumberFormat="1" applyFont="1" applyBorder="1" applyAlignment="1">
      <alignment horizontal="center" vertical="center"/>
    </xf>
    <xf numFmtId="49" fontId="33" fillId="2" borderId="17" xfId="0" applyNumberFormat="1" applyFont="1" applyFill="1" applyBorder="1" applyAlignment="1">
      <alignment horizontal="center" vertical="center"/>
    </xf>
    <xf numFmtId="49" fontId="28" fillId="0" borderId="17" xfId="2" applyNumberFormat="1" applyFont="1" applyBorder="1" applyAlignment="1">
      <alignment horizontal="left" vertical="center"/>
    </xf>
    <xf numFmtId="49" fontId="28" fillId="0" borderId="17" xfId="0" applyNumberFormat="1" applyFont="1" applyBorder="1" applyAlignment="1">
      <alignment horizontal="left" vertical="center"/>
    </xf>
    <xf numFmtId="49" fontId="28" fillId="0" borderId="17" xfId="0" applyNumberFormat="1" applyFont="1" applyBorder="1" applyAlignment="1">
      <alignment horizontal="center" vertical="center"/>
    </xf>
    <xf numFmtId="49" fontId="28" fillId="0" borderId="17" xfId="0" applyNumberFormat="1" applyFont="1" applyBorder="1" applyAlignment="1">
      <alignment horizontal="center" vertical="center" wrapText="1"/>
    </xf>
    <xf numFmtId="0" fontId="28" fillId="0" borderId="17" xfId="0" applyFont="1" applyBorder="1"/>
    <xf numFmtId="49" fontId="33" fillId="2" borderId="17" xfId="2" applyNumberFormat="1" applyFont="1" applyFill="1" applyBorder="1" applyAlignment="1">
      <alignment vertical="center"/>
    </xf>
    <xf numFmtId="49" fontId="28" fillId="2" borderId="17" xfId="2" applyNumberFormat="1" applyFont="1" applyFill="1" applyBorder="1" applyAlignment="1">
      <alignment vertical="center"/>
    </xf>
    <xf numFmtId="49" fontId="28" fillId="2" borderId="17" xfId="2" applyNumberFormat="1" applyFont="1" applyFill="1" applyBorder="1" applyAlignment="1">
      <alignment vertical="center" wrapText="1"/>
    </xf>
    <xf numFmtId="0" fontId="28" fillId="2" borderId="17" xfId="0" applyFont="1" applyFill="1" applyBorder="1"/>
    <xf numFmtId="0" fontId="28" fillId="0" borderId="0" xfId="0" applyFont="1"/>
    <xf numFmtId="0" fontId="28" fillId="0" borderId="17" xfId="0" applyFont="1" applyBorder="1" applyAlignment="1">
      <alignment horizontal="center"/>
    </xf>
    <xf numFmtId="0" fontId="31" fillId="14" borderId="17" xfId="0" applyFont="1" applyFill="1" applyBorder="1" applyAlignment="1">
      <alignment horizontal="center" vertical="center"/>
    </xf>
    <xf numFmtId="0" fontId="31" fillId="14" borderId="42" xfId="0" applyFont="1" applyFill="1" applyBorder="1" applyAlignment="1">
      <alignment horizontal="center" vertical="center"/>
    </xf>
    <xf numFmtId="0" fontId="27" fillId="2" borderId="23" xfId="11" applyFont="1" applyFill="1" applyBorder="1" applyAlignment="1">
      <alignment horizontal="center" vertical="center" wrapText="1"/>
    </xf>
    <xf numFmtId="0" fontId="27" fillId="3" borderId="23" xfId="11" applyFont="1" applyFill="1" applyBorder="1" applyAlignment="1">
      <alignment horizontal="center" vertical="center" wrapText="1"/>
    </xf>
    <xf numFmtId="0" fontId="7" fillId="15" borderId="17" xfId="0" applyFont="1" applyFill="1" applyBorder="1" applyAlignment="1">
      <alignment wrapText="1"/>
    </xf>
    <xf numFmtId="0" fontId="7" fillId="15" borderId="17" xfId="0" applyFont="1" applyFill="1" applyBorder="1"/>
    <xf numFmtId="0" fontId="7" fillId="2" borderId="0" xfId="0" applyFont="1" applyFill="1" applyAlignment="1">
      <alignment horizontal="left" wrapText="1"/>
    </xf>
    <xf numFmtId="0" fontId="34" fillId="2" borderId="17" xfId="13" applyFont="1" applyFill="1" applyBorder="1" applyAlignment="1">
      <alignment horizontal="center" vertical="center" wrapText="1"/>
    </xf>
    <xf numFmtId="0" fontId="31" fillId="15" borderId="17" xfId="0" applyFont="1" applyFill="1" applyBorder="1"/>
    <xf numFmtId="0" fontId="31" fillId="15" borderId="42" xfId="0" applyFont="1" applyFill="1" applyBorder="1"/>
    <xf numFmtId="0" fontId="31" fillId="16" borderId="42" xfId="0" applyFont="1" applyFill="1" applyBorder="1"/>
    <xf numFmtId="0" fontId="31" fillId="16" borderId="17" xfId="0" applyFont="1" applyFill="1" applyBorder="1"/>
    <xf numFmtId="49" fontId="4" fillId="4" borderId="23" xfId="7" applyNumberFormat="1" applyFill="1" applyBorder="1" applyAlignment="1">
      <alignment horizontal="center" vertical="top" wrapText="1"/>
    </xf>
    <xf numFmtId="0" fontId="4" fillId="2" borderId="17" xfId="13" applyFill="1" applyBorder="1" applyAlignment="1">
      <alignment horizontal="center" vertical="center" wrapText="1"/>
    </xf>
    <xf numFmtId="0" fontId="36" fillId="2" borderId="17" xfId="13" applyFont="1" applyFill="1" applyBorder="1" applyAlignment="1">
      <alignment horizontal="center" vertical="center" wrapText="1"/>
    </xf>
    <xf numFmtId="0" fontId="4" fillId="2" borderId="17" xfId="13" applyFill="1" applyBorder="1" applyAlignment="1">
      <alignment horizontal="center"/>
    </xf>
    <xf numFmtId="0" fontId="4" fillId="0" borderId="17" xfId="0" applyFont="1" applyBorder="1" applyAlignment="1">
      <alignment horizontal="center"/>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49" fontId="4" fillId="0" borderId="17" xfId="0" applyNumberFormat="1" applyFont="1" applyBorder="1" applyAlignment="1">
      <alignment horizontal="center" vertical="center"/>
    </xf>
    <xf numFmtId="0" fontId="4" fillId="0" borderId="17" xfId="0" applyFont="1" applyBorder="1" applyAlignment="1">
      <alignment horizontal="left" vertical="center" wrapText="1"/>
    </xf>
    <xf numFmtId="0" fontId="4" fillId="0" borderId="17" xfId="0" applyFont="1" applyBorder="1" applyAlignment="1">
      <alignment wrapText="1"/>
    </xf>
    <xf numFmtId="0" fontId="36" fillId="0" borderId="19" xfId="0" applyFont="1" applyBorder="1" applyAlignment="1">
      <alignment horizontal="right"/>
    </xf>
    <xf numFmtId="0" fontId="36" fillId="0" borderId="42" xfId="0" applyFont="1" applyBorder="1" applyAlignment="1">
      <alignment wrapText="1"/>
    </xf>
    <xf numFmtId="0" fontId="4" fillId="11" borderId="17" xfId="0" applyFont="1" applyFill="1" applyBorder="1" applyAlignment="1">
      <alignment horizontal="center"/>
    </xf>
    <xf numFmtId="0" fontId="4" fillId="11" borderId="42" xfId="0" applyFont="1" applyFill="1" applyBorder="1" applyAlignment="1">
      <alignment horizontal="center"/>
    </xf>
    <xf numFmtId="0" fontId="37" fillId="11" borderId="42" xfId="0" applyFont="1" applyFill="1" applyBorder="1" applyAlignment="1">
      <alignment horizontal="center"/>
    </xf>
    <xf numFmtId="0" fontId="4" fillId="0" borderId="17" xfId="0" applyFont="1" applyBorder="1" applyAlignment="1">
      <alignment horizontal="right" vertical="center"/>
    </xf>
    <xf numFmtId="1" fontId="4" fillId="0" borderId="17" xfId="0" applyNumberFormat="1" applyFont="1" applyBorder="1" applyAlignment="1">
      <alignment horizontal="right" vertical="center"/>
    </xf>
    <xf numFmtId="0" fontId="4" fillId="0" borderId="0" xfId="13" applyAlignment="1">
      <alignment horizontal="left" vertical="center" wrapText="1"/>
    </xf>
    <xf numFmtId="1" fontId="4" fillId="2" borderId="17" xfId="5" applyNumberFormat="1" applyFont="1" applyFill="1" applyBorder="1"/>
    <xf numFmtId="0" fontId="4" fillId="2" borderId="17" xfId="3" applyFont="1" applyFill="1" applyBorder="1" applyAlignment="1">
      <alignment wrapText="1"/>
    </xf>
    <xf numFmtId="0" fontId="3" fillId="2" borderId="25" xfId="0" applyFont="1" applyFill="1" applyBorder="1" applyAlignment="1">
      <alignment horizontal="center" vertical="center" wrapText="1"/>
    </xf>
    <xf numFmtId="0" fontId="3" fillId="2" borderId="25" xfId="2" applyFont="1" applyFill="1" applyBorder="1" applyAlignment="1">
      <alignment horizontal="center" vertical="center" wrapText="1"/>
    </xf>
    <xf numFmtId="1" fontId="4" fillId="2" borderId="27" xfId="0" applyNumberFormat="1" applyFont="1" applyFill="1" applyBorder="1"/>
    <xf numFmtId="1" fontId="4" fillId="2" borderId="42" xfId="0" applyNumberFormat="1" applyFont="1" applyFill="1" applyBorder="1"/>
    <xf numFmtId="0" fontId="2" fillId="2" borderId="23" xfId="0" applyFont="1" applyFill="1" applyBorder="1" applyAlignment="1">
      <alignment vertical="center" wrapText="1"/>
    </xf>
    <xf numFmtId="0" fontId="4" fillId="0" borderId="17" xfId="18" applyBorder="1" applyAlignment="1">
      <alignment horizontal="center"/>
    </xf>
    <xf numFmtId="0" fontId="4" fillId="0" borderId="17" xfId="18" applyBorder="1" applyAlignment="1">
      <alignment horizontal="left"/>
    </xf>
    <xf numFmtId="0" fontId="4" fillId="4" borderId="17" xfId="18" applyFill="1" applyBorder="1" applyAlignment="1">
      <alignment horizontal="left"/>
    </xf>
    <xf numFmtId="0" fontId="4" fillId="2" borderId="0" xfId="18" applyFill="1" applyAlignment="1">
      <alignment horizontal="center"/>
    </xf>
    <xf numFmtId="0" fontId="4" fillId="2" borderId="17" xfId="18" applyFill="1" applyBorder="1" applyAlignment="1">
      <alignment horizontal="center"/>
    </xf>
    <xf numFmtId="0" fontId="20" fillId="0" borderId="17" xfId="0" applyFont="1" applyBorder="1" applyAlignment="1">
      <alignment horizontal="center"/>
    </xf>
    <xf numFmtId="0" fontId="2" fillId="0" borderId="0" xfId="0" applyFont="1" applyAlignment="1">
      <alignment horizontal="center"/>
    </xf>
    <xf numFmtId="0" fontId="7" fillId="0" borderId="41" xfId="0" applyFont="1" applyBorder="1" applyAlignment="1">
      <alignment horizontal="center"/>
    </xf>
    <xf numFmtId="0" fontId="7" fillId="0" borderId="37" xfId="0" applyFont="1" applyBorder="1" applyAlignment="1">
      <alignment horizontal="center"/>
    </xf>
    <xf numFmtId="0" fontId="2" fillId="0" borderId="51" xfId="0" applyFont="1" applyBorder="1" applyAlignment="1">
      <alignment horizontal="left" vertical="center"/>
    </xf>
    <xf numFmtId="0" fontId="11" fillId="2" borderId="52" xfId="0" applyFont="1" applyFill="1" applyBorder="1"/>
    <xf numFmtId="0" fontId="28" fillId="2" borderId="53" xfId="0" applyFont="1" applyFill="1" applyBorder="1" applyAlignment="1">
      <alignment horizontal="left"/>
    </xf>
    <xf numFmtId="0" fontId="7" fillId="0" borderId="54" xfId="0" applyFont="1" applyBorder="1" applyAlignment="1">
      <alignment horizontal="center"/>
    </xf>
    <xf numFmtId="0" fontId="28" fillId="0" borderId="54" xfId="0" applyFont="1" applyBorder="1" applyAlignment="1">
      <alignment horizontal="center"/>
    </xf>
    <xf numFmtId="0" fontId="7" fillId="0" borderId="51" xfId="0" applyFont="1" applyBorder="1" applyAlignment="1">
      <alignment horizontal="center"/>
    </xf>
    <xf numFmtId="0" fontId="7" fillId="0" borderId="55" xfId="0" applyFont="1" applyBorder="1" applyAlignment="1">
      <alignment horizontal="center" vertical="center"/>
    </xf>
    <xf numFmtId="0" fontId="6" fillId="0" borderId="55" xfId="0" applyFont="1" applyBorder="1" applyAlignment="1">
      <alignment horizontal="center" vertical="center"/>
    </xf>
    <xf numFmtId="0" fontId="2" fillId="0" borderId="55" xfId="0" applyFont="1" applyBorder="1" applyAlignment="1">
      <alignment horizontal="center" vertical="center"/>
    </xf>
    <xf numFmtId="0" fontId="7" fillId="0" borderId="55" xfId="0" applyFont="1" applyBorder="1" applyAlignment="1">
      <alignment horizontal="center"/>
    </xf>
    <xf numFmtId="0" fontId="4" fillId="0" borderId="55" xfId="0" applyFont="1" applyBorder="1" applyAlignment="1">
      <alignment horizontal="left" vertical="top"/>
    </xf>
    <xf numFmtId="0" fontId="28" fillId="2" borderId="52" xfId="0" applyFont="1" applyFill="1" applyBorder="1" applyAlignment="1">
      <alignment horizontal="left"/>
    </xf>
    <xf numFmtId="0" fontId="2" fillId="2" borderId="56" xfId="0" applyFont="1" applyFill="1" applyBorder="1" applyAlignment="1">
      <alignment horizontal="right" vertical="center"/>
    </xf>
    <xf numFmtId="0" fontId="2" fillId="0" borderId="51" xfId="0" applyFont="1" applyBorder="1" applyAlignment="1">
      <alignment horizontal="center" vertical="center" textRotation="90"/>
    </xf>
    <xf numFmtId="0" fontId="2" fillId="0" borderId="55" xfId="0" applyFont="1" applyBorder="1" applyAlignment="1">
      <alignment horizontal="center" vertical="center" textRotation="90"/>
    </xf>
    <xf numFmtId="0" fontId="2" fillId="0" borderId="52" xfId="0" applyFont="1" applyBorder="1" applyAlignment="1">
      <alignment horizontal="center" vertical="center" textRotation="90"/>
    </xf>
    <xf numFmtId="0" fontId="7" fillId="0" borderId="56" xfId="0" applyFont="1" applyBorder="1"/>
    <xf numFmtId="0" fontId="13" fillId="0" borderId="58" xfId="0" applyFont="1" applyBorder="1"/>
    <xf numFmtId="0" fontId="13" fillId="0" borderId="58" xfId="0" applyFont="1" applyBorder="1" applyAlignment="1">
      <alignment horizontal="right" wrapText="1"/>
    </xf>
    <xf numFmtId="0" fontId="2" fillId="2" borderId="52" xfId="0" applyFont="1" applyFill="1" applyBorder="1" applyAlignment="1">
      <alignment horizontal="right" vertical="center"/>
    </xf>
    <xf numFmtId="0" fontId="2" fillId="2" borderId="52" xfId="0" applyFont="1" applyFill="1" applyBorder="1" applyAlignment="1">
      <alignment horizontal="left" vertical="center"/>
    </xf>
    <xf numFmtId="0" fontId="11" fillId="0" borderId="60" xfId="0" applyFont="1" applyBorder="1" applyAlignment="1">
      <alignment horizontal="left" vertical="center"/>
    </xf>
    <xf numFmtId="0" fontId="11" fillId="2" borderId="56" xfId="0" applyFont="1" applyFill="1" applyBorder="1"/>
    <xf numFmtId="0" fontId="2" fillId="0" borderId="51" xfId="13" applyFont="1" applyBorder="1" applyAlignment="1">
      <alignment horizontal="left" vertical="center"/>
    </xf>
    <xf numFmtId="0" fontId="7" fillId="2" borderId="52" xfId="13" applyFont="1" applyFill="1" applyBorder="1"/>
    <xf numFmtId="0" fontId="4" fillId="2" borderId="52" xfId="13" applyFill="1" applyBorder="1"/>
    <xf numFmtId="0" fontId="2" fillId="0" borderId="55" xfId="13" applyFont="1" applyBorder="1" applyAlignment="1">
      <alignment horizontal="left" vertical="center"/>
    </xf>
    <xf numFmtId="0" fontId="4" fillId="2" borderId="55" xfId="13" applyFill="1" applyBorder="1"/>
    <xf numFmtId="0" fontId="27" fillId="2" borderId="55" xfId="13" applyFont="1" applyFill="1" applyBorder="1" applyAlignment="1">
      <alignment horizontal="center" vertical="center" wrapText="1" shrinkToFit="1"/>
    </xf>
    <xf numFmtId="0" fontId="7" fillId="0" borderId="61" xfId="0" applyFont="1" applyBorder="1"/>
    <xf numFmtId="0" fontId="4" fillId="0" borderId="62" xfId="2" applyBorder="1" applyAlignment="1">
      <alignment horizontal="center" vertical="center" wrapText="1"/>
    </xf>
    <xf numFmtId="0" fontId="4" fillId="0" borderId="62" xfId="0" applyFont="1" applyBorder="1" applyAlignment="1">
      <alignment horizontal="center" vertical="center" wrapText="1"/>
    </xf>
    <xf numFmtId="0" fontId="4" fillId="0" borderId="61" xfId="0" applyFont="1" applyBorder="1"/>
    <xf numFmtId="0" fontId="4" fillId="0" borderId="61" xfId="13" applyBorder="1"/>
    <xf numFmtId="49" fontId="4" fillId="0" borderId="63" xfId="7" applyNumberFormat="1" applyBorder="1" applyAlignment="1">
      <alignment horizontal="left" vertical="center" wrapText="1"/>
    </xf>
    <xf numFmtId="0" fontId="7" fillId="0" borderId="63" xfId="7" applyFont="1" applyBorder="1" applyAlignment="1">
      <alignment horizontal="center" vertical="center"/>
    </xf>
    <xf numFmtId="49" fontId="0" fillId="4" borderId="63" xfId="7" applyNumberFormat="1" applyFont="1" applyFill="1" applyBorder="1" applyAlignment="1">
      <alignment horizontal="left" vertical="center" wrapText="1"/>
    </xf>
    <xf numFmtId="0" fontId="31" fillId="16" borderId="63" xfId="0" applyFont="1" applyFill="1" applyBorder="1"/>
    <xf numFmtId="0" fontId="31" fillId="15" borderId="63" xfId="0" applyFont="1" applyFill="1" applyBorder="1"/>
    <xf numFmtId="0" fontId="7" fillId="0" borderId="63" xfId="7" applyFont="1" applyBorder="1" applyAlignment="1">
      <alignment horizontal="center" vertical="center" wrapText="1"/>
    </xf>
    <xf numFmtId="49" fontId="7" fillId="0" borderId="63" xfId="7" applyNumberFormat="1" applyFont="1" applyBorder="1" applyAlignment="1">
      <alignment vertical="center" wrapText="1"/>
    </xf>
    <xf numFmtId="0" fontId="7" fillId="0" borderId="63" xfId="13" applyFont="1" applyBorder="1"/>
    <xf numFmtId="49" fontId="4" fillId="4" borderId="63" xfId="7" applyNumberFormat="1" applyFill="1" applyBorder="1" applyAlignment="1">
      <alignment horizontal="left" vertical="center" wrapText="1"/>
    </xf>
    <xf numFmtId="49" fontId="0" fillId="4" borderId="63" xfId="7" applyNumberFormat="1" applyFont="1" applyFill="1" applyBorder="1" applyAlignment="1">
      <alignment vertical="center" wrapText="1"/>
    </xf>
    <xf numFmtId="0" fontId="4" fillId="0" borderId="63" xfId="13" applyBorder="1" applyAlignment="1">
      <alignment horizontal="left" vertical="top"/>
    </xf>
    <xf numFmtId="0" fontId="4" fillId="0" borderId="63" xfId="13" applyBorder="1" applyAlignment="1">
      <alignment horizontal="center" vertical="top"/>
    </xf>
    <xf numFmtId="0" fontId="4" fillId="0" borderId="63" xfId="13" applyBorder="1"/>
    <xf numFmtId="0" fontId="4" fillId="0" borderId="63" xfId="13" applyBorder="1" applyAlignment="1">
      <alignment vertical="top"/>
    </xf>
    <xf numFmtId="0" fontId="4" fillId="0" borderId="63" xfId="13" applyBorder="1" applyAlignment="1">
      <alignment vertical="top" wrapText="1"/>
    </xf>
    <xf numFmtId="49" fontId="0" fillId="0" borderId="63" xfId="7" applyNumberFormat="1" applyFont="1" applyBorder="1" applyAlignment="1">
      <alignment vertical="center" wrapText="1"/>
    </xf>
    <xf numFmtId="0" fontId="4" fillId="0" borderId="63" xfId="13" applyBorder="1" applyAlignment="1">
      <alignment horizontal="right"/>
    </xf>
    <xf numFmtId="0" fontId="4" fillId="0" borderId="63" xfId="13" applyBorder="1" applyAlignment="1">
      <alignment horizontal="center" vertical="center" wrapText="1"/>
    </xf>
    <xf numFmtId="0" fontId="7" fillId="0" borderId="63" xfId="13" applyFont="1" applyBorder="1" applyAlignment="1">
      <alignment horizontal="center" vertical="center" wrapText="1"/>
    </xf>
    <xf numFmtId="0" fontId="33" fillId="2" borderId="63" xfId="9" applyFont="1" applyFill="1" applyBorder="1" applyAlignment="1">
      <alignment horizontal="center" vertical="center"/>
    </xf>
    <xf numFmtId="1" fontId="33" fillId="3" borderId="63" xfId="9" applyNumberFormat="1" applyFont="1" applyFill="1" applyBorder="1" applyAlignment="1">
      <alignment horizontal="center" vertical="center"/>
    </xf>
    <xf numFmtId="0" fontId="4" fillId="2" borderId="63" xfId="9" applyFont="1" applyFill="1" applyBorder="1" applyAlignment="1">
      <alignment horizontal="center" vertical="center" wrapText="1"/>
    </xf>
    <xf numFmtId="0" fontId="5" fillId="0" borderId="63" xfId="13" applyFont="1" applyBorder="1" applyAlignment="1">
      <alignment horizontal="center" wrapText="1"/>
    </xf>
    <xf numFmtId="0" fontId="33" fillId="14" borderId="63" xfId="9" applyFont="1" applyFill="1" applyBorder="1" applyAlignment="1">
      <alignment horizontal="center" vertical="center"/>
    </xf>
    <xf numFmtId="0" fontId="31" fillId="14" borderId="63" xfId="0" applyFont="1" applyFill="1" applyBorder="1" applyAlignment="1">
      <alignment horizontal="center" vertical="center"/>
    </xf>
    <xf numFmtId="0" fontId="33" fillId="2" borderId="63" xfId="9" applyFont="1" applyFill="1" applyBorder="1" applyAlignment="1">
      <alignment vertical="center" wrapText="1"/>
    </xf>
    <xf numFmtId="0" fontId="5" fillId="0" borderId="63" xfId="13" applyFont="1" applyBorder="1" applyAlignment="1">
      <alignment horizontal="center" vertical="center" wrapText="1"/>
    </xf>
    <xf numFmtId="1" fontId="20" fillId="3" borderId="63" xfId="9" applyNumberFormat="1" applyFont="1" applyFill="1" applyBorder="1" applyAlignment="1">
      <alignment horizontal="center" vertical="center"/>
    </xf>
    <xf numFmtId="0" fontId="33" fillId="2" borderId="63" xfId="9" applyFont="1" applyFill="1" applyBorder="1"/>
    <xf numFmtId="0" fontId="33" fillId="2" borderId="63" xfId="9" applyFont="1" applyFill="1" applyBorder="1" applyAlignment="1">
      <alignment wrapText="1"/>
    </xf>
    <xf numFmtId="0" fontId="34" fillId="2" borderId="63" xfId="13" applyFont="1" applyFill="1" applyBorder="1" applyAlignment="1">
      <alignment horizontal="center" wrapText="1"/>
    </xf>
    <xf numFmtId="0" fontId="36" fillId="2" borderId="63" xfId="13" applyFont="1" applyFill="1" applyBorder="1" applyAlignment="1">
      <alignment horizontal="center" vertical="center" wrapText="1"/>
    </xf>
    <xf numFmtId="0" fontId="20" fillId="2" borderId="63" xfId="9" applyFont="1" applyFill="1" applyBorder="1" applyAlignment="1">
      <alignment horizontal="center" vertical="center"/>
    </xf>
    <xf numFmtId="0" fontId="20" fillId="2" borderId="63" xfId="9" applyFont="1" applyFill="1" applyBorder="1" applyAlignment="1">
      <alignment horizontal="left" wrapText="1"/>
    </xf>
    <xf numFmtId="0" fontId="4" fillId="0" borderId="63" xfId="13" applyBorder="1" applyAlignment="1">
      <alignment horizontal="center" wrapText="1"/>
    </xf>
    <xf numFmtId="49" fontId="7" fillId="0" borderId="63" xfId="13" applyNumberFormat="1" applyFont="1" applyBorder="1" applyAlignment="1">
      <alignment horizontal="center" vertical="center" wrapText="1"/>
    </xf>
    <xf numFmtId="0" fontId="9" fillId="0" borderId="63" xfId="13" applyFont="1" applyBorder="1" applyAlignment="1">
      <alignment horizontal="center" wrapText="1"/>
    </xf>
    <xf numFmtId="0" fontId="7" fillId="0" borderId="63" xfId="13" applyFont="1" applyBorder="1" applyAlignment="1">
      <alignment wrapText="1"/>
    </xf>
    <xf numFmtId="0" fontId="4" fillId="0" borderId="63" xfId="13" applyBorder="1" applyAlignment="1">
      <alignment horizontal="center"/>
    </xf>
    <xf numFmtId="0" fontId="7" fillId="0" borderId="63" xfId="13" applyFont="1" applyBorder="1" applyAlignment="1">
      <alignment horizontal="left" vertical="top" wrapText="1"/>
    </xf>
    <xf numFmtId="0" fontId="4" fillId="2" borderId="63" xfId="13" applyFill="1" applyBorder="1" applyAlignment="1">
      <alignment horizontal="center" wrapText="1"/>
    </xf>
    <xf numFmtId="0" fontId="4" fillId="2" borderId="63" xfId="13" applyFill="1" applyBorder="1" applyAlignment="1">
      <alignment wrapText="1"/>
    </xf>
    <xf numFmtId="0" fontId="11" fillId="2" borderId="63" xfId="0" applyFont="1" applyFill="1" applyBorder="1"/>
    <xf numFmtId="49" fontId="4" fillId="0" borderId="63" xfId="0" applyNumberFormat="1" applyFont="1" applyBorder="1" applyAlignment="1">
      <alignment horizontal="left" vertical="center"/>
    </xf>
    <xf numFmtId="0" fontId="36" fillId="0" borderId="63" xfId="0" applyFont="1" applyBorder="1" applyAlignment="1">
      <alignment horizontal="right"/>
    </xf>
    <xf numFmtId="1" fontId="36" fillId="0" borderId="63" xfId="0" applyNumberFormat="1" applyFont="1" applyBorder="1" applyAlignment="1">
      <alignment horizontal="right"/>
    </xf>
    <xf numFmtId="0" fontId="4" fillId="11" borderId="63" xfId="0" applyFont="1" applyFill="1" applyBorder="1" applyAlignment="1">
      <alignment horizontal="center"/>
    </xf>
    <xf numFmtId="0" fontId="4" fillId="2" borderId="63" xfId="0" applyFont="1" applyFill="1" applyBorder="1" applyAlignment="1">
      <alignment wrapText="1"/>
    </xf>
    <xf numFmtId="0" fontId="4" fillId="0" borderId="63" xfId="0" applyFont="1" applyBorder="1" applyAlignment="1">
      <alignment horizontal="center" vertical="center" wrapText="1"/>
    </xf>
    <xf numFmtId="49" fontId="4" fillId="0" borderId="63" xfId="0" applyNumberFormat="1" applyFont="1" applyBorder="1" applyAlignment="1">
      <alignment horizontal="center" vertical="center"/>
    </xf>
    <xf numFmtId="49" fontId="4" fillId="0" borderId="63" xfId="0" applyNumberFormat="1" applyFont="1" applyBorder="1" applyAlignment="1">
      <alignment horizontal="left" vertical="center" wrapText="1"/>
    </xf>
    <xf numFmtId="0" fontId="4" fillId="0" borderId="63" xfId="0" applyFont="1" applyBorder="1" applyAlignment="1">
      <alignment wrapText="1"/>
    </xf>
    <xf numFmtId="0" fontId="4" fillId="0" borderId="63" xfId="0" applyFont="1" applyBorder="1" applyAlignment="1">
      <alignment horizontal="right"/>
    </xf>
    <xf numFmtId="1" fontId="4" fillId="0" borderId="63" xfId="0" applyNumberFormat="1" applyFont="1" applyBorder="1" applyAlignment="1">
      <alignment horizontal="right"/>
    </xf>
    <xf numFmtId="0" fontId="4" fillId="2" borderId="63" xfId="0" applyFont="1" applyFill="1" applyBorder="1"/>
    <xf numFmtId="0" fontId="4" fillId="0" borderId="63" xfId="0" applyFont="1" applyBorder="1" applyAlignment="1">
      <alignment horizontal="left" vertical="center" wrapText="1"/>
    </xf>
    <xf numFmtId="0" fontId="4" fillId="0" borderId="63" xfId="0" applyFont="1" applyBorder="1" applyAlignment="1">
      <alignment horizontal="right" vertical="center"/>
    </xf>
    <xf numFmtId="1" fontId="4" fillId="0" borderId="63" xfId="0" applyNumberFormat="1" applyFont="1" applyBorder="1" applyAlignment="1">
      <alignment horizontal="right" vertical="center"/>
    </xf>
    <xf numFmtId="0" fontId="4" fillId="0" borderId="63" xfId="14" applyFont="1" applyBorder="1" applyAlignment="1">
      <alignment horizontal="left"/>
    </xf>
    <xf numFmtId="0" fontId="4" fillId="0" borderId="63" xfId="14" applyFont="1" applyBorder="1" applyAlignment="1">
      <alignment horizontal="right"/>
    </xf>
    <xf numFmtId="1" fontId="4" fillId="0" borderId="63" xfId="14" applyNumberFormat="1" applyFont="1" applyBorder="1" applyAlignment="1">
      <alignment horizontal="right"/>
    </xf>
    <xf numFmtId="0" fontId="4" fillId="0" borderId="63" xfId="14" applyFont="1" applyBorder="1"/>
    <xf numFmtId="0" fontId="4" fillId="0" borderId="63" xfId="0" applyFont="1" applyBorder="1" applyAlignment="1">
      <alignment horizontal="center"/>
    </xf>
    <xf numFmtId="0" fontId="4" fillId="0" borderId="63" xfId="0" applyFont="1" applyBorder="1" applyAlignment="1">
      <alignment horizontal="center" vertical="center"/>
    </xf>
    <xf numFmtId="0" fontId="7" fillId="0" borderId="63" xfId="0" applyFont="1" applyBorder="1"/>
    <xf numFmtId="0" fontId="2" fillId="0" borderId="62" xfId="13" applyFont="1" applyBorder="1" applyAlignment="1">
      <alignment horizontal="left" vertical="center"/>
    </xf>
    <xf numFmtId="0" fontId="4" fillId="2" borderId="62" xfId="13" applyFill="1" applyBorder="1"/>
    <xf numFmtId="0" fontId="23" fillId="2" borderId="64" xfId="13" applyFont="1" applyFill="1" applyBorder="1" applyAlignment="1">
      <alignment horizontal="center"/>
    </xf>
    <xf numFmtId="0" fontId="7" fillId="2" borderId="62" xfId="13" applyFont="1" applyFill="1" applyBorder="1" applyAlignment="1">
      <alignment horizontal="center" wrapText="1"/>
    </xf>
    <xf numFmtId="0" fontId="7" fillId="2" borderId="62" xfId="13" applyFont="1" applyFill="1" applyBorder="1" applyAlignment="1">
      <alignment horizontal="center" vertical="center" wrapText="1"/>
    </xf>
    <xf numFmtId="0" fontId="24" fillId="2" borderId="62" xfId="13" applyFont="1" applyFill="1" applyBorder="1" applyAlignment="1">
      <alignment wrapText="1"/>
    </xf>
    <xf numFmtId="0" fontId="25" fillId="2" borderId="62" xfId="13" applyFont="1" applyFill="1" applyBorder="1" applyAlignment="1">
      <alignment horizontal="center" vertical="center" wrapText="1"/>
    </xf>
    <xf numFmtId="0" fontId="4" fillId="0" borderId="63" xfId="2" applyBorder="1" applyAlignment="1">
      <alignment horizontal="center" vertical="center" wrapText="1"/>
    </xf>
    <xf numFmtId="0" fontId="28" fillId="2" borderId="63" xfId="0" applyFont="1" applyFill="1" applyBorder="1" applyAlignment="1">
      <alignment horizontal="left" vertical="center" wrapText="1"/>
    </xf>
    <xf numFmtId="0" fontId="7" fillId="0" borderId="63" xfId="0" applyFont="1" applyBorder="1" applyAlignment="1">
      <alignment horizontal="center"/>
    </xf>
    <xf numFmtId="0" fontId="7" fillId="0" borderId="63" xfId="0" applyFont="1" applyBorder="1" applyAlignment="1">
      <alignment horizontal="center" vertical="center"/>
    </xf>
    <xf numFmtId="0" fontId="6" fillId="0" borderId="63" xfId="0" applyFont="1" applyBorder="1" applyAlignment="1">
      <alignment horizontal="center" vertical="center"/>
    </xf>
    <xf numFmtId="0" fontId="4" fillId="0" borderId="63" xfId="0" applyFont="1" applyBorder="1" applyAlignment="1">
      <alignment horizontal="left" vertical="center"/>
    </xf>
    <xf numFmtId="0" fontId="28" fillId="0" borderId="63" xfId="0" applyFont="1" applyBorder="1" applyAlignment="1">
      <alignment horizontal="center" vertical="center"/>
    </xf>
    <xf numFmtId="0" fontId="29" fillId="0" borderId="63" xfId="0" applyFont="1" applyBorder="1" applyAlignment="1">
      <alignment horizontal="center" vertical="center"/>
    </xf>
    <xf numFmtId="0" fontId="28" fillId="0" borderId="63" xfId="0" applyFont="1" applyBorder="1" applyAlignment="1">
      <alignment horizontal="center"/>
    </xf>
    <xf numFmtId="0" fontId="9" fillId="0" borderId="63" xfId="0" applyFont="1" applyBorder="1" applyAlignment="1">
      <alignment horizontal="left" vertical="top"/>
    </xf>
    <xf numFmtId="0" fontId="4" fillId="0" borderId="63" xfId="0" applyFont="1" applyBorder="1" applyAlignment="1">
      <alignment horizontal="left" vertical="top"/>
    </xf>
    <xf numFmtId="0" fontId="2" fillId="0" borderId="63" xfId="0" applyFont="1" applyBorder="1" applyAlignment="1">
      <alignment horizontal="center" vertical="center"/>
    </xf>
    <xf numFmtId="0" fontId="5" fillId="0" borderId="63" xfId="0" applyFont="1" applyBorder="1" applyAlignment="1">
      <alignment horizontal="center" vertical="center"/>
    </xf>
    <xf numFmtId="0" fontId="6" fillId="0" borderId="63" xfId="0" applyFont="1" applyBorder="1" applyAlignment="1">
      <alignment horizontal="left" vertical="center"/>
    </xf>
    <xf numFmtId="0" fontId="5" fillId="0" borderId="63" xfId="0" applyFont="1" applyBorder="1" applyAlignment="1">
      <alignment horizontal="left" vertical="center"/>
    </xf>
    <xf numFmtId="0" fontId="15" fillId="0" borderId="63" xfId="0" applyFont="1" applyBorder="1" applyAlignment="1">
      <alignment horizontal="left" vertical="center"/>
    </xf>
    <xf numFmtId="0" fontId="8" fillId="0" borderId="63" xfId="0" applyFont="1" applyBorder="1" applyAlignment="1">
      <alignment horizontal="left" vertical="center"/>
    </xf>
    <xf numFmtId="0" fontId="3" fillId="0" borderId="63" xfId="0" applyFont="1" applyBorder="1" applyAlignment="1">
      <alignment horizontal="center" vertical="center" wrapText="1"/>
    </xf>
    <xf numFmtId="0" fontId="32" fillId="0" borderId="63" xfId="0" applyFont="1" applyBorder="1" applyAlignment="1">
      <alignment horizontal="center" vertical="center" wrapText="1"/>
    </xf>
    <xf numFmtId="0" fontId="32" fillId="2" borderId="63" xfId="0" applyFont="1" applyFill="1" applyBorder="1" applyAlignment="1">
      <alignment horizontal="center" vertical="center" wrapText="1"/>
    </xf>
    <xf numFmtId="0" fontId="32" fillId="3" borderId="63" xfId="0" applyFont="1" applyFill="1" applyBorder="1" applyAlignment="1">
      <alignment horizontal="center" vertical="center" wrapText="1"/>
    </xf>
    <xf numFmtId="0" fontId="5" fillId="0" borderId="63" xfId="0" applyFont="1" applyBorder="1" applyAlignment="1">
      <alignment horizontal="center"/>
    </xf>
    <xf numFmtId="0" fontId="6" fillId="0" borderId="63" xfId="0" applyFont="1" applyBorder="1" applyAlignment="1">
      <alignment horizontal="center"/>
    </xf>
    <xf numFmtId="0" fontId="7" fillId="0" borderId="63" xfId="0" applyFont="1" applyBorder="1" applyAlignment="1">
      <alignment horizontal="center" wrapText="1"/>
    </xf>
    <xf numFmtId="1" fontId="5" fillId="0" borderId="63" xfId="0" applyNumberFormat="1" applyFont="1" applyBorder="1" applyAlignment="1">
      <alignment horizontal="center"/>
    </xf>
    <xf numFmtId="1" fontId="28" fillId="2" borderId="63" xfId="0" applyNumberFormat="1" applyFont="1" applyFill="1" applyBorder="1" applyAlignment="1">
      <alignment horizontal="left" vertical="center" wrapText="1"/>
    </xf>
    <xf numFmtId="1" fontId="28" fillId="3" borderId="63" xfId="0" applyNumberFormat="1" applyFont="1" applyFill="1" applyBorder="1" applyAlignment="1">
      <alignment horizontal="left" vertical="center" wrapText="1"/>
    </xf>
    <xf numFmtId="1" fontId="28" fillId="2" borderId="63" xfId="0" applyNumberFormat="1" applyFont="1" applyFill="1" applyBorder="1" applyAlignment="1">
      <alignment vertical="center" wrapText="1"/>
    </xf>
    <xf numFmtId="0" fontId="28" fillId="2" borderId="63" xfId="0" applyFont="1" applyFill="1" applyBorder="1" applyAlignment="1">
      <alignment vertical="center" wrapText="1"/>
    </xf>
    <xf numFmtId="0" fontId="28" fillId="2" borderId="63" xfId="0" applyFont="1" applyFill="1" applyBorder="1" applyAlignment="1">
      <alignment vertical="center"/>
    </xf>
    <xf numFmtId="0" fontId="28" fillId="13" borderId="63" xfId="0" applyFont="1" applyFill="1" applyBorder="1" applyAlignment="1">
      <alignment wrapText="1"/>
    </xf>
    <xf numFmtId="1" fontId="7" fillId="3" borderId="63" xfId="0" applyNumberFormat="1" applyFont="1" applyFill="1" applyBorder="1" applyAlignment="1">
      <alignment horizontal="left" vertical="center" wrapText="1"/>
    </xf>
    <xf numFmtId="0" fontId="7" fillId="2" borderId="63" xfId="0" applyFont="1" applyFill="1" applyBorder="1" applyAlignment="1">
      <alignment vertical="center" wrapText="1"/>
    </xf>
    <xf numFmtId="0" fontId="7" fillId="2" borderId="63" xfId="0" applyFont="1" applyFill="1" applyBorder="1" applyAlignment="1">
      <alignment vertical="center"/>
    </xf>
    <xf numFmtId="0" fontId="7" fillId="15" borderId="63" xfId="0" applyFont="1" applyFill="1" applyBorder="1" applyAlignment="1">
      <alignment wrapText="1"/>
    </xf>
    <xf numFmtId="1" fontId="28" fillId="0" borderId="63" xfId="0" applyNumberFormat="1" applyFont="1" applyBorder="1" applyAlignment="1">
      <alignment horizontal="left" vertical="center" wrapText="1"/>
    </xf>
    <xf numFmtId="1" fontId="28" fillId="13" borderId="63" xfId="0" applyNumberFormat="1" applyFont="1" applyFill="1" applyBorder="1" applyAlignment="1">
      <alignment horizontal="left" vertical="center" wrapText="1"/>
    </xf>
    <xf numFmtId="1" fontId="28" fillId="13" borderId="63" xfId="0" applyNumberFormat="1" applyFont="1" applyFill="1" applyBorder="1" applyAlignment="1">
      <alignment vertical="center" wrapText="1"/>
    </xf>
    <xf numFmtId="1" fontId="7" fillId="2" borderId="63" xfId="0" applyNumberFormat="1" applyFont="1" applyFill="1" applyBorder="1" applyAlignment="1">
      <alignment horizontal="left" vertical="center" wrapText="1"/>
    </xf>
    <xf numFmtId="1" fontId="7" fillId="13" borderId="63" xfId="0" applyNumberFormat="1" applyFont="1" applyFill="1" applyBorder="1" applyAlignment="1">
      <alignment vertical="center" wrapText="1"/>
    </xf>
    <xf numFmtId="1" fontId="7" fillId="2" borderId="63" xfId="0" applyNumberFormat="1" applyFont="1" applyFill="1" applyBorder="1" applyAlignment="1">
      <alignment vertical="center" wrapText="1"/>
    </xf>
    <xf numFmtId="0" fontId="7" fillId="2" borderId="63" xfId="0" applyFont="1" applyFill="1" applyBorder="1"/>
    <xf numFmtId="0" fontId="8" fillId="0" borderId="63" xfId="0" applyFont="1" applyBorder="1" applyAlignment="1">
      <alignment horizontal="center" vertical="center"/>
    </xf>
    <xf numFmtId="1" fontId="7" fillId="0" borderId="63" xfId="0" applyNumberFormat="1" applyFont="1" applyBorder="1" applyAlignment="1">
      <alignment horizontal="center" vertical="center"/>
    </xf>
    <xf numFmtId="1" fontId="7" fillId="2" borderId="63" xfId="0" applyNumberFormat="1" applyFont="1" applyFill="1" applyBorder="1"/>
    <xf numFmtId="0" fontId="6" fillId="0" borderId="63" xfId="0" applyFont="1" applyBorder="1" applyAlignment="1">
      <alignment horizontal="left"/>
    </xf>
    <xf numFmtId="0" fontId="7" fillId="0" borderId="63" xfId="0" applyFont="1" applyBorder="1" applyAlignment="1">
      <alignment wrapText="1"/>
    </xf>
    <xf numFmtId="1" fontId="28" fillId="2" borderId="63" xfId="0" applyNumberFormat="1" applyFont="1" applyFill="1" applyBorder="1"/>
    <xf numFmtId="0" fontId="7" fillId="14" borderId="63" xfId="0" applyFont="1" applyFill="1" applyBorder="1"/>
    <xf numFmtId="0" fontId="4" fillId="15" borderId="63" xfId="0" applyFont="1" applyFill="1" applyBorder="1"/>
    <xf numFmtId="0" fontId="4" fillId="15" borderId="63" xfId="0" applyFont="1" applyFill="1" applyBorder="1" applyAlignment="1">
      <alignment wrapText="1"/>
    </xf>
    <xf numFmtId="0" fontId="28" fillId="11" borderId="63" xfId="0" applyFont="1" applyFill="1" applyBorder="1"/>
    <xf numFmtId="0" fontId="7" fillId="15" borderId="63" xfId="0" applyFont="1" applyFill="1" applyBorder="1"/>
    <xf numFmtId="0" fontId="5" fillId="0" borderId="63" xfId="0" applyFont="1" applyBorder="1" applyAlignment="1">
      <alignment vertical="center" wrapText="1"/>
    </xf>
    <xf numFmtId="49" fontId="5" fillId="0" borderId="63" xfId="2" applyNumberFormat="1" applyFont="1" applyBorder="1" applyAlignment="1">
      <alignment horizontal="center" vertical="center" wrapText="1"/>
    </xf>
    <xf numFmtId="0" fontId="5" fillId="0" borderId="63" xfId="0" applyFont="1" applyBorder="1" applyAlignment="1">
      <alignment horizontal="left" wrapText="1"/>
    </xf>
    <xf numFmtId="0" fontId="7" fillId="0" borderId="63" xfId="0" applyFont="1" applyBorder="1" applyAlignment="1">
      <alignment vertical="center" wrapText="1"/>
    </xf>
    <xf numFmtId="49" fontId="7" fillId="0" borderId="63" xfId="2" applyNumberFormat="1" applyFont="1" applyBorder="1" applyAlignment="1">
      <alignment horizontal="center" vertical="center" wrapText="1"/>
    </xf>
    <xf numFmtId="0" fontId="7" fillId="0" borderId="63" xfId="0" applyFont="1" applyBorder="1" applyAlignment="1">
      <alignment horizontal="left" wrapText="1"/>
    </xf>
    <xf numFmtId="49" fontId="28" fillId="2" borderId="63" xfId="2" applyNumberFormat="1" applyFont="1" applyFill="1" applyBorder="1" applyAlignment="1">
      <alignment horizontal="center" vertical="center" wrapText="1"/>
    </xf>
    <xf numFmtId="49" fontId="4" fillId="2" borderId="63" xfId="2" applyNumberFormat="1" applyFill="1" applyBorder="1" applyAlignment="1">
      <alignment horizontal="center" vertical="center" wrapText="1"/>
    </xf>
    <xf numFmtId="0" fontId="28" fillId="0" borderId="63" xfId="0" applyFont="1" applyBorder="1" applyAlignment="1">
      <alignment horizontal="left" wrapText="1"/>
    </xf>
    <xf numFmtId="0" fontId="7" fillId="0" borderId="63" xfId="0" applyFont="1" applyBorder="1" applyAlignment="1">
      <alignment horizontal="center" vertical="center" wrapText="1"/>
    </xf>
    <xf numFmtId="0" fontId="4" fillId="0" borderId="63" xfId="0" applyFont="1" applyBorder="1"/>
    <xf numFmtId="1" fontId="4" fillId="0" borderId="63" xfId="0" applyNumberFormat="1" applyFont="1" applyBorder="1"/>
    <xf numFmtId="0" fontId="7" fillId="0" borderId="63" xfId="3" applyFont="1" applyBorder="1" applyAlignment="1">
      <alignment horizontal="center" wrapText="1"/>
    </xf>
    <xf numFmtId="0" fontId="7" fillId="0" borderId="63" xfId="3" applyFont="1" applyBorder="1"/>
    <xf numFmtId="0" fontId="7" fillId="0" borderId="63" xfId="4" applyFont="1" applyBorder="1" applyAlignment="1">
      <alignment horizontal="center" wrapText="1"/>
    </xf>
    <xf numFmtId="0" fontId="7" fillId="0" borderId="63" xfId="4" applyFont="1" applyBorder="1" applyAlignment="1">
      <alignment horizontal="center"/>
    </xf>
    <xf numFmtId="1" fontId="7" fillId="0" borderId="63" xfId="4" applyNumberFormat="1" applyFont="1" applyBorder="1" applyAlignment="1">
      <alignment horizontal="center"/>
    </xf>
    <xf numFmtId="0" fontId="7" fillId="0" borderId="63" xfId="4" applyFont="1" applyBorder="1"/>
    <xf numFmtId="0" fontId="7" fillId="0" borderId="63" xfId="3" applyFont="1" applyBorder="1" applyAlignment="1">
      <alignment wrapText="1"/>
    </xf>
    <xf numFmtId="0" fontId="7" fillId="2" borderId="63" xfId="3" applyFont="1" applyFill="1" applyBorder="1" applyAlignment="1">
      <alignment wrapText="1"/>
    </xf>
    <xf numFmtId="1" fontId="4" fillId="2" borderId="63" xfId="5" applyNumberFormat="1" applyFont="1" applyFill="1" applyBorder="1"/>
    <xf numFmtId="0" fontId="5" fillId="0" borderId="63" xfId="0" applyFont="1" applyBorder="1" applyAlignment="1">
      <alignment horizontal="center" vertical="center" wrapText="1"/>
    </xf>
    <xf numFmtId="0" fontId="5" fillId="0" borderId="63" xfId="0" applyFont="1" applyBorder="1" applyAlignment="1">
      <alignment vertical="center"/>
    </xf>
    <xf numFmtId="1" fontId="5" fillId="0" borderId="63" xfId="0" applyNumberFormat="1" applyFont="1" applyBorder="1" applyAlignment="1">
      <alignment horizontal="center" vertical="center" wrapText="1"/>
    </xf>
    <xf numFmtId="0" fontId="5" fillId="2" borderId="63" xfId="0" applyFont="1" applyFill="1" applyBorder="1" applyAlignment="1">
      <alignment vertical="center"/>
    </xf>
    <xf numFmtId="1" fontId="5" fillId="2" borderId="63" xfId="0" applyNumberFormat="1" applyFont="1" applyFill="1" applyBorder="1" applyAlignment="1">
      <alignment vertical="center"/>
    </xf>
    <xf numFmtId="0" fontId="7" fillId="2" borderId="63"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3" xfId="0" applyFont="1" applyFill="1" applyBorder="1"/>
    <xf numFmtId="0" fontId="11" fillId="0" borderId="63" xfId="0" applyFont="1" applyBorder="1"/>
    <xf numFmtId="0" fontId="11" fillId="0" borderId="63" xfId="0" applyFont="1" applyBorder="1" applyAlignment="1">
      <alignment horizontal="left" vertical="center"/>
    </xf>
    <xf numFmtId="0" fontId="3" fillId="0" borderId="63" xfId="0" applyFont="1" applyBorder="1" applyAlignment="1">
      <alignment horizontal="center" vertical="center"/>
    </xf>
    <xf numFmtId="0" fontId="3" fillId="2" borderId="63"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7" fillId="3" borderId="63" xfId="0" applyFont="1" applyFill="1" applyBorder="1" applyAlignment="1">
      <alignment horizontal="center" vertical="center"/>
    </xf>
    <xf numFmtId="49" fontId="33" fillId="2" borderId="63" xfId="2" applyNumberFormat="1" applyFont="1" applyFill="1" applyBorder="1" applyAlignment="1">
      <alignment vertical="center"/>
    </xf>
    <xf numFmtId="49" fontId="28" fillId="0" borderId="63" xfId="0" applyNumberFormat="1" applyFont="1" applyBorder="1" applyAlignment="1">
      <alignment horizontal="left" vertical="center"/>
    </xf>
    <xf numFmtId="0" fontId="28" fillId="0" borderId="63" xfId="0" applyFont="1" applyBorder="1" applyAlignment="1">
      <alignment horizontal="left" vertical="center"/>
    </xf>
    <xf numFmtId="49" fontId="28" fillId="2" borderId="63" xfId="2" applyNumberFormat="1" applyFont="1" applyFill="1" applyBorder="1" applyAlignment="1">
      <alignment vertical="center" wrapText="1"/>
    </xf>
    <xf numFmtId="49" fontId="33" fillId="0" borderId="63" xfId="0" applyNumberFormat="1" applyFont="1" applyBorder="1" applyAlignment="1">
      <alignment horizontal="left" vertical="center"/>
    </xf>
    <xf numFmtId="49" fontId="33" fillId="0" borderId="63" xfId="0" applyNumberFormat="1" applyFont="1" applyBorder="1" applyAlignment="1">
      <alignment horizontal="center" vertical="center"/>
    </xf>
    <xf numFmtId="49" fontId="33" fillId="2" borderId="63" xfId="0" applyNumberFormat="1" applyFont="1" applyFill="1" applyBorder="1" applyAlignment="1">
      <alignment horizontal="center" vertical="center"/>
    </xf>
    <xf numFmtId="49" fontId="28" fillId="0" borderId="63" xfId="2" applyNumberFormat="1" applyFont="1" applyBorder="1" applyAlignment="1">
      <alignment horizontal="left" vertical="center"/>
    </xf>
    <xf numFmtId="49" fontId="28" fillId="0" borderId="63" xfId="0" applyNumberFormat="1" applyFont="1" applyBorder="1" applyAlignment="1">
      <alignment horizontal="center" vertical="center"/>
    </xf>
    <xf numFmtId="49" fontId="28" fillId="0" borderId="63" xfId="0" applyNumberFormat="1" applyFont="1" applyBorder="1" applyAlignment="1">
      <alignment horizontal="center" vertical="center" wrapText="1"/>
    </xf>
    <xf numFmtId="0" fontId="28" fillId="0" borderId="63" xfId="0" applyFont="1" applyBorder="1"/>
    <xf numFmtId="0" fontId="28" fillId="2" borderId="63" xfId="0" applyFont="1" applyFill="1" applyBorder="1"/>
    <xf numFmtId="49" fontId="28" fillId="4" borderId="63" xfId="7" applyNumberFormat="1" applyFont="1" applyFill="1" applyBorder="1" applyAlignment="1">
      <alignment horizontal="left" vertical="center" wrapText="1"/>
    </xf>
    <xf numFmtId="49" fontId="28" fillId="0" borderId="63" xfId="2" applyNumberFormat="1" applyFont="1" applyBorder="1" applyAlignment="1">
      <alignment horizontal="left" vertical="center" wrapText="1"/>
    </xf>
    <xf numFmtId="49" fontId="28" fillId="0" borderId="63" xfId="2" applyNumberFormat="1" applyFont="1" applyBorder="1" applyAlignment="1">
      <alignment vertical="center" wrapText="1"/>
    </xf>
    <xf numFmtId="0" fontId="33" fillId="0" borderId="63" xfId="0" applyFont="1" applyBorder="1" applyAlignment="1">
      <alignment horizontal="left" vertical="center"/>
    </xf>
    <xf numFmtId="49" fontId="33" fillId="0" borderId="63" xfId="2" applyNumberFormat="1" applyFont="1" applyBorder="1" applyAlignment="1">
      <alignment horizontal="left" vertical="center"/>
    </xf>
    <xf numFmtId="49" fontId="33" fillId="0" borderId="63" xfId="2" applyNumberFormat="1" applyFont="1" applyBorder="1" applyAlignment="1">
      <alignment horizontal="left" vertical="center" wrapText="1"/>
    </xf>
    <xf numFmtId="49" fontId="33" fillId="0" borderId="63" xfId="2" applyNumberFormat="1" applyFont="1" applyBorder="1" applyAlignment="1">
      <alignment vertical="center" wrapText="1"/>
    </xf>
    <xf numFmtId="0" fontId="9" fillId="2" borderId="63" xfId="0" applyFont="1" applyFill="1" applyBorder="1"/>
    <xf numFmtId="0" fontId="7" fillId="0" borderId="66" xfId="0" applyFont="1" applyBorder="1" applyAlignment="1">
      <alignment horizontal="center" vertical="center"/>
    </xf>
    <xf numFmtId="0" fontId="2" fillId="0" borderId="68" xfId="0" applyFont="1" applyBorder="1" applyAlignment="1">
      <alignment horizontal="left" vertical="center"/>
    </xf>
    <xf numFmtId="0" fontId="11" fillId="2" borderId="69" xfId="0" applyFont="1" applyFill="1" applyBorder="1"/>
    <xf numFmtId="0" fontId="11" fillId="2" borderId="69" xfId="0" applyFont="1" applyFill="1" applyBorder="1" applyAlignment="1">
      <alignment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11" fillId="2" borderId="72" xfId="0" applyFont="1" applyFill="1" applyBorder="1" applyAlignment="1">
      <alignment vertical="center"/>
    </xf>
    <xf numFmtId="49" fontId="7" fillId="0" borderId="73" xfId="2" applyNumberFormat="1" applyFont="1" applyBorder="1" applyAlignment="1">
      <alignment horizontal="left" vertical="center" wrapText="1"/>
    </xf>
    <xf numFmtId="49" fontId="7" fillId="0" borderId="74" xfId="2" applyNumberFormat="1" applyFont="1" applyBorder="1" applyAlignment="1">
      <alignment horizontal="left" vertical="center" wrapText="1"/>
    </xf>
    <xf numFmtId="49" fontId="4" fillId="4" borderId="75" xfId="7" applyNumberFormat="1" applyFill="1" applyBorder="1" applyAlignment="1">
      <alignment horizontal="left" vertical="center" wrapText="1"/>
    </xf>
    <xf numFmtId="0" fontId="31" fillId="15" borderId="76" xfId="0" applyFont="1" applyFill="1" applyBorder="1"/>
    <xf numFmtId="0" fontId="7" fillId="4" borderId="75" xfId="7" applyFont="1" applyFill="1" applyBorder="1" applyAlignment="1">
      <alignment horizontal="center" vertical="center"/>
    </xf>
    <xf numFmtId="49" fontId="4" fillId="0" borderId="73" xfId="2" applyNumberFormat="1" applyBorder="1" applyAlignment="1">
      <alignment horizontal="left" vertical="center" wrapText="1"/>
    </xf>
    <xf numFmtId="49" fontId="4" fillId="0" borderId="74" xfId="2" applyNumberFormat="1" applyBorder="1" applyAlignment="1">
      <alignment horizontal="left" vertical="center" wrapText="1"/>
    </xf>
    <xf numFmtId="49" fontId="7" fillId="0" borderId="77" xfId="2" applyNumberFormat="1" applyFont="1" applyBorder="1" applyAlignment="1">
      <alignment horizontal="left" vertical="center" wrapText="1"/>
    </xf>
    <xf numFmtId="49" fontId="0" fillId="0" borderId="73" xfId="2" applyNumberFormat="1" applyFont="1" applyBorder="1" applyAlignment="1">
      <alignment horizontal="left" vertical="center" wrapText="1"/>
    </xf>
    <xf numFmtId="0" fontId="31" fillId="16" borderId="65" xfId="0" applyFont="1" applyFill="1" applyBorder="1"/>
    <xf numFmtId="0" fontId="2" fillId="0" borderId="68" xfId="13" applyFont="1" applyBorder="1" applyAlignment="1">
      <alignment horizontal="left" vertical="center"/>
    </xf>
    <xf numFmtId="0" fontId="4" fillId="0" borderId="67" xfId="13" applyBorder="1" applyAlignment="1">
      <alignment horizontal="center" vertical="center" wrapText="1"/>
    </xf>
    <xf numFmtId="0" fontId="31" fillId="14" borderId="65" xfId="0" applyFont="1" applyFill="1" applyBorder="1" applyAlignment="1">
      <alignment horizontal="center" vertical="center"/>
    </xf>
    <xf numFmtId="0" fontId="36" fillId="2" borderId="67" xfId="13" applyFont="1" applyFill="1" applyBorder="1" applyAlignment="1">
      <alignment horizontal="center" vertical="center" wrapText="1"/>
    </xf>
    <xf numFmtId="0" fontId="4" fillId="11" borderId="65" xfId="0" applyFont="1" applyFill="1" applyBorder="1" applyAlignment="1">
      <alignment horizontal="center"/>
    </xf>
    <xf numFmtId="0" fontId="37" fillId="11" borderId="65" xfId="0" applyFont="1" applyFill="1" applyBorder="1" applyAlignment="1">
      <alignment horizontal="center"/>
    </xf>
    <xf numFmtId="0" fontId="4" fillId="0" borderId="67" xfId="0" applyFont="1" applyBorder="1" applyAlignment="1">
      <alignment horizontal="right"/>
    </xf>
    <xf numFmtId="0" fontId="4" fillId="0" borderId="65" xfId="0" applyFont="1" applyBorder="1" applyAlignment="1">
      <alignment wrapText="1"/>
    </xf>
    <xf numFmtId="0" fontId="4" fillId="0" borderId="67" xfId="0" applyFont="1" applyBorder="1" applyAlignment="1">
      <alignment horizontal="right" vertical="center"/>
    </xf>
    <xf numFmtId="0" fontId="7" fillId="0" borderId="73" xfId="0" applyFont="1" applyBorder="1" applyAlignment="1">
      <alignment horizontal="center" vertical="center" wrapText="1"/>
    </xf>
    <xf numFmtId="0" fontId="7" fillId="0" borderId="73" xfId="15" applyFont="1" applyBorder="1" applyAlignment="1">
      <alignment horizontal="center" vertical="center" wrapText="1"/>
    </xf>
    <xf numFmtId="0" fontId="7" fillId="0" borderId="75" xfId="15" applyFont="1" applyBorder="1"/>
    <xf numFmtId="0" fontId="2" fillId="0" borderId="78" xfId="13" applyFont="1" applyBorder="1"/>
    <xf numFmtId="0" fontId="4" fillId="0" borderId="75" xfId="13" applyBorder="1"/>
    <xf numFmtId="0" fontId="4" fillId="0" borderId="75" xfId="13" applyBorder="1" applyAlignment="1">
      <alignment horizontal="right"/>
    </xf>
    <xf numFmtId="0" fontId="23" fillId="2" borderId="75" xfId="13" applyFont="1" applyFill="1" applyBorder="1" applyAlignment="1">
      <alignment horizontal="center"/>
    </xf>
    <xf numFmtId="0" fontId="7" fillId="2" borderId="75" xfId="13" applyFont="1" applyFill="1" applyBorder="1" applyAlignment="1">
      <alignment horizontal="center" wrapText="1"/>
    </xf>
    <xf numFmtId="0" fontId="7" fillId="2" borderId="75" xfId="13" applyFont="1" applyFill="1" applyBorder="1" applyAlignment="1">
      <alignment horizontal="center" vertical="center" wrapText="1"/>
    </xf>
    <xf numFmtId="0" fontId="24" fillId="2" borderId="75" xfId="13" applyFont="1" applyFill="1" applyBorder="1" applyAlignment="1">
      <alignment wrapText="1"/>
    </xf>
    <xf numFmtId="0" fontId="25" fillId="2" borderId="75" xfId="13" applyFont="1" applyFill="1" applyBorder="1" applyAlignment="1">
      <alignment horizontal="center" vertical="center" wrapText="1"/>
    </xf>
    <xf numFmtId="0" fontId="4" fillId="2" borderId="75" xfId="13" applyFill="1" applyBorder="1" applyAlignment="1">
      <alignment horizontal="center"/>
    </xf>
    <xf numFmtId="0" fontId="4" fillId="2" borderId="75" xfId="13" applyFill="1" applyBorder="1" applyAlignment="1">
      <alignment horizontal="center" wrapText="1"/>
    </xf>
    <xf numFmtId="0" fontId="4" fillId="2" borderId="75" xfId="13" applyFill="1" applyBorder="1" applyAlignment="1">
      <alignment horizontal="left" wrapText="1"/>
    </xf>
    <xf numFmtId="0" fontId="4" fillId="2" borderId="75" xfId="13" applyFill="1" applyBorder="1"/>
    <xf numFmtId="0" fontId="4" fillId="2" borderId="75" xfId="13" applyFill="1" applyBorder="1" applyAlignment="1">
      <alignment wrapText="1"/>
    </xf>
    <xf numFmtId="0" fontId="7" fillId="2" borderId="75" xfId="13" applyFont="1" applyFill="1" applyBorder="1" applyAlignment="1">
      <alignment horizontal="left" wrapText="1"/>
    </xf>
    <xf numFmtId="0" fontId="7" fillId="2" borderId="75" xfId="13" applyFont="1" applyFill="1" applyBorder="1" applyAlignment="1">
      <alignment horizontal="center"/>
    </xf>
    <xf numFmtId="0" fontId="7" fillId="2" borderId="75" xfId="13" applyFont="1" applyFill="1" applyBorder="1"/>
    <xf numFmtId="0" fontId="7" fillId="2" borderId="75" xfId="13" applyFont="1" applyFill="1" applyBorder="1" applyAlignment="1">
      <alignment wrapText="1"/>
    </xf>
    <xf numFmtId="49" fontId="7" fillId="2" borderId="75" xfId="2" applyNumberFormat="1" applyFont="1" applyFill="1" applyBorder="1" applyAlignment="1">
      <alignment horizontal="center" vertical="center" wrapText="1"/>
    </xf>
    <xf numFmtId="0" fontId="5" fillId="10" borderId="75" xfId="16" applyFill="1" applyBorder="1" applyAlignment="1">
      <alignment horizontal="center"/>
    </xf>
    <xf numFmtId="0" fontId="7" fillId="2" borderId="75" xfId="13" applyFont="1" applyFill="1" applyBorder="1" applyAlignment="1">
      <alignment horizontal="left" vertical="top" wrapText="1"/>
    </xf>
    <xf numFmtId="0" fontId="4" fillId="2" borderId="79" xfId="13" applyFill="1" applyBorder="1" applyAlignment="1">
      <alignment wrapText="1"/>
    </xf>
    <xf numFmtId="0" fontId="30" fillId="2" borderId="75" xfId="20" applyFill="1" applyBorder="1" applyAlignment="1">
      <alignment wrapText="1"/>
    </xf>
    <xf numFmtId="0" fontId="11" fillId="0" borderId="80" xfId="13" applyFont="1" applyBorder="1" applyAlignment="1">
      <alignment wrapText="1"/>
    </xf>
    <xf numFmtId="0" fontId="7" fillId="2" borderId="75" xfId="13" applyFont="1" applyFill="1" applyBorder="1" applyAlignment="1">
      <alignment horizontal="center" vertical="center"/>
    </xf>
    <xf numFmtId="0" fontId="7" fillId="2" borderId="79" xfId="13" applyFont="1" applyFill="1" applyBorder="1" applyAlignment="1">
      <alignment horizontal="center" vertical="center" wrapText="1"/>
    </xf>
    <xf numFmtId="0" fontId="26" fillId="2" borderId="75" xfId="17" applyFill="1" applyBorder="1" applyAlignment="1">
      <alignment vertical="center" wrapText="1"/>
    </xf>
    <xf numFmtId="0" fontId="26" fillId="2" borderId="75" xfId="17" applyFill="1" applyBorder="1" applyAlignment="1">
      <alignment horizontal="center" vertical="center" wrapText="1"/>
    </xf>
    <xf numFmtId="0" fontId="26" fillId="2" borderId="75" xfId="17" applyFill="1" applyBorder="1" applyAlignment="1">
      <alignment vertical="center"/>
    </xf>
    <xf numFmtId="0" fontId="26" fillId="2" borderId="75" xfId="17" applyFill="1" applyBorder="1" applyAlignment="1">
      <alignment horizontal="center" vertical="center"/>
    </xf>
    <xf numFmtId="0" fontId="7" fillId="2" borderId="75" xfId="13" applyFont="1" applyFill="1" applyBorder="1" applyAlignment="1">
      <alignment vertical="center" wrapText="1"/>
    </xf>
    <xf numFmtId="0" fontId="7" fillId="2" borderId="79" xfId="13" applyFont="1" applyFill="1" applyBorder="1" applyAlignment="1">
      <alignment horizontal="center" vertical="center"/>
    </xf>
    <xf numFmtId="0" fontId="4" fillId="2" borderId="75" xfId="18" applyFill="1" applyBorder="1" applyAlignment="1">
      <alignment vertical="center" wrapText="1"/>
    </xf>
    <xf numFmtId="0" fontId="7" fillId="0" borderId="75" xfId="0" applyFont="1" applyBorder="1" applyAlignment="1">
      <alignment horizontal="center" vertical="center"/>
    </xf>
    <xf numFmtId="0" fontId="7" fillId="4" borderId="75" xfId="0" applyFont="1" applyFill="1" applyBorder="1" applyAlignment="1">
      <alignment horizontal="center" vertical="center"/>
    </xf>
    <xf numFmtId="0" fontId="7" fillId="0" borderId="75" xfId="0" applyFont="1" applyBorder="1" applyAlignment="1">
      <alignment vertical="center"/>
    </xf>
    <xf numFmtId="0" fontId="4" fillId="0" borderId="75" xfId="18" applyBorder="1" applyAlignment="1">
      <alignment horizontal="center"/>
    </xf>
    <xf numFmtId="0" fontId="4" fillId="0" borderId="75" xfId="18" applyBorder="1" applyAlignment="1">
      <alignment horizontal="center" vertical="center" wrapText="1"/>
    </xf>
    <xf numFmtId="0" fontId="4" fillId="2" borderId="75" xfId="18" applyFill="1" applyBorder="1" applyAlignment="1">
      <alignment horizontal="center"/>
    </xf>
    <xf numFmtId="0" fontId="4" fillId="0" borderId="75" xfId="18" applyBorder="1" applyAlignment="1">
      <alignment horizontal="left"/>
    </xf>
    <xf numFmtId="0" fontId="4" fillId="4" borderId="75" xfId="18" applyFill="1" applyBorder="1" applyAlignment="1">
      <alignment horizontal="left"/>
    </xf>
    <xf numFmtId="0" fontId="4" fillId="4" borderId="75" xfId="18" applyFill="1" applyBorder="1" applyAlignment="1">
      <alignment horizontal="left" wrapText="1"/>
    </xf>
    <xf numFmtId="0" fontId="20" fillId="0" borderId="75" xfId="0" applyFont="1" applyBorder="1"/>
    <xf numFmtId="0" fontId="20" fillId="0" borderId="75" xfId="0" applyFont="1" applyBorder="1" applyAlignment="1">
      <alignment horizontal="left"/>
    </xf>
    <xf numFmtId="0" fontId="20" fillId="0" borderId="75" xfId="0" applyFont="1" applyBorder="1" applyAlignment="1">
      <alignment horizontal="center"/>
    </xf>
    <xf numFmtId="0" fontId="4" fillId="0" borderId="75" xfId="0" applyFont="1" applyBorder="1" applyAlignment="1">
      <alignment horizontal="center"/>
    </xf>
    <xf numFmtId="0" fontId="4" fillId="2" borderId="75" xfId="18" applyFill="1" applyBorder="1"/>
    <xf numFmtId="0" fontId="4" fillId="2" borderId="75" xfId="18" applyFill="1" applyBorder="1" applyAlignment="1">
      <alignment wrapText="1"/>
    </xf>
    <xf numFmtId="0" fontId="4" fillId="2" borderId="75" xfId="0" applyFont="1" applyFill="1" applyBorder="1"/>
    <xf numFmtId="0" fontId="4" fillId="2" borderId="75" xfId="0" applyFont="1" applyFill="1" applyBorder="1" applyAlignment="1">
      <alignment horizontal="center"/>
    </xf>
    <xf numFmtId="0" fontId="7" fillId="2" borderId="75" xfId="0" applyFont="1" applyFill="1" applyBorder="1" applyAlignment="1">
      <alignment horizontal="center"/>
    </xf>
    <xf numFmtId="0" fontId="7" fillId="2" borderId="75" xfId="0" applyFont="1" applyFill="1" applyBorder="1"/>
    <xf numFmtId="0" fontId="7" fillId="0" borderId="81" xfId="0" applyFont="1" applyBorder="1"/>
    <xf numFmtId="0" fontId="0" fillId="0" borderId="75" xfId="0" applyBorder="1" applyAlignment="1">
      <alignment vertical="center" wrapText="1"/>
    </xf>
    <xf numFmtId="0" fontId="0" fillId="0" borderId="75" xfId="0" applyBorder="1" applyAlignment="1">
      <alignment horizontal="center" vertical="center" wrapText="1"/>
    </xf>
    <xf numFmtId="0" fontId="7" fillId="2" borderId="75" xfId="0" applyFont="1" applyFill="1" applyBorder="1" applyAlignment="1">
      <alignment vertical="center" wrapText="1"/>
    </xf>
    <xf numFmtId="0" fontId="0" fillId="2" borderId="75" xfId="0" applyFill="1" applyBorder="1"/>
    <xf numFmtId="0" fontId="0" fillId="2" borderId="75" xfId="0" applyFill="1" applyBorder="1" applyAlignment="1">
      <alignment vertical="top" wrapText="1"/>
    </xf>
    <xf numFmtId="0" fontId="0" fillId="2" borderId="75" xfId="0" applyFill="1" applyBorder="1" applyAlignment="1">
      <alignment vertical="top"/>
    </xf>
    <xf numFmtId="0" fontId="0" fillId="2" borderId="75" xfId="0" applyFill="1" applyBorder="1" applyAlignment="1">
      <alignment horizontal="left" vertical="center" wrapText="1"/>
    </xf>
    <xf numFmtId="0" fontId="0" fillId="2" borderId="75" xfId="0" applyFill="1" applyBorder="1" applyAlignment="1">
      <alignment wrapText="1"/>
    </xf>
    <xf numFmtId="49" fontId="0" fillId="2" borderId="75" xfId="0" applyNumberFormat="1" applyFill="1" applyBorder="1" applyAlignment="1">
      <alignment vertical="top" wrapText="1"/>
    </xf>
    <xf numFmtId="0" fontId="0" fillId="2" borderId="75" xfId="0" applyFill="1" applyBorder="1" applyAlignment="1">
      <alignment vertical="center" wrapText="1"/>
    </xf>
    <xf numFmtId="0" fontId="38" fillId="2" borderId="75" xfId="0" applyFont="1" applyFill="1" applyBorder="1"/>
    <xf numFmtId="0" fontId="7" fillId="2" borderId="75" xfId="0" applyFont="1" applyFill="1" applyBorder="1" applyAlignment="1">
      <alignment wrapText="1"/>
    </xf>
    <xf numFmtId="0" fontId="0" fillId="0" borderId="75" xfId="0" applyBorder="1" applyAlignment="1">
      <alignment horizontal="left" vertical="top" wrapText="1"/>
    </xf>
    <xf numFmtId="0" fontId="0" fillId="0" borderId="75" xfId="0" applyBorder="1" applyAlignment="1">
      <alignment vertical="top" wrapText="1"/>
    </xf>
    <xf numFmtId="0" fontId="0" fillId="5" borderId="75" xfId="0" applyFill="1" applyBorder="1" applyAlignment="1">
      <alignment horizontal="center" vertical="top" wrapText="1"/>
    </xf>
    <xf numFmtId="0" fontId="7" fillId="6" borderId="75" xfId="0" applyFont="1" applyFill="1" applyBorder="1" applyAlignment="1">
      <alignment horizontal="center" vertical="top" wrapText="1"/>
    </xf>
    <xf numFmtId="0" fontId="0" fillId="0" borderId="75" xfId="0" applyBorder="1" applyAlignment="1">
      <alignment horizontal="left" vertical="top"/>
    </xf>
    <xf numFmtId="0" fontId="9" fillId="2" borderId="63" xfId="0" applyFont="1" applyFill="1" applyBorder="1" applyAlignment="1">
      <alignment horizontal="left"/>
    </xf>
    <xf numFmtId="0" fontId="40" fillId="2" borderId="63" xfId="0" applyFont="1" applyFill="1" applyBorder="1"/>
    <xf numFmtId="0" fontId="34" fillId="2" borderId="63" xfId="0" applyFont="1" applyFill="1" applyBorder="1"/>
    <xf numFmtId="0" fontId="34" fillId="2" borderId="65" xfId="0" applyFont="1" applyFill="1" applyBorder="1"/>
    <xf numFmtId="0" fontId="9" fillId="2" borderId="63" xfId="0" applyFont="1" applyFill="1" applyBorder="1" applyAlignment="1">
      <alignment horizontal="center"/>
    </xf>
    <xf numFmtId="0" fontId="9" fillId="2" borderId="42" xfId="0" applyFont="1" applyFill="1" applyBorder="1" applyAlignment="1">
      <alignment horizontal="center"/>
    </xf>
    <xf numFmtId="0" fontId="39" fillId="2" borderId="63" xfId="9" applyFont="1" applyFill="1" applyBorder="1" applyAlignment="1">
      <alignment horizontal="left" wrapText="1"/>
    </xf>
    <xf numFmtId="0" fontId="9" fillId="2" borderId="75" xfId="13" applyFont="1" applyFill="1" applyBorder="1" applyAlignment="1">
      <alignment horizontal="center" wrapText="1"/>
    </xf>
    <xf numFmtId="0" fontId="7" fillId="0" borderId="0" xfId="0" applyFont="1" applyFill="1" applyBorder="1"/>
    <xf numFmtId="49" fontId="39" fillId="2" borderId="63" xfId="2" applyNumberFormat="1" applyFont="1" applyFill="1" applyBorder="1" applyAlignment="1">
      <alignment vertical="center"/>
    </xf>
    <xf numFmtId="0" fontId="41" fillId="0" borderId="17" xfId="0" applyFont="1" applyBorder="1"/>
    <xf numFmtId="0" fontId="41" fillId="0" borderId="65" xfId="0" applyFont="1" applyBorder="1"/>
    <xf numFmtId="0" fontId="41" fillId="11" borderId="65" xfId="0" applyFont="1" applyFill="1" applyBorder="1"/>
    <xf numFmtId="0" fontId="41" fillId="0" borderId="65" xfId="0" applyFont="1" applyBorder="1" applyAlignment="1">
      <alignment wrapText="1"/>
    </xf>
    <xf numFmtId="9" fontId="41" fillId="0" borderId="65" xfId="0" applyNumberFormat="1" applyFont="1" applyBorder="1" applyAlignment="1">
      <alignment wrapText="1"/>
    </xf>
    <xf numFmtId="0" fontId="41" fillId="11" borderId="42" xfId="0" applyFont="1" applyFill="1" applyBorder="1"/>
    <xf numFmtId="0" fontId="34" fillId="11" borderId="65" xfId="0" applyFont="1" applyFill="1" applyBorder="1" applyAlignment="1">
      <alignment wrapText="1"/>
    </xf>
    <xf numFmtId="0" fontId="41" fillId="0" borderId="42" xfId="0" applyFont="1" applyBorder="1"/>
    <xf numFmtId="0" fontId="41" fillId="0" borderId="42" xfId="0" applyFont="1" applyBorder="1" applyAlignment="1">
      <alignment wrapText="1"/>
    </xf>
    <xf numFmtId="9" fontId="41" fillId="0" borderId="42" xfId="0" applyNumberFormat="1" applyFont="1" applyBorder="1" applyAlignment="1">
      <alignment wrapText="1"/>
    </xf>
    <xf numFmtId="0" fontId="34" fillId="0" borderId="0" xfId="0" applyFont="1"/>
    <xf numFmtId="0" fontId="41" fillId="11" borderId="17" xfId="0" applyFont="1" applyFill="1" applyBorder="1"/>
    <xf numFmtId="0" fontId="34" fillId="11" borderId="42" xfId="0" applyFont="1" applyFill="1" applyBorder="1" applyAlignment="1">
      <alignment wrapText="1"/>
    </xf>
    <xf numFmtId="0" fontId="34" fillId="0" borderId="17" xfId="0" applyFont="1" applyBorder="1"/>
    <xf numFmtId="0" fontId="34" fillId="0" borderId="42" xfId="0" applyFont="1" applyBorder="1"/>
    <xf numFmtId="0" fontId="34" fillId="0" borderId="42" xfId="0" applyFont="1" applyBorder="1" applyAlignment="1">
      <alignment wrapText="1"/>
    </xf>
    <xf numFmtId="9" fontId="34" fillId="0" borderId="42" xfId="0" applyNumberFormat="1" applyFont="1" applyBorder="1" applyAlignment="1">
      <alignment wrapText="1"/>
    </xf>
    <xf numFmtId="49" fontId="34" fillId="2" borderId="63" xfId="2" applyNumberFormat="1" applyFont="1" applyFill="1" applyBorder="1" applyAlignment="1">
      <alignment vertical="center" wrapText="1"/>
    </xf>
    <xf numFmtId="0" fontId="9" fillId="0" borderId="63" xfId="0" applyFont="1" applyBorder="1" applyAlignment="1">
      <alignment horizontal="center"/>
    </xf>
    <xf numFmtId="0" fontId="9" fillId="2" borderId="63" xfId="0" applyFont="1" applyFill="1" applyBorder="1" applyAlignment="1">
      <alignment vertical="center"/>
    </xf>
    <xf numFmtId="0" fontId="9" fillId="15" borderId="63" xfId="0" applyFont="1" applyFill="1" applyBorder="1" applyAlignment="1">
      <alignment wrapText="1"/>
    </xf>
    <xf numFmtId="0" fontId="3" fillId="0" borderId="63" xfId="0" applyFont="1" applyBorder="1" applyAlignment="1">
      <alignment horizontal="left" vertical="center" wrapText="1"/>
    </xf>
    <xf numFmtId="0" fontId="7" fillId="0" borderId="0" xfId="0" applyFont="1" applyAlignment="1">
      <alignment horizontal="left" wrapText="1"/>
    </xf>
    <xf numFmtId="0" fontId="5" fillId="0" borderId="63" xfId="0" applyFont="1" applyBorder="1" applyAlignment="1">
      <alignment horizontal="left" vertical="center" wrapText="1"/>
    </xf>
    <xf numFmtId="0" fontId="9" fillId="2" borderId="75" xfId="13" applyFont="1" applyFill="1" applyBorder="1" applyAlignment="1">
      <alignment horizontal="left" wrapText="1"/>
    </xf>
    <xf numFmtId="0" fontId="4" fillId="2" borderId="17" xfId="13" applyFill="1" applyBorder="1" applyAlignment="1">
      <alignment horizontal="left" vertical="top" wrapText="1"/>
    </xf>
    <xf numFmtId="0" fontId="9" fillId="15" borderId="63" xfId="0" applyFont="1" applyFill="1" applyBorder="1" applyAlignment="1">
      <alignment vertical="top"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left" vertical="center"/>
    </xf>
    <xf numFmtId="0" fontId="7" fillId="0" borderId="9" xfId="0" applyFont="1" applyBorder="1" applyAlignment="1">
      <alignment horizontal="left"/>
    </xf>
    <xf numFmtId="0" fontId="7" fillId="0" borderId="3" xfId="0" applyFont="1" applyBorder="1" applyAlignment="1">
      <alignment horizontal="left"/>
    </xf>
    <xf numFmtId="0" fontId="2" fillId="0" borderId="51" xfId="0" applyFont="1" applyBorder="1" applyAlignment="1">
      <alignment horizontal="left" vertical="center"/>
    </xf>
    <xf numFmtId="0" fontId="7" fillId="0" borderId="55" xfId="0" applyFont="1" applyBorder="1" applyAlignment="1">
      <alignment horizontal="left"/>
    </xf>
    <xf numFmtId="0" fontId="7" fillId="0" borderId="52" xfId="0" applyFont="1" applyBorder="1" applyAlignment="1">
      <alignment horizontal="left"/>
    </xf>
    <xf numFmtId="0" fontId="2" fillId="0" borderId="11" xfId="0" applyFont="1" applyBorder="1" applyAlignment="1">
      <alignment horizontal="center" vertical="center" wrapText="1"/>
    </xf>
    <xf numFmtId="0" fontId="4" fillId="0" borderId="57"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1" xfId="0" applyFont="1" applyBorder="1" applyAlignment="1">
      <alignment horizontal="center" vertical="center"/>
    </xf>
    <xf numFmtId="0" fontId="7" fillId="0" borderId="55" xfId="0" applyFont="1" applyBorder="1" applyAlignment="1">
      <alignment horizontal="center" vertical="center"/>
    </xf>
    <xf numFmtId="0" fontId="7" fillId="0" borderId="55" xfId="0" applyFont="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0" borderId="0" xfId="0" applyFont="1" applyAlignment="1">
      <alignment horizontal="left" vertical="center"/>
    </xf>
    <xf numFmtId="0" fontId="2" fillId="0" borderId="4" xfId="0" applyFont="1" applyBorder="1" applyAlignment="1">
      <alignment horizontal="left" vertical="center"/>
    </xf>
    <xf numFmtId="0" fontId="20" fillId="2" borderId="31" xfId="9" applyFont="1" applyFill="1" applyBorder="1" applyAlignment="1">
      <alignment horizontal="center"/>
    </xf>
    <xf numFmtId="0" fontId="20" fillId="2" borderId="45" xfId="9" applyFont="1" applyFill="1" applyBorder="1" applyAlignment="1">
      <alignment horizontal="center"/>
    </xf>
    <xf numFmtId="0" fontId="20" fillId="2" borderId="32" xfId="9" applyFont="1" applyFill="1" applyBorder="1" applyAlignment="1">
      <alignment horizontal="center"/>
    </xf>
    <xf numFmtId="0" fontId="20" fillId="2" borderId="34" xfId="9" applyFont="1" applyFill="1" applyBorder="1" applyAlignment="1">
      <alignment horizontal="center"/>
    </xf>
    <xf numFmtId="0" fontId="20" fillId="2" borderId="35" xfId="9" applyFont="1" applyFill="1" applyBorder="1" applyAlignment="1">
      <alignment horizontal="center"/>
    </xf>
    <xf numFmtId="0" fontId="2" fillId="2" borderId="31" xfId="13" applyFont="1" applyFill="1" applyBorder="1" applyAlignment="1">
      <alignment horizontal="center" vertical="center"/>
    </xf>
    <xf numFmtId="0" fontId="2" fillId="2" borderId="45" xfId="13" applyFont="1" applyFill="1" applyBorder="1" applyAlignment="1">
      <alignment horizontal="center" vertical="center"/>
    </xf>
    <xf numFmtId="0" fontId="2" fillId="2" borderId="32" xfId="13" applyFont="1" applyFill="1" applyBorder="1" applyAlignment="1">
      <alignment horizontal="center" vertical="center"/>
    </xf>
    <xf numFmtId="0" fontId="2" fillId="2" borderId="75" xfId="13" applyFont="1" applyFill="1" applyBorder="1" applyAlignment="1">
      <alignment horizontal="center" vertical="center" wrapText="1"/>
    </xf>
    <xf numFmtId="0" fontId="4" fillId="0" borderId="75" xfId="13" applyBorder="1" applyAlignment="1">
      <alignment horizontal="center"/>
    </xf>
    <xf numFmtId="0" fontId="2" fillId="0" borderId="75" xfId="13" applyFont="1" applyBorder="1" applyAlignment="1">
      <alignment horizontal="center" vertical="center"/>
    </xf>
    <xf numFmtId="0" fontId="7" fillId="2" borderId="33" xfId="13" applyFont="1" applyFill="1" applyBorder="1" applyAlignment="1">
      <alignment horizontal="center" wrapText="1"/>
    </xf>
    <xf numFmtId="0" fontId="7" fillId="2" borderId="34" xfId="13" applyFont="1" applyFill="1" applyBorder="1" applyAlignment="1">
      <alignment horizontal="center" wrapText="1"/>
    </xf>
    <xf numFmtId="0" fontId="7" fillId="2" borderId="35" xfId="13" applyFont="1" applyFill="1" applyBorder="1" applyAlignment="1">
      <alignment horizontal="center" wrapText="1"/>
    </xf>
    <xf numFmtId="0" fontId="7" fillId="2" borderId="37" xfId="13" applyFont="1" applyFill="1" applyBorder="1" applyAlignment="1">
      <alignment horizontal="center" wrapText="1"/>
    </xf>
    <xf numFmtId="0" fontId="7" fillId="2" borderId="4" xfId="13" applyFont="1" applyFill="1" applyBorder="1" applyAlignment="1">
      <alignment horizontal="center" wrapText="1"/>
    </xf>
    <xf numFmtId="0" fontId="7" fillId="2" borderId="38" xfId="13" applyFont="1" applyFill="1" applyBorder="1" applyAlignment="1">
      <alignment horizontal="center" wrapText="1"/>
    </xf>
    <xf numFmtId="0" fontId="27" fillId="2" borderId="27" xfId="13" applyFont="1" applyFill="1" applyBorder="1" applyAlignment="1">
      <alignment horizontal="center" vertical="center" wrapText="1" shrinkToFit="1"/>
    </xf>
    <xf numFmtId="0" fontId="27" fillId="2" borderId="9" xfId="13" applyFont="1" applyFill="1" applyBorder="1" applyAlignment="1">
      <alignment horizontal="center" vertical="center" wrapText="1" shrinkToFit="1"/>
    </xf>
    <xf numFmtId="0" fontId="27" fillId="2" borderId="11" xfId="13" applyFont="1" applyFill="1" applyBorder="1" applyAlignment="1">
      <alignment horizontal="center" vertical="center" wrapText="1" shrinkToFit="1"/>
    </xf>
    <xf numFmtId="0" fontId="4" fillId="2" borderId="75" xfId="13" applyFill="1" applyBorder="1" applyAlignment="1">
      <alignment horizontal="center"/>
    </xf>
    <xf numFmtId="0" fontId="27" fillId="2" borderId="59" xfId="13" applyFont="1" applyFill="1" applyBorder="1" applyAlignment="1">
      <alignment horizontal="center" vertical="center" wrapText="1" shrinkToFit="1"/>
    </xf>
    <xf numFmtId="0" fontId="27" fillId="2" borderId="55" xfId="13" applyFont="1" applyFill="1" applyBorder="1" applyAlignment="1">
      <alignment horizontal="center" vertical="center" wrapText="1" shrinkToFit="1"/>
    </xf>
    <xf numFmtId="0" fontId="26" fillId="2" borderId="75" xfId="17" applyFill="1" applyBorder="1" applyAlignment="1">
      <alignment horizontal="center" vertical="center" wrapText="1"/>
    </xf>
    <xf numFmtId="0" fontId="7" fillId="2" borderId="75" xfId="13" applyFont="1" applyFill="1" applyBorder="1" applyAlignment="1">
      <alignment horizontal="left" vertical="center" wrapText="1"/>
    </xf>
    <xf numFmtId="0" fontId="27" fillId="2" borderId="57" xfId="13" applyFont="1" applyFill="1" applyBorder="1" applyAlignment="1">
      <alignment horizontal="center" vertical="center" wrapText="1" shrinkToFit="1"/>
    </xf>
    <xf numFmtId="0" fontId="11" fillId="2" borderId="75" xfId="13" applyFont="1" applyFill="1" applyBorder="1" applyAlignment="1">
      <alignment horizontal="center" vertical="center" wrapText="1" shrinkToFit="1"/>
    </xf>
    <xf numFmtId="0" fontId="42" fillId="0" borderId="17" xfId="0" applyFont="1" applyBorder="1" applyAlignment="1">
      <alignment horizontal="center"/>
    </xf>
    <xf numFmtId="0" fontId="9" fillId="0" borderId="17" xfId="3" applyFont="1" applyBorder="1" applyAlignment="1">
      <alignment horizontal="center" wrapText="1"/>
    </xf>
    <xf numFmtId="0" fontId="9" fillId="0" borderId="17" xfId="3" applyFont="1" applyBorder="1"/>
    <xf numFmtId="0" fontId="9" fillId="0" borderId="17" xfId="4" applyFont="1" applyBorder="1" applyAlignment="1">
      <alignment horizontal="center" wrapText="1"/>
    </xf>
    <xf numFmtId="0" fontId="9" fillId="0" borderId="17" xfId="4" applyFont="1" applyBorder="1" applyAlignment="1">
      <alignment horizontal="center"/>
    </xf>
    <xf numFmtId="1" fontId="9" fillId="0" borderId="17" xfId="4" applyNumberFormat="1" applyFont="1" applyBorder="1" applyAlignment="1">
      <alignment horizontal="center"/>
    </xf>
    <xf numFmtId="0" fontId="9" fillId="0" borderId="17" xfId="4" applyFont="1" applyBorder="1"/>
    <xf numFmtId="0" fontId="9" fillId="0" borderId="17" xfId="3" applyFont="1" applyBorder="1" applyAlignment="1">
      <alignment wrapText="1"/>
    </xf>
    <xf numFmtId="1" fontId="9" fillId="2" borderId="17" xfId="5" applyNumberFormat="1" applyFont="1" applyFill="1" applyBorder="1"/>
    <xf numFmtId="1" fontId="9" fillId="3" borderId="17" xfId="1" applyNumberFormat="1" applyFont="1" applyFill="1" applyBorder="1" applyAlignment="1">
      <alignment horizontal="center"/>
    </xf>
    <xf numFmtId="0" fontId="9" fillId="2" borderId="17" xfId="5" applyFont="1" applyFill="1" applyBorder="1"/>
    <xf numFmtId="0" fontId="9" fillId="2" borderId="17" xfId="3" applyFont="1" applyFill="1" applyBorder="1" applyAlignment="1">
      <alignment wrapText="1"/>
    </xf>
    <xf numFmtId="0" fontId="9" fillId="0" borderId="82" xfId="3" applyFont="1" applyBorder="1" applyAlignment="1">
      <alignment horizontal="center" wrapText="1"/>
    </xf>
    <xf numFmtId="0" fontId="9" fillId="0" borderId="82" xfId="3" applyFont="1" applyBorder="1"/>
    <xf numFmtId="0" fontId="9" fillId="0" borderId="82" xfId="0" applyFont="1" applyBorder="1" applyAlignment="1">
      <alignment horizontal="left" vertical="center"/>
    </xf>
    <xf numFmtId="0" fontId="9" fillId="0" borderId="82" xfId="4" applyFont="1" applyBorder="1" applyAlignment="1">
      <alignment horizontal="center" wrapText="1"/>
    </xf>
    <xf numFmtId="0" fontId="9" fillId="0" borderId="82" xfId="4" applyFont="1" applyBorder="1" applyAlignment="1">
      <alignment horizontal="center"/>
    </xf>
    <xf numFmtId="1" fontId="9" fillId="0" borderId="82" xfId="4" applyNumberFormat="1" applyFont="1" applyBorder="1" applyAlignment="1">
      <alignment horizontal="center"/>
    </xf>
    <xf numFmtId="0" fontId="9" fillId="0" borderId="82" xfId="4" applyFont="1" applyBorder="1"/>
    <xf numFmtId="0" fontId="9" fillId="0" borderId="82" xfId="3" applyFont="1" applyBorder="1" applyAlignment="1">
      <alignment wrapText="1"/>
    </xf>
    <xf numFmtId="1" fontId="9" fillId="2" borderId="82" xfId="5" applyNumberFormat="1" applyFont="1" applyFill="1" applyBorder="1"/>
    <xf numFmtId="0" fontId="9" fillId="2" borderId="17" xfId="5" applyFont="1" applyFill="1" applyBorder="1" applyAlignment="1">
      <alignment wrapText="1"/>
    </xf>
    <xf numFmtId="0" fontId="9" fillId="2" borderId="82" xfId="3" applyFont="1" applyFill="1" applyBorder="1" applyAlignment="1">
      <alignment wrapText="1"/>
    </xf>
  </cellXfs>
  <cellStyles count="21">
    <cellStyle name="20% - Akzent3" xfId="16" xr:uid="{F83A29B3-05B1-4C81-A613-D9A61745200D}"/>
    <cellStyle name="Ausgabe" xfId="12" xr:uid="{57D19F80-AC9F-47F7-A415-76698808D74A}"/>
    <cellStyle name="Hyperlink" xfId="19" xr:uid="{00000000-000B-0000-0000-000008000000}"/>
    <cellStyle name="Hyperlinkki" xfId="20" builtinId="8"/>
    <cellStyle name="Hyperlinkki 2" xfId="17" xr:uid="{A32392CD-65AF-4D35-95DE-833095517FCC}"/>
    <cellStyle name="Normaali" xfId="0" builtinId="0"/>
    <cellStyle name="Normaali 2" xfId="13" xr:uid="{9FC1F6D8-8F53-4899-B92B-78F160792055}"/>
    <cellStyle name="Normal 2 2" xfId="18" xr:uid="{F3AC09C1-F764-4CBF-BEE1-CD7D60C933EB}"/>
    <cellStyle name="Normal 21" xfId="11" xr:uid="{00000000-0005-0000-0000-000001000000}"/>
    <cellStyle name="Normal 3 12" xfId="10" xr:uid="{00000000-0005-0000-0000-000002000000}"/>
    <cellStyle name="Normal 3 2" xfId="14" xr:uid="{45D6019C-3612-4B9A-8F9A-6C6D7EB4FA40}"/>
    <cellStyle name="Normal 3 2 3" xfId="15" xr:uid="{D550663D-4D5B-420C-9880-08F6A5116DD1}"/>
    <cellStyle name="Normal 4" xfId="9" xr:uid="{00000000-0005-0000-0000-000003000000}"/>
    <cellStyle name="Normale 2" xfId="6" xr:uid="{00000000-0005-0000-0000-000004000000}"/>
    <cellStyle name="Normale 2 2" xfId="8" xr:uid="{00000000-0005-0000-0000-000005000000}"/>
    <cellStyle name="Normale 2_DCF_Guidelines_Standard-Tables_Version-2009 2" xfId="2" xr:uid="{00000000-0005-0000-0000-000006000000}"/>
    <cellStyle name="Normale 3 2" xfId="7" xr:uid="{00000000-0005-0000-0000-000007000000}"/>
    <cellStyle name="Prosenttia" xfId="1" builtinId="5"/>
    <cellStyle name="Standard 2 2 2" xfId="4" xr:uid="{00000000-0005-0000-0000-000009000000}"/>
    <cellStyle name="Standard 2 2 2 2" xfId="5" xr:uid="{00000000-0005-0000-0000-00000A000000}"/>
    <cellStyle name="Standard 2 3"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altion.sharepoint.com/Users/Angeliki/Desktop/NWP-INALE/RCM_MED/ToR1_Med&amp;BS%20Table_2016%20RCMMEDBS-LP%20Data%20C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fication"/>
      <sheetName val="Med&amp;BS_Ranking of metiers"/>
      <sheetName val="Format description"/>
      <sheetName val="Drop-down list"/>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luke.fi/fi/statistik/fritidsfiske/vapaaajankalastus-tilaston-laatuseloste" TargetMode="External"/><Relationship Id="rId7" Type="http://schemas.openxmlformats.org/officeDocument/2006/relationships/printerSettings" Target="../printerSettings/printerSettings11.bin"/><Relationship Id="rId2" Type="http://schemas.openxmlformats.org/officeDocument/2006/relationships/hyperlink" Target="https://datacollection.jrc.ec.europa.eu/documents/10213/688307/Finland_NP_Proposal_2011-2013_Amended-for-2013.docx" TargetMode="External"/><Relationship Id="rId1" Type="http://schemas.openxmlformats.org/officeDocument/2006/relationships/hyperlink" Target="https://datacollection.jrc.ec.europa.eu/documents/10213/688307/Finland_NP_Proposal_2011-2013_Amended-for-2013.docx" TargetMode="External"/><Relationship Id="rId6" Type="http://schemas.openxmlformats.org/officeDocument/2006/relationships/hyperlink" Target="https://www.luke.fi/fi/statistik/fritidsfiske/vapaaajankalastus-tilaston-laatuseloste" TargetMode="External"/><Relationship Id="rId5" Type="http://schemas.openxmlformats.org/officeDocument/2006/relationships/hyperlink" Target="https://www.luke.fi/fi/statistik/fritidsfiske/vapaaajankalastus-tilaston-laatuseloste" TargetMode="External"/><Relationship Id="rId4" Type="http://schemas.openxmlformats.org/officeDocument/2006/relationships/hyperlink" Target="https://www.luke.fi/fi/statistik/fritidsfiske/vapaaajankalastus-tilaston-laatuseloste"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tilastokeskus.fi/meta/svt/svt-laatukriteerit_en.html" TargetMode="External"/><Relationship Id="rId3" Type="http://schemas.openxmlformats.org/officeDocument/2006/relationships/hyperlink" Target="https://portal.mtt.fi/portal/page/portal/economydoctor/coastal_fishing/info" TargetMode="External"/><Relationship Id="rId7" Type="http://schemas.openxmlformats.org/officeDocument/2006/relationships/hyperlink" Target="http://www.stat.fi/meta/kas/yritysrekisteri_en.html" TargetMode="External"/><Relationship Id="rId2" Type="http://schemas.openxmlformats.org/officeDocument/2006/relationships/hyperlink" Target="http://stat.luke.fi/sites/default/files/methodological_report_2020.pdf" TargetMode="External"/><Relationship Id="rId1" Type="http://schemas.openxmlformats.org/officeDocument/2006/relationships/hyperlink" Target="http://stat.luke.fi/en/tilasto/4472/kuvaus/4772" TargetMode="External"/><Relationship Id="rId6" Type="http://schemas.openxmlformats.org/officeDocument/2006/relationships/hyperlink" Target="http://tilastokeskus.fi/til/yrtt/index_en.html" TargetMode="External"/><Relationship Id="rId5" Type="http://schemas.openxmlformats.org/officeDocument/2006/relationships/hyperlink" Target="http://www.stat.fi/til/tyokay/index_en.html" TargetMode="External"/><Relationship Id="rId4" Type="http://schemas.openxmlformats.org/officeDocument/2006/relationships/hyperlink" Target="http://tilastokeskus.fi/til/yrti/index_en.html" TargetMode="External"/><Relationship Id="rId9"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DEDED"/>
  </sheetPr>
  <dimension ref="A1:M29"/>
  <sheetViews>
    <sheetView workbookViewId="0">
      <selection activeCell="E33" sqref="E33"/>
    </sheetView>
  </sheetViews>
  <sheetFormatPr defaultColWidth="8.88671875" defaultRowHeight="13.2"/>
  <cols>
    <col min="1" max="1" width="8.6640625" style="39" customWidth="1"/>
    <col min="2" max="2" width="11.6640625" style="39" customWidth="1"/>
    <col min="3" max="3" width="19.88671875" style="39" customWidth="1"/>
    <col min="4" max="6" width="8.6640625" style="39" customWidth="1"/>
    <col min="7" max="7" width="10.44140625" style="39" customWidth="1"/>
    <col min="8" max="8" width="12.6640625" style="43" customWidth="1"/>
    <col min="9" max="10" width="8.6640625" style="39" customWidth="1"/>
    <col min="11" max="11" width="9.6640625" style="39" customWidth="1"/>
    <col min="12" max="12" width="32" style="12" customWidth="1"/>
    <col min="13" max="13" width="34.5546875" style="39" customWidth="1"/>
    <col min="14" max="16384" width="8.88671875" style="39"/>
  </cols>
  <sheetData>
    <row r="1" spans="1:13" ht="13.8" thickBot="1">
      <c r="A1" s="1" t="s">
        <v>0</v>
      </c>
    </row>
    <row r="2" spans="1:13">
      <c r="A2" s="44"/>
      <c r="B2" s="44"/>
      <c r="C2" s="44"/>
      <c r="D2" s="44"/>
      <c r="E2" s="44"/>
      <c r="F2" s="44"/>
      <c r="G2" s="44"/>
      <c r="H2" s="44"/>
      <c r="I2" s="44"/>
      <c r="J2" s="4"/>
      <c r="K2" s="4"/>
      <c r="L2" s="38" t="s">
        <v>1</v>
      </c>
      <c r="M2" s="79" t="s">
        <v>2</v>
      </c>
    </row>
    <row r="3" spans="1:13" ht="13.5" customHeight="1" thickBot="1">
      <c r="A3" s="44"/>
      <c r="B3" s="44"/>
      <c r="C3" s="44"/>
      <c r="D3" s="44"/>
      <c r="E3" s="44"/>
      <c r="F3" s="44"/>
      <c r="G3" s="44"/>
      <c r="H3" s="44"/>
      <c r="I3" s="44"/>
      <c r="J3" s="45"/>
      <c r="K3" s="45"/>
      <c r="L3" s="341" t="s">
        <v>3</v>
      </c>
      <c r="M3" s="342">
        <v>2021</v>
      </c>
    </row>
    <row r="4" spans="1:13" s="3" customFormat="1" ht="52.8">
      <c r="A4" s="46" t="s">
        <v>4</v>
      </c>
      <c r="B4" s="47" t="s">
        <v>5</v>
      </c>
      <c r="C4" s="48" t="s">
        <v>6</v>
      </c>
      <c r="D4" s="48" t="s">
        <v>7</v>
      </c>
      <c r="E4" s="48" t="s">
        <v>8</v>
      </c>
      <c r="F4" s="48" t="s">
        <v>9</v>
      </c>
      <c r="G4" s="48" t="s">
        <v>10</v>
      </c>
      <c r="H4" s="48" t="s">
        <v>11</v>
      </c>
      <c r="I4" s="48" t="s">
        <v>12</v>
      </c>
      <c r="J4" s="48" t="s">
        <v>13</v>
      </c>
      <c r="K4" s="48" t="s">
        <v>14</v>
      </c>
      <c r="L4" s="49" t="s">
        <v>15</v>
      </c>
      <c r="M4" s="276" t="s">
        <v>16</v>
      </c>
    </row>
    <row r="5" spans="1:13" s="3" customFormat="1">
      <c r="A5" s="128" t="s">
        <v>17</v>
      </c>
      <c r="B5" s="371" t="s">
        <v>18</v>
      </c>
      <c r="C5" s="372" t="s">
        <v>19</v>
      </c>
      <c r="D5" s="372" t="s">
        <v>20</v>
      </c>
      <c r="E5" s="372" t="s">
        <v>21</v>
      </c>
      <c r="F5" s="372" t="s">
        <v>22</v>
      </c>
      <c r="G5" s="372" t="s">
        <v>23</v>
      </c>
      <c r="H5" s="372" t="s">
        <v>24</v>
      </c>
      <c r="I5" s="372" t="s">
        <v>25</v>
      </c>
      <c r="J5" s="372" t="s">
        <v>26</v>
      </c>
      <c r="K5" s="372" t="s">
        <v>23</v>
      </c>
      <c r="L5" s="372"/>
      <c r="M5" s="277" t="s">
        <v>27</v>
      </c>
    </row>
    <row r="6" spans="1:13" s="3" customFormat="1">
      <c r="A6" s="423" t="s">
        <v>17</v>
      </c>
      <c r="B6" s="447" t="s">
        <v>18</v>
      </c>
      <c r="C6" s="423" t="s">
        <v>28</v>
      </c>
      <c r="D6" s="423" t="s">
        <v>20</v>
      </c>
      <c r="E6" s="423" t="s">
        <v>21</v>
      </c>
      <c r="F6" s="423" t="s">
        <v>29</v>
      </c>
      <c r="G6" s="423" t="s">
        <v>30</v>
      </c>
      <c r="H6" s="423" t="s">
        <v>25</v>
      </c>
      <c r="I6" s="423" t="s">
        <v>31</v>
      </c>
      <c r="J6" s="423"/>
      <c r="K6" s="423" t="s">
        <v>23</v>
      </c>
      <c r="L6" s="423"/>
      <c r="M6" s="448" t="s">
        <v>32</v>
      </c>
    </row>
    <row r="7" spans="1:13" s="3" customFormat="1">
      <c r="A7" s="423" t="s">
        <v>17</v>
      </c>
      <c r="B7" s="447" t="s">
        <v>18</v>
      </c>
      <c r="C7" s="423" t="s">
        <v>28</v>
      </c>
      <c r="D7" s="423" t="s">
        <v>20</v>
      </c>
      <c r="E7" s="423" t="s">
        <v>21</v>
      </c>
      <c r="F7" s="423" t="s">
        <v>33</v>
      </c>
      <c r="G7" s="423" t="s">
        <v>23</v>
      </c>
      <c r="H7" s="423" t="s">
        <v>34</v>
      </c>
      <c r="I7" s="423" t="s">
        <v>35</v>
      </c>
      <c r="J7" s="423"/>
      <c r="K7" s="423" t="s">
        <v>30</v>
      </c>
      <c r="L7" s="423"/>
      <c r="M7" s="448" t="s">
        <v>36</v>
      </c>
    </row>
    <row r="8" spans="1:13" s="3" customFormat="1">
      <c r="A8" s="423" t="s">
        <v>17</v>
      </c>
      <c r="B8" s="447" t="s">
        <v>18</v>
      </c>
      <c r="C8" s="423" t="s">
        <v>28</v>
      </c>
      <c r="D8" s="423" t="s">
        <v>20</v>
      </c>
      <c r="E8" s="423" t="s">
        <v>21</v>
      </c>
      <c r="F8" s="423" t="s">
        <v>37</v>
      </c>
      <c r="G8" s="423" t="s">
        <v>23</v>
      </c>
      <c r="H8" s="423" t="s">
        <v>38</v>
      </c>
      <c r="I8" s="423" t="s">
        <v>39</v>
      </c>
      <c r="J8" s="423"/>
      <c r="K8" s="423" t="s">
        <v>30</v>
      </c>
      <c r="L8" s="423" t="s">
        <v>40</v>
      </c>
      <c r="M8" s="448" t="s">
        <v>41</v>
      </c>
    </row>
    <row r="9" spans="1:13" s="3" customFormat="1">
      <c r="A9" s="423" t="s">
        <v>17</v>
      </c>
      <c r="B9" s="447" t="s">
        <v>18</v>
      </c>
      <c r="C9" s="423" t="s">
        <v>28</v>
      </c>
      <c r="D9" s="423" t="s">
        <v>20</v>
      </c>
      <c r="E9" s="423" t="s">
        <v>21</v>
      </c>
      <c r="F9" s="423" t="s">
        <v>42</v>
      </c>
      <c r="G9" s="423" t="s">
        <v>23</v>
      </c>
      <c r="H9" s="423" t="s">
        <v>43</v>
      </c>
      <c r="I9" s="423" t="s">
        <v>39</v>
      </c>
      <c r="J9" s="423"/>
      <c r="K9" s="423" t="s">
        <v>30</v>
      </c>
      <c r="L9" s="423" t="s">
        <v>40</v>
      </c>
      <c r="M9" s="448" t="s">
        <v>44</v>
      </c>
    </row>
    <row r="10" spans="1:13" s="3" customFormat="1" ht="26.4">
      <c r="A10" s="423" t="s">
        <v>17</v>
      </c>
      <c r="B10" s="447" t="s">
        <v>18</v>
      </c>
      <c r="C10" s="423" t="s">
        <v>28</v>
      </c>
      <c r="D10" s="423" t="s">
        <v>20</v>
      </c>
      <c r="E10" s="423" t="s">
        <v>21</v>
      </c>
      <c r="F10" s="423" t="s">
        <v>45</v>
      </c>
      <c r="G10" s="423" t="s">
        <v>30</v>
      </c>
      <c r="H10" s="423" t="s">
        <v>25</v>
      </c>
      <c r="I10" s="423" t="s">
        <v>25</v>
      </c>
      <c r="J10" s="423" t="s">
        <v>25</v>
      </c>
      <c r="K10" s="423" t="s">
        <v>23</v>
      </c>
      <c r="L10" s="423"/>
      <c r="M10" s="448"/>
    </row>
    <row r="11" spans="1:13" s="3" customFormat="1">
      <c r="A11" s="423" t="s">
        <v>17</v>
      </c>
      <c r="B11" s="447" t="s">
        <v>18</v>
      </c>
      <c r="C11" s="423" t="s">
        <v>46</v>
      </c>
      <c r="D11" s="423" t="s">
        <v>20</v>
      </c>
      <c r="E11" s="423" t="s">
        <v>21</v>
      </c>
      <c r="F11" s="423" t="s">
        <v>47</v>
      </c>
      <c r="G11" s="423" t="s">
        <v>23</v>
      </c>
      <c r="H11" s="423" t="s">
        <v>48</v>
      </c>
      <c r="I11" s="423" t="s">
        <v>25</v>
      </c>
      <c r="J11" s="423" t="s">
        <v>49</v>
      </c>
      <c r="K11" s="423" t="s">
        <v>30</v>
      </c>
      <c r="L11" s="423"/>
      <c r="M11" s="448" t="s">
        <v>50</v>
      </c>
    </row>
    <row r="12" spans="1:13" s="3" customFormat="1">
      <c r="A12" s="423" t="s">
        <v>17</v>
      </c>
      <c r="B12" s="447" t="s">
        <v>18</v>
      </c>
      <c r="C12" s="423" t="s">
        <v>51</v>
      </c>
      <c r="D12" s="423" t="s">
        <v>20</v>
      </c>
      <c r="E12" s="423" t="s">
        <v>21</v>
      </c>
      <c r="F12" s="423" t="s">
        <v>22</v>
      </c>
      <c r="G12" s="423" t="s">
        <v>23</v>
      </c>
      <c r="H12" s="423" t="s">
        <v>52</v>
      </c>
      <c r="I12" s="423" t="s">
        <v>25</v>
      </c>
      <c r="J12" s="423" t="s">
        <v>53</v>
      </c>
      <c r="K12" s="423" t="s">
        <v>30</v>
      </c>
      <c r="L12" s="423" t="s">
        <v>54</v>
      </c>
      <c r="M12" s="448" t="s">
        <v>55</v>
      </c>
    </row>
    <row r="13" spans="1:13" s="3" customFormat="1">
      <c r="A13" s="423" t="s">
        <v>17</v>
      </c>
      <c r="B13" s="447" t="s">
        <v>18</v>
      </c>
      <c r="C13" s="423" t="s">
        <v>56</v>
      </c>
      <c r="D13" s="423" t="s">
        <v>20</v>
      </c>
      <c r="E13" s="423" t="s">
        <v>21</v>
      </c>
      <c r="F13" s="423" t="s">
        <v>29</v>
      </c>
      <c r="G13" s="423" t="s">
        <v>30</v>
      </c>
      <c r="H13" s="423" t="s">
        <v>24</v>
      </c>
      <c r="I13" s="423" t="s">
        <v>57</v>
      </c>
      <c r="J13" s="423"/>
      <c r="K13" s="423" t="s">
        <v>23</v>
      </c>
      <c r="L13" s="423"/>
      <c r="M13" s="448" t="s">
        <v>32</v>
      </c>
    </row>
    <row r="14" spans="1:13" s="3" customFormat="1">
      <c r="A14" s="423" t="s">
        <v>17</v>
      </c>
      <c r="B14" s="447" t="s">
        <v>18</v>
      </c>
      <c r="C14" s="423" t="s">
        <v>56</v>
      </c>
      <c r="D14" s="423" t="s">
        <v>20</v>
      </c>
      <c r="E14" s="423" t="s">
        <v>21</v>
      </c>
      <c r="F14" s="423" t="s">
        <v>58</v>
      </c>
      <c r="G14" s="423" t="s">
        <v>30</v>
      </c>
      <c r="H14" s="423" t="s">
        <v>24</v>
      </c>
      <c r="I14" s="423" t="s">
        <v>59</v>
      </c>
      <c r="J14" s="423"/>
      <c r="K14" s="423" t="s">
        <v>23</v>
      </c>
      <c r="L14" s="423"/>
      <c r="M14" s="448" t="s">
        <v>60</v>
      </c>
    </row>
    <row r="15" spans="1:13" s="3" customFormat="1">
      <c r="A15" s="423" t="s">
        <v>17</v>
      </c>
      <c r="B15" s="447" t="s">
        <v>18</v>
      </c>
      <c r="C15" s="423" t="s">
        <v>61</v>
      </c>
      <c r="D15" s="423" t="s">
        <v>20</v>
      </c>
      <c r="E15" s="423" t="s">
        <v>21</v>
      </c>
      <c r="F15" s="423" t="s">
        <v>22</v>
      </c>
      <c r="G15" s="423" t="s">
        <v>30</v>
      </c>
      <c r="H15" s="423" t="s">
        <v>25</v>
      </c>
      <c r="I15" s="423" t="s">
        <v>25</v>
      </c>
      <c r="J15" s="423" t="s">
        <v>25</v>
      </c>
      <c r="K15" s="423" t="s">
        <v>23</v>
      </c>
      <c r="L15" s="423"/>
      <c r="M15" s="448"/>
    </row>
    <row r="16" spans="1:13" s="3" customFormat="1">
      <c r="A16" s="423" t="s">
        <v>17</v>
      </c>
      <c r="B16" s="447" t="s">
        <v>18</v>
      </c>
      <c r="C16" s="423" t="s">
        <v>62</v>
      </c>
      <c r="D16" s="423" t="s">
        <v>20</v>
      </c>
      <c r="E16" s="423" t="s">
        <v>21</v>
      </c>
      <c r="F16" s="423" t="s">
        <v>47</v>
      </c>
      <c r="G16" s="423" t="s">
        <v>23</v>
      </c>
      <c r="H16" s="423" t="s">
        <v>63</v>
      </c>
      <c r="I16" s="423" t="s">
        <v>25</v>
      </c>
      <c r="J16" s="423" t="s">
        <v>49</v>
      </c>
      <c r="K16" s="423" t="s">
        <v>30</v>
      </c>
      <c r="L16" s="423"/>
      <c r="M16" s="448" t="s">
        <v>64</v>
      </c>
    </row>
    <row r="17" spans="1:13">
      <c r="A17" s="449" t="s">
        <v>17</v>
      </c>
      <c r="B17" s="450" t="s">
        <v>18</v>
      </c>
      <c r="C17" s="451" t="s">
        <v>65</v>
      </c>
      <c r="D17" s="450" t="s">
        <v>20</v>
      </c>
      <c r="E17" s="450" t="s">
        <v>21</v>
      </c>
      <c r="F17" s="450" t="s">
        <v>22</v>
      </c>
      <c r="G17" s="450" t="s">
        <v>30</v>
      </c>
      <c r="H17" s="450" t="s">
        <v>24</v>
      </c>
      <c r="I17" s="450" t="s">
        <v>25</v>
      </c>
      <c r="J17" s="450" t="s">
        <v>26</v>
      </c>
      <c r="K17" s="450" t="s">
        <v>23</v>
      </c>
      <c r="L17" s="430"/>
      <c r="M17" s="343" t="s">
        <v>66</v>
      </c>
    </row>
    <row r="18" spans="1:13">
      <c r="A18" s="344" t="s">
        <v>17</v>
      </c>
      <c r="B18" s="450" t="s">
        <v>18</v>
      </c>
      <c r="C18" s="451" t="s">
        <v>67</v>
      </c>
      <c r="D18" s="450" t="s">
        <v>20</v>
      </c>
      <c r="E18" s="450" t="s">
        <v>21</v>
      </c>
      <c r="F18" s="450" t="s">
        <v>22</v>
      </c>
      <c r="G18" s="438" t="s">
        <v>30</v>
      </c>
      <c r="H18" s="450" t="s">
        <v>25</v>
      </c>
      <c r="I18" s="450" t="s">
        <v>25</v>
      </c>
      <c r="J18" s="449" t="s">
        <v>25</v>
      </c>
      <c r="K18" s="450" t="s">
        <v>23</v>
      </c>
      <c r="L18" s="430"/>
      <c r="M18" s="343"/>
    </row>
    <row r="19" spans="1:13">
      <c r="A19" s="344" t="s">
        <v>17</v>
      </c>
      <c r="B19" s="450" t="s">
        <v>18</v>
      </c>
      <c r="C19" s="451" t="s">
        <v>68</v>
      </c>
      <c r="D19" s="450" t="s">
        <v>20</v>
      </c>
      <c r="E19" s="450" t="s">
        <v>21</v>
      </c>
      <c r="F19" s="450" t="s">
        <v>22</v>
      </c>
      <c r="G19" s="450" t="s">
        <v>30</v>
      </c>
      <c r="H19" s="450" t="s">
        <v>25</v>
      </c>
      <c r="I19" s="450" t="s">
        <v>25</v>
      </c>
      <c r="J19" s="449" t="s">
        <v>25</v>
      </c>
      <c r="K19" s="450" t="s">
        <v>23</v>
      </c>
      <c r="L19" s="452"/>
      <c r="M19" s="343"/>
    </row>
    <row r="20" spans="1:13">
      <c r="A20" s="344" t="s">
        <v>17</v>
      </c>
      <c r="B20" s="450" t="s">
        <v>18</v>
      </c>
      <c r="C20" s="451" t="s">
        <v>69</v>
      </c>
      <c r="D20" s="450" t="s">
        <v>20</v>
      </c>
      <c r="E20" s="450" t="s">
        <v>21</v>
      </c>
      <c r="F20" s="450" t="s">
        <v>70</v>
      </c>
      <c r="G20" s="450" t="s">
        <v>23</v>
      </c>
      <c r="H20" s="450" t="s">
        <v>24</v>
      </c>
      <c r="I20" s="450" t="s">
        <v>71</v>
      </c>
      <c r="J20" s="449"/>
      <c r="K20" s="450" t="s">
        <v>30</v>
      </c>
      <c r="L20" s="452"/>
      <c r="M20" s="343" t="s">
        <v>72</v>
      </c>
    </row>
    <row r="21" spans="1:13">
      <c r="A21" s="344" t="s">
        <v>17</v>
      </c>
      <c r="B21" s="450" t="s">
        <v>18</v>
      </c>
      <c r="C21" s="451" t="s">
        <v>69</v>
      </c>
      <c r="D21" s="450" t="s">
        <v>20</v>
      </c>
      <c r="E21" s="450" t="s">
        <v>21</v>
      </c>
      <c r="F21" s="450" t="s">
        <v>73</v>
      </c>
      <c r="G21" s="438" t="s">
        <v>23</v>
      </c>
      <c r="H21" s="450" t="s">
        <v>24</v>
      </c>
      <c r="I21" s="450" t="s">
        <v>74</v>
      </c>
      <c r="J21" s="449"/>
      <c r="K21" s="450" t="s">
        <v>30</v>
      </c>
      <c r="L21" s="452"/>
      <c r="M21" s="343" t="s">
        <v>75</v>
      </c>
    </row>
    <row r="22" spans="1:13" s="266" customFormat="1">
      <c r="A22" s="345" t="s">
        <v>17</v>
      </c>
      <c r="B22" s="453" t="s">
        <v>18</v>
      </c>
      <c r="C22" s="454" t="s">
        <v>76</v>
      </c>
      <c r="D22" s="453" t="s">
        <v>20</v>
      </c>
      <c r="E22" s="453" t="s">
        <v>21</v>
      </c>
      <c r="F22" s="453" t="s">
        <v>22</v>
      </c>
      <c r="G22" s="453" t="s">
        <v>23</v>
      </c>
      <c r="H22" s="453" t="s">
        <v>24</v>
      </c>
      <c r="I22" s="453" t="s">
        <v>25</v>
      </c>
      <c r="J22" s="455" t="s">
        <v>77</v>
      </c>
      <c r="K22" s="453" t="s">
        <v>30</v>
      </c>
      <c r="L22" s="456"/>
      <c r="M22" s="343" t="s">
        <v>78</v>
      </c>
    </row>
    <row r="23" spans="1:13">
      <c r="A23" s="344" t="s">
        <v>17</v>
      </c>
      <c r="B23" s="450" t="s">
        <v>18</v>
      </c>
      <c r="C23" s="451" t="s">
        <v>79</v>
      </c>
      <c r="D23" s="450" t="s">
        <v>20</v>
      </c>
      <c r="E23" s="450" t="s">
        <v>21</v>
      </c>
      <c r="F23" s="450" t="s">
        <v>47</v>
      </c>
      <c r="G23" s="450" t="s">
        <v>23</v>
      </c>
      <c r="H23" s="450" t="s">
        <v>80</v>
      </c>
      <c r="I23" s="450" t="s">
        <v>25</v>
      </c>
      <c r="J23" s="449" t="s">
        <v>49</v>
      </c>
      <c r="K23" s="450" t="s">
        <v>30</v>
      </c>
      <c r="L23" s="452"/>
      <c r="M23" s="343" t="s">
        <v>81</v>
      </c>
    </row>
    <row r="24" spans="1:13">
      <c r="A24" s="344" t="s">
        <v>17</v>
      </c>
      <c r="B24" s="450" t="s">
        <v>18</v>
      </c>
      <c r="C24" s="451" t="s">
        <v>82</v>
      </c>
      <c r="D24" s="450" t="s">
        <v>20</v>
      </c>
      <c r="E24" s="450" t="s">
        <v>21</v>
      </c>
      <c r="F24" s="450" t="s">
        <v>22</v>
      </c>
      <c r="G24" s="438" t="s">
        <v>30</v>
      </c>
      <c r="H24" s="450" t="s">
        <v>25</v>
      </c>
      <c r="I24" s="450" t="s">
        <v>25</v>
      </c>
      <c r="J24" s="449" t="s">
        <v>25</v>
      </c>
      <c r="K24" s="450" t="s">
        <v>23</v>
      </c>
      <c r="L24" s="452"/>
      <c r="M24" s="343"/>
    </row>
    <row r="25" spans="1:13">
      <c r="A25" s="344" t="s">
        <v>17</v>
      </c>
      <c r="B25" s="450" t="s">
        <v>18</v>
      </c>
      <c r="C25" s="451" t="s">
        <v>83</v>
      </c>
      <c r="D25" s="450" t="s">
        <v>20</v>
      </c>
      <c r="E25" s="450" t="s">
        <v>21</v>
      </c>
      <c r="F25" s="450" t="s">
        <v>35</v>
      </c>
      <c r="G25" s="450" t="s">
        <v>30</v>
      </c>
      <c r="H25" s="450" t="s">
        <v>25</v>
      </c>
      <c r="I25" s="450" t="s">
        <v>25</v>
      </c>
      <c r="J25" s="449" t="s">
        <v>25</v>
      </c>
      <c r="K25" s="450" t="s">
        <v>23</v>
      </c>
      <c r="L25" s="430"/>
      <c r="M25" s="343"/>
    </row>
    <row r="26" spans="1:13">
      <c r="A26" s="344" t="s">
        <v>17</v>
      </c>
      <c r="B26" s="450" t="s">
        <v>18</v>
      </c>
      <c r="C26" s="451" t="s">
        <v>84</v>
      </c>
      <c r="D26" s="450" t="s">
        <v>20</v>
      </c>
      <c r="E26" s="450" t="s">
        <v>21</v>
      </c>
      <c r="F26" s="450" t="s">
        <v>22</v>
      </c>
      <c r="G26" s="438" t="s">
        <v>23</v>
      </c>
      <c r="H26" s="450" t="s">
        <v>85</v>
      </c>
      <c r="I26" s="450" t="s">
        <v>86</v>
      </c>
      <c r="J26" s="449"/>
      <c r="K26" s="450" t="s">
        <v>23</v>
      </c>
      <c r="L26" s="457" t="s">
        <v>87</v>
      </c>
      <c r="M26" s="343" t="s">
        <v>88</v>
      </c>
    </row>
    <row r="27" spans="1:13">
      <c r="A27" s="344"/>
      <c r="B27" s="450"/>
      <c r="C27" s="451"/>
      <c r="D27" s="450"/>
      <c r="E27" s="450"/>
      <c r="F27" s="450"/>
      <c r="G27" s="458"/>
      <c r="H27" s="450"/>
      <c r="I27" s="450"/>
      <c r="J27" s="449"/>
      <c r="K27" s="450"/>
      <c r="L27" s="457"/>
      <c r="M27" s="343"/>
    </row>
    <row r="28" spans="1:13">
      <c r="A28" s="346"/>
      <c r="B28" s="347"/>
      <c r="C28" s="348"/>
      <c r="D28" s="347"/>
      <c r="E28" s="347"/>
      <c r="F28" s="347"/>
      <c r="G28" s="349"/>
      <c r="H28" s="347"/>
      <c r="I28" s="347"/>
      <c r="J28" s="350"/>
      <c r="K28" s="347"/>
      <c r="L28" s="351"/>
      <c r="M28" s="352"/>
    </row>
    <row r="29" spans="1:13">
      <c r="A29" s="43"/>
      <c r="B29" s="50"/>
      <c r="C29" s="51"/>
      <c r="D29" s="50"/>
      <c r="E29" s="50"/>
      <c r="F29" s="50"/>
      <c r="G29" s="52"/>
      <c r="H29" s="50"/>
      <c r="I29" s="50"/>
      <c r="J29" s="43"/>
      <c r="K29" s="50"/>
      <c r="L29" s="53"/>
    </row>
  </sheetData>
  <autoFilter ref="A4:M4" xr:uid="{00000000-0001-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9AACC-E895-4C2A-BD9D-480F5B73FFD9}">
  <sheetPr>
    <tabColor theme="0" tint="-0.14999847407452621"/>
    <pageSetUpPr fitToPage="1"/>
  </sheetPr>
  <dimension ref="A1:R215"/>
  <sheetViews>
    <sheetView zoomScale="70" zoomScaleNormal="70" zoomScaleSheetLayoutView="100" workbookViewId="0">
      <pane xSplit="4" topLeftCell="M1" activePane="topRight" state="frozen"/>
      <selection pane="topRight" activeCell="R23" sqref="R23"/>
    </sheetView>
  </sheetViews>
  <sheetFormatPr defaultColWidth="11.44140625" defaultRowHeight="13.2"/>
  <cols>
    <col min="1" max="1" width="6.6640625" style="180" customWidth="1"/>
    <col min="2" max="2" width="28.6640625" style="180" customWidth="1"/>
    <col min="3" max="3" width="21.33203125" style="180" bestFit="1" customWidth="1"/>
    <col min="4" max="4" width="15.44140625" style="180" bestFit="1" customWidth="1"/>
    <col min="5" max="6" width="18.6640625" style="180" customWidth="1"/>
    <col min="7" max="7" width="24.33203125" style="180" bestFit="1" customWidth="1"/>
    <col min="8" max="8" width="35.33203125" style="180" customWidth="1"/>
    <col min="9" max="9" width="13.33203125" style="180" customWidth="1"/>
    <col min="10" max="10" width="16.33203125" style="180" customWidth="1"/>
    <col min="11" max="11" width="15.6640625" style="180" bestFit="1" customWidth="1"/>
    <col min="12" max="12" width="20.5546875" style="180" customWidth="1"/>
    <col min="13" max="13" width="17.33203125" style="180" customWidth="1"/>
    <col min="14" max="14" width="13.44140625" style="180" customWidth="1"/>
    <col min="15" max="15" width="24.33203125" style="180" bestFit="1" customWidth="1"/>
    <col min="16" max="16" width="18.5546875" style="180" customWidth="1"/>
    <col min="17" max="17" width="20.44140625" style="180" customWidth="1"/>
    <col min="18" max="18" width="55.6640625" style="180" bestFit="1" customWidth="1"/>
    <col min="19" max="16384" width="11.44140625" style="180"/>
  </cols>
  <sheetData>
    <row r="1" spans="1:18" ht="13.8" thickBot="1">
      <c r="A1" s="179" t="s">
        <v>439</v>
      </c>
    </row>
    <row r="2" spans="1:18">
      <c r="A2" s="374"/>
      <c r="Q2" s="181" t="s">
        <v>1</v>
      </c>
      <c r="R2" s="182" t="s">
        <v>2</v>
      </c>
    </row>
    <row r="3" spans="1:18" ht="13.8" thickBot="1">
      <c r="A3" s="374"/>
      <c r="Q3" s="364" t="s">
        <v>3</v>
      </c>
      <c r="R3" s="365">
        <v>2021</v>
      </c>
    </row>
    <row r="4" spans="1:18" ht="63" customHeight="1" thickBot="1">
      <c r="A4" s="159" t="s">
        <v>4</v>
      </c>
      <c r="B4" s="183" t="s">
        <v>381</v>
      </c>
      <c r="C4" s="160" t="s">
        <v>384</v>
      </c>
      <c r="D4" s="161" t="s">
        <v>385</v>
      </c>
      <c r="E4" s="162" t="s">
        <v>440</v>
      </c>
      <c r="F4" s="163" t="s">
        <v>441</v>
      </c>
      <c r="G4" s="184" t="s">
        <v>383</v>
      </c>
      <c r="H4" s="183" t="s">
        <v>442</v>
      </c>
      <c r="I4" s="307" t="s">
        <v>443</v>
      </c>
      <c r="J4" s="164" t="s">
        <v>93</v>
      </c>
      <c r="K4" s="185" t="s">
        <v>444</v>
      </c>
      <c r="L4" s="183" t="s">
        <v>15</v>
      </c>
      <c r="M4" s="186" t="s">
        <v>445</v>
      </c>
      <c r="N4" s="186" t="s">
        <v>446</v>
      </c>
      <c r="O4" s="165" t="s">
        <v>447</v>
      </c>
      <c r="P4" s="165" t="s">
        <v>448</v>
      </c>
      <c r="Q4" s="166" t="s">
        <v>449</v>
      </c>
      <c r="R4" s="165" t="s">
        <v>225</v>
      </c>
    </row>
    <row r="5" spans="1:18" ht="39.6">
      <c r="A5" s="187" t="s">
        <v>17</v>
      </c>
      <c r="B5" s="167" t="s">
        <v>397</v>
      </c>
      <c r="C5" s="562" t="s">
        <v>450</v>
      </c>
      <c r="D5" s="563" t="s">
        <v>416</v>
      </c>
      <c r="E5" s="168" t="s">
        <v>233</v>
      </c>
      <c r="F5" s="169" t="s">
        <v>451</v>
      </c>
      <c r="G5" s="562" t="s">
        <v>452</v>
      </c>
      <c r="H5" s="170" t="s">
        <v>453</v>
      </c>
      <c r="I5" s="564" t="s">
        <v>454</v>
      </c>
      <c r="J5" s="564" t="s">
        <v>455</v>
      </c>
      <c r="K5" s="171">
        <v>10</v>
      </c>
      <c r="L5" s="188"/>
      <c r="M5" s="303">
        <v>1073</v>
      </c>
      <c r="N5" s="304">
        <v>129</v>
      </c>
      <c r="O5" s="565">
        <v>12</v>
      </c>
      <c r="P5" s="304">
        <v>120</v>
      </c>
      <c r="Q5" s="173">
        <f>N5/(M5*K5/100)</f>
        <v>1.2022367194780987</v>
      </c>
      <c r="R5" s="174"/>
    </row>
    <row r="6" spans="1:18" ht="26.4">
      <c r="A6" s="187" t="s">
        <v>17</v>
      </c>
      <c r="B6" s="167" t="s">
        <v>397</v>
      </c>
      <c r="C6" s="562" t="s">
        <v>450</v>
      </c>
      <c r="D6" s="563" t="s">
        <v>416</v>
      </c>
      <c r="E6" s="168" t="s">
        <v>233</v>
      </c>
      <c r="F6" s="169" t="s">
        <v>451</v>
      </c>
      <c r="G6" s="562" t="s">
        <v>452</v>
      </c>
      <c r="H6" s="170" t="s">
        <v>456</v>
      </c>
      <c r="I6" s="175" t="s">
        <v>457</v>
      </c>
      <c r="J6" s="564" t="s">
        <v>455</v>
      </c>
      <c r="K6" s="566">
        <v>100</v>
      </c>
      <c r="L6" s="188"/>
      <c r="M6" s="303">
        <v>1138</v>
      </c>
      <c r="N6" s="304">
        <v>1138</v>
      </c>
      <c r="O6" s="304">
        <v>100</v>
      </c>
      <c r="P6" s="304">
        <v>100</v>
      </c>
      <c r="Q6" s="173">
        <f t="shared" ref="Q6:Q69" si="0">N6/(M6*K6/100)</f>
        <v>1</v>
      </c>
      <c r="R6" s="174"/>
    </row>
    <row r="7" spans="1:18" ht="39.6">
      <c r="A7" s="187" t="s">
        <v>17</v>
      </c>
      <c r="B7" s="167" t="s">
        <v>397</v>
      </c>
      <c r="C7" s="562" t="s">
        <v>450</v>
      </c>
      <c r="D7" s="563" t="s">
        <v>402</v>
      </c>
      <c r="E7" s="168" t="s">
        <v>233</v>
      </c>
      <c r="F7" s="169" t="s">
        <v>451</v>
      </c>
      <c r="G7" s="562" t="s">
        <v>452</v>
      </c>
      <c r="H7" s="170" t="s">
        <v>458</v>
      </c>
      <c r="I7" s="564" t="s">
        <v>454</v>
      </c>
      <c r="J7" s="564" t="s">
        <v>455</v>
      </c>
      <c r="K7" s="566">
        <v>50</v>
      </c>
      <c r="L7" s="188"/>
      <c r="M7" s="303">
        <v>42</v>
      </c>
      <c r="N7" s="304">
        <v>21</v>
      </c>
      <c r="O7" s="304">
        <v>50</v>
      </c>
      <c r="P7" s="304">
        <v>100</v>
      </c>
      <c r="Q7" s="173">
        <f t="shared" si="0"/>
        <v>1</v>
      </c>
      <c r="R7" s="174"/>
    </row>
    <row r="8" spans="1:18" ht="26.4">
      <c r="A8" s="187" t="s">
        <v>17</v>
      </c>
      <c r="B8" s="167" t="s">
        <v>397</v>
      </c>
      <c r="C8" s="562" t="s">
        <v>450</v>
      </c>
      <c r="D8" s="563" t="s">
        <v>402</v>
      </c>
      <c r="E8" s="168" t="s">
        <v>233</v>
      </c>
      <c r="F8" s="169" t="s">
        <v>451</v>
      </c>
      <c r="G8" s="562" t="s">
        <v>452</v>
      </c>
      <c r="H8" s="170" t="s">
        <v>459</v>
      </c>
      <c r="I8" s="175" t="s">
        <v>457</v>
      </c>
      <c r="J8" s="564" t="s">
        <v>455</v>
      </c>
      <c r="K8" s="566">
        <v>100</v>
      </c>
      <c r="L8" s="188"/>
      <c r="M8" s="303">
        <v>45</v>
      </c>
      <c r="N8" s="304">
        <v>45</v>
      </c>
      <c r="O8" s="304">
        <v>100</v>
      </c>
      <c r="P8" s="304">
        <v>100</v>
      </c>
      <c r="Q8" s="173">
        <f t="shared" si="0"/>
        <v>1</v>
      </c>
      <c r="R8" s="174"/>
    </row>
    <row r="9" spans="1:18" ht="39.6">
      <c r="A9" s="187" t="s">
        <v>17</v>
      </c>
      <c r="B9" s="167" t="s">
        <v>397</v>
      </c>
      <c r="C9" s="567" t="s">
        <v>408</v>
      </c>
      <c r="D9" s="568" t="s">
        <v>413</v>
      </c>
      <c r="E9" s="168" t="s">
        <v>233</v>
      </c>
      <c r="F9" s="169" t="s">
        <v>451</v>
      </c>
      <c r="G9" s="562" t="s">
        <v>452</v>
      </c>
      <c r="H9" s="170" t="s">
        <v>458</v>
      </c>
      <c r="I9" s="564" t="s">
        <v>454</v>
      </c>
      <c r="J9" s="564" t="s">
        <v>455</v>
      </c>
      <c r="K9" s="566">
        <v>70</v>
      </c>
      <c r="L9" s="188"/>
      <c r="M9" s="303">
        <v>12</v>
      </c>
      <c r="N9" s="305">
        <v>9</v>
      </c>
      <c r="O9" s="304">
        <v>75</v>
      </c>
      <c r="P9" s="305">
        <v>107</v>
      </c>
      <c r="Q9" s="173">
        <f t="shared" si="0"/>
        <v>1.0714285714285714</v>
      </c>
      <c r="R9" s="174"/>
    </row>
    <row r="10" spans="1:18" ht="26.4">
      <c r="A10" s="187" t="s">
        <v>17</v>
      </c>
      <c r="B10" s="167" t="s">
        <v>397</v>
      </c>
      <c r="C10" s="567" t="s">
        <v>408</v>
      </c>
      <c r="D10" s="568" t="s">
        <v>413</v>
      </c>
      <c r="E10" s="168" t="s">
        <v>233</v>
      </c>
      <c r="F10" s="169" t="s">
        <v>451</v>
      </c>
      <c r="G10" s="562" t="s">
        <v>452</v>
      </c>
      <c r="H10" s="170" t="s">
        <v>459</v>
      </c>
      <c r="I10" s="175" t="s">
        <v>457</v>
      </c>
      <c r="J10" s="564" t="s">
        <v>455</v>
      </c>
      <c r="K10" s="566">
        <v>100</v>
      </c>
      <c r="L10" s="188"/>
      <c r="M10" s="303">
        <v>13</v>
      </c>
      <c r="N10" s="304">
        <v>13</v>
      </c>
      <c r="O10" s="304">
        <v>100</v>
      </c>
      <c r="P10" s="304">
        <v>100</v>
      </c>
      <c r="Q10" s="173">
        <f t="shared" si="0"/>
        <v>1</v>
      </c>
      <c r="R10" s="174"/>
    </row>
    <row r="11" spans="1:18" ht="39.6">
      <c r="A11" s="187" t="s">
        <v>17</v>
      </c>
      <c r="B11" s="167" t="s">
        <v>397</v>
      </c>
      <c r="C11" s="567" t="s">
        <v>408</v>
      </c>
      <c r="D11" s="568" t="s">
        <v>409</v>
      </c>
      <c r="E11" s="168" t="s">
        <v>233</v>
      </c>
      <c r="F11" s="169" t="s">
        <v>451</v>
      </c>
      <c r="G11" s="562" t="s">
        <v>452</v>
      </c>
      <c r="H11" s="170" t="s">
        <v>458</v>
      </c>
      <c r="I11" s="564" t="s">
        <v>454</v>
      </c>
      <c r="J11" s="564" t="s">
        <v>455</v>
      </c>
      <c r="K11" s="566">
        <v>80</v>
      </c>
      <c r="L11" s="188"/>
      <c r="M11" s="303">
        <v>9</v>
      </c>
      <c r="N11" s="304">
        <v>8</v>
      </c>
      <c r="O11" s="304">
        <v>89</v>
      </c>
      <c r="P11" s="304">
        <v>111</v>
      </c>
      <c r="Q11" s="173">
        <f t="shared" si="0"/>
        <v>1.1111111111111112</v>
      </c>
      <c r="R11" s="174"/>
    </row>
    <row r="12" spans="1:18" ht="26.4">
      <c r="A12" s="187" t="s">
        <v>17</v>
      </c>
      <c r="B12" s="167" t="s">
        <v>397</v>
      </c>
      <c r="C12" s="567" t="s">
        <v>408</v>
      </c>
      <c r="D12" s="568" t="s">
        <v>409</v>
      </c>
      <c r="E12" s="168" t="s">
        <v>233</v>
      </c>
      <c r="F12" s="169" t="s">
        <v>451</v>
      </c>
      <c r="G12" s="562" t="s">
        <v>452</v>
      </c>
      <c r="H12" s="170" t="s">
        <v>459</v>
      </c>
      <c r="I12" s="175" t="s">
        <v>457</v>
      </c>
      <c r="J12" s="564" t="s">
        <v>455</v>
      </c>
      <c r="K12" s="566">
        <v>100</v>
      </c>
      <c r="L12" s="188"/>
      <c r="M12" s="303">
        <v>6</v>
      </c>
      <c r="N12" s="304">
        <v>6</v>
      </c>
      <c r="O12" s="304">
        <v>100</v>
      </c>
      <c r="P12" s="304">
        <v>100</v>
      </c>
      <c r="Q12" s="173">
        <f t="shared" si="0"/>
        <v>1</v>
      </c>
      <c r="R12" s="174"/>
    </row>
    <row r="13" spans="1:18" ht="39.6">
      <c r="A13" s="187" t="s">
        <v>17</v>
      </c>
      <c r="B13" s="167" t="s">
        <v>397</v>
      </c>
      <c r="C13" s="567" t="s">
        <v>408</v>
      </c>
      <c r="D13" s="568" t="s">
        <v>410</v>
      </c>
      <c r="E13" s="168" t="s">
        <v>233</v>
      </c>
      <c r="F13" s="169" t="s">
        <v>451</v>
      </c>
      <c r="G13" s="562" t="s">
        <v>452</v>
      </c>
      <c r="H13" s="170" t="s">
        <v>458</v>
      </c>
      <c r="I13" s="564" t="s">
        <v>454</v>
      </c>
      <c r="J13" s="564" t="s">
        <v>455</v>
      </c>
      <c r="K13" s="566">
        <v>90</v>
      </c>
      <c r="L13" s="188"/>
      <c r="M13" s="303">
        <v>13</v>
      </c>
      <c r="N13" s="305">
        <v>12</v>
      </c>
      <c r="O13" s="304">
        <v>92</v>
      </c>
      <c r="P13" s="305">
        <v>103</v>
      </c>
      <c r="Q13" s="173">
        <f t="shared" si="0"/>
        <v>1.0256410256410258</v>
      </c>
      <c r="R13" s="174"/>
    </row>
    <row r="14" spans="1:18" ht="26.4">
      <c r="A14" s="187" t="s">
        <v>17</v>
      </c>
      <c r="B14" s="167" t="s">
        <v>397</v>
      </c>
      <c r="C14" s="567" t="s">
        <v>408</v>
      </c>
      <c r="D14" s="568" t="s">
        <v>410</v>
      </c>
      <c r="E14" s="168" t="s">
        <v>233</v>
      </c>
      <c r="F14" s="169" t="s">
        <v>451</v>
      </c>
      <c r="G14" s="562" t="s">
        <v>452</v>
      </c>
      <c r="H14" s="170" t="s">
        <v>459</v>
      </c>
      <c r="I14" s="175" t="s">
        <v>457</v>
      </c>
      <c r="J14" s="564" t="s">
        <v>455</v>
      </c>
      <c r="K14" s="566">
        <v>100</v>
      </c>
      <c r="L14" s="188"/>
      <c r="M14" s="303">
        <v>16</v>
      </c>
      <c r="N14" s="305">
        <v>16</v>
      </c>
      <c r="O14" s="304">
        <v>100</v>
      </c>
      <c r="P14" s="304">
        <v>100</v>
      </c>
      <c r="Q14" s="173">
        <f t="shared" si="0"/>
        <v>1</v>
      </c>
      <c r="R14" s="174"/>
    </row>
    <row r="15" spans="1:18" ht="39.6">
      <c r="A15" s="187" t="s">
        <v>17</v>
      </c>
      <c r="B15" s="167" t="s">
        <v>397</v>
      </c>
      <c r="C15" s="562" t="s">
        <v>450</v>
      </c>
      <c r="D15" s="568" t="s">
        <v>416</v>
      </c>
      <c r="E15" s="168" t="s">
        <v>233</v>
      </c>
      <c r="F15" s="169" t="s">
        <v>451</v>
      </c>
      <c r="G15" s="562" t="s">
        <v>460</v>
      </c>
      <c r="H15" s="569" t="s">
        <v>453</v>
      </c>
      <c r="I15" s="375" t="s">
        <v>454</v>
      </c>
      <c r="J15" s="375" t="s">
        <v>455</v>
      </c>
      <c r="K15" s="376">
        <v>10</v>
      </c>
      <c r="L15" s="188"/>
      <c r="M15" s="303">
        <v>1073</v>
      </c>
      <c r="N15" s="304">
        <v>129</v>
      </c>
      <c r="O15" s="304">
        <v>12</v>
      </c>
      <c r="P15" s="304">
        <v>120</v>
      </c>
      <c r="Q15" s="173">
        <f t="shared" si="0"/>
        <v>1.2022367194780987</v>
      </c>
      <c r="R15" s="174"/>
    </row>
    <row r="16" spans="1:18" ht="39.6">
      <c r="A16" s="187" t="s">
        <v>17</v>
      </c>
      <c r="B16" s="167" t="s">
        <v>397</v>
      </c>
      <c r="C16" s="562" t="s">
        <v>450</v>
      </c>
      <c r="D16" s="568" t="s">
        <v>402</v>
      </c>
      <c r="E16" s="168" t="s">
        <v>233</v>
      </c>
      <c r="F16" s="169" t="s">
        <v>451</v>
      </c>
      <c r="G16" s="562" t="s">
        <v>460</v>
      </c>
      <c r="H16" s="569" t="s">
        <v>458</v>
      </c>
      <c r="I16" s="375" t="s">
        <v>454</v>
      </c>
      <c r="J16" s="375" t="s">
        <v>455</v>
      </c>
      <c r="K16" s="376">
        <v>50</v>
      </c>
      <c r="L16" s="188"/>
      <c r="M16" s="303">
        <v>42</v>
      </c>
      <c r="N16" s="304">
        <v>21</v>
      </c>
      <c r="O16" s="304">
        <v>50</v>
      </c>
      <c r="P16" s="304">
        <v>100</v>
      </c>
      <c r="Q16" s="173">
        <f t="shared" si="0"/>
        <v>1</v>
      </c>
      <c r="R16" s="174"/>
    </row>
    <row r="17" spans="1:18" ht="39.6">
      <c r="A17" s="187" t="s">
        <v>17</v>
      </c>
      <c r="B17" s="167" t="s">
        <v>397</v>
      </c>
      <c r="C17" s="567" t="s">
        <v>408</v>
      </c>
      <c r="D17" s="568" t="s">
        <v>413</v>
      </c>
      <c r="E17" s="168" t="s">
        <v>233</v>
      </c>
      <c r="F17" s="169" t="s">
        <v>451</v>
      </c>
      <c r="G17" s="562" t="s">
        <v>460</v>
      </c>
      <c r="H17" s="569" t="s">
        <v>458</v>
      </c>
      <c r="I17" s="375" t="s">
        <v>454</v>
      </c>
      <c r="J17" s="375" t="s">
        <v>455</v>
      </c>
      <c r="K17" s="376">
        <v>70</v>
      </c>
      <c r="L17" s="188"/>
      <c r="M17" s="303">
        <v>12</v>
      </c>
      <c r="N17" s="305">
        <v>9</v>
      </c>
      <c r="O17" s="304">
        <v>75</v>
      </c>
      <c r="P17" s="305">
        <v>107</v>
      </c>
      <c r="Q17" s="173">
        <f t="shared" si="0"/>
        <v>1.0714285714285714</v>
      </c>
      <c r="R17" s="174"/>
    </row>
    <row r="18" spans="1:18" ht="39.6">
      <c r="A18" s="187" t="s">
        <v>17</v>
      </c>
      <c r="B18" s="167" t="s">
        <v>397</v>
      </c>
      <c r="C18" s="567" t="s">
        <v>408</v>
      </c>
      <c r="D18" s="568" t="s">
        <v>409</v>
      </c>
      <c r="E18" s="168" t="s">
        <v>233</v>
      </c>
      <c r="F18" s="169" t="s">
        <v>451</v>
      </c>
      <c r="G18" s="562" t="s">
        <v>460</v>
      </c>
      <c r="H18" s="569" t="s">
        <v>458</v>
      </c>
      <c r="I18" s="375" t="s">
        <v>454</v>
      </c>
      <c r="J18" s="375" t="s">
        <v>455</v>
      </c>
      <c r="K18" s="376">
        <v>80</v>
      </c>
      <c r="L18" s="188"/>
      <c r="M18" s="303">
        <v>9</v>
      </c>
      <c r="N18" s="304">
        <v>8</v>
      </c>
      <c r="O18" s="304">
        <v>89</v>
      </c>
      <c r="P18" s="304">
        <v>111</v>
      </c>
      <c r="Q18" s="173">
        <f t="shared" si="0"/>
        <v>1.1111111111111112</v>
      </c>
      <c r="R18" s="174"/>
    </row>
    <row r="19" spans="1:18" ht="39.6">
      <c r="A19" s="187" t="s">
        <v>17</v>
      </c>
      <c r="B19" s="167" t="s">
        <v>397</v>
      </c>
      <c r="C19" s="567" t="s">
        <v>408</v>
      </c>
      <c r="D19" s="568" t="s">
        <v>410</v>
      </c>
      <c r="E19" s="168" t="s">
        <v>233</v>
      </c>
      <c r="F19" s="169" t="s">
        <v>451</v>
      </c>
      <c r="G19" s="562" t="s">
        <v>460</v>
      </c>
      <c r="H19" s="569" t="s">
        <v>458</v>
      </c>
      <c r="I19" s="375" t="s">
        <v>454</v>
      </c>
      <c r="J19" s="375" t="s">
        <v>455</v>
      </c>
      <c r="K19" s="376">
        <v>90</v>
      </c>
      <c r="L19" s="188"/>
      <c r="M19" s="303">
        <v>13</v>
      </c>
      <c r="N19" s="305">
        <v>12</v>
      </c>
      <c r="O19" s="304">
        <v>92</v>
      </c>
      <c r="P19" s="305">
        <v>103</v>
      </c>
      <c r="Q19" s="173">
        <f t="shared" si="0"/>
        <v>1.0256410256410258</v>
      </c>
      <c r="R19" s="174"/>
    </row>
    <row r="20" spans="1:18" ht="39.6">
      <c r="A20" s="187" t="s">
        <v>17</v>
      </c>
      <c r="B20" s="167" t="s">
        <v>397</v>
      </c>
      <c r="C20" s="562" t="s">
        <v>450</v>
      </c>
      <c r="D20" s="568" t="s">
        <v>416</v>
      </c>
      <c r="E20" s="168" t="s">
        <v>233</v>
      </c>
      <c r="F20" s="169" t="s">
        <v>451</v>
      </c>
      <c r="G20" s="562" t="s">
        <v>461</v>
      </c>
      <c r="H20" s="569" t="s">
        <v>453</v>
      </c>
      <c r="I20" s="564" t="s">
        <v>454</v>
      </c>
      <c r="J20" s="564" t="s">
        <v>455</v>
      </c>
      <c r="K20" s="566">
        <v>10</v>
      </c>
      <c r="L20" s="188"/>
      <c r="M20" s="303">
        <v>1073</v>
      </c>
      <c r="N20" s="304">
        <v>129</v>
      </c>
      <c r="O20" s="304">
        <v>12</v>
      </c>
      <c r="P20" s="304">
        <v>120</v>
      </c>
      <c r="Q20" s="173">
        <f t="shared" si="0"/>
        <v>1.2022367194780987</v>
      </c>
      <c r="R20" s="174"/>
    </row>
    <row r="21" spans="1:18" ht="39.6">
      <c r="A21" s="187" t="s">
        <v>17</v>
      </c>
      <c r="B21" s="167" t="s">
        <v>397</v>
      </c>
      <c r="C21" s="562" t="s">
        <v>450</v>
      </c>
      <c r="D21" s="568" t="s">
        <v>402</v>
      </c>
      <c r="E21" s="168" t="s">
        <v>233</v>
      </c>
      <c r="F21" s="169" t="s">
        <v>451</v>
      </c>
      <c r="G21" s="562" t="s">
        <v>461</v>
      </c>
      <c r="H21" s="569" t="s">
        <v>458</v>
      </c>
      <c r="I21" s="564" t="s">
        <v>454</v>
      </c>
      <c r="J21" s="564" t="s">
        <v>455</v>
      </c>
      <c r="K21" s="566">
        <v>50</v>
      </c>
      <c r="L21" s="188"/>
      <c r="M21" s="303">
        <v>42</v>
      </c>
      <c r="N21" s="304">
        <v>21</v>
      </c>
      <c r="O21" s="304">
        <v>50</v>
      </c>
      <c r="P21" s="304">
        <v>100</v>
      </c>
      <c r="Q21" s="173">
        <f t="shared" si="0"/>
        <v>1</v>
      </c>
      <c r="R21" s="174"/>
    </row>
    <row r="22" spans="1:18" ht="39.6">
      <c r="A22" s="187" t="s">
        <v>17</v>
      </c>
      <c r="B22" s="167" t="s">
        <v>397</v>
      </c>
      <c r="C22" s="567" t="s">
        <v>408</v>
      </c>
      <c r="D22" s="568" t="s">
        <v>413</v>
      </c>
      <c r="E22" s="168" t="s">
        <v>233</v>
      </c>
      <c r="F22" s="169" t="s">
        <v>451</v>
      </c>
      <c r="G22" s="562" t="s">
        <v>461</v>
      </c>
      <c r="H22" s="569" t="s">
        <v>458</v>
      </c>
      <c r="I22" s="564" t="s">
        <v>454</v>
      </c>
      <c r="J22" s="564" t="s">
        <v>455</v>
      </c>
      <c r="K22" s="566">
        <v>70</v>
      </c>
      <c r="L22" s="188"/>
      <c r="M22" s="303">
        <v>12</v>
      </c>
      <c r="N22" s="305">
        <v>9</v>
      </c>
      <c r="O22" s="304">
        <v>75</v>
      </c>
      <c r="P22" s="305">
        <v>107</v>
      </c>
      <c r="Q22" s="173">
        <f t="shared" si="0"/>
        <v>1.0714285714285714</v>
      </c>
      <c r="R22" s="174"/>
    </row>
    <row r="23" spans="1:18" ht="39.6">
      <c r="A23" s="187" t="s">
        <v>17</v>
      </c>
      <c r="B23" s="167" t="s">
        <v>397</v>
      </c>
      <c r="C23" s="567" t="s">
        <v>408</v>
      </c>
      <c r="D23" s="568" t="s">
        <v>409</v>
      </c>
      <c r="E23" s="168" t="s">
        <v>233</v>
      </c>
      <c r="F23" s="169" t="s">
        <v>451</v>
      </c>
      <c r="G23" s="562" t="s">
        <v>461</v>
      </c>
      <c r="H23" s="569" t="s">
        <v>458</v>
      </c>
      <c r="I23" s="564" t="s">
        <v>454</v>
      </c>
      <c r="J23" s="564" t="s">
        <v>455</v>
      </c>
      <c r="K23" s="566">
        <v>80</v>
      </c>
      <c r="L23" s="188"/>
      <c r="M23" s="303">
        <v>9</v>
      </c>
      <c r="N23" s="304">
        <v>8</v>
      </c>
      <c r="O23" s="304">
        <v>89</v>
      </c>
      <c r="P23" s="304">
        <v>111</v>
      </c>
      <c r="Q23" s="173">
        <f t="shared" si="0"/>
        <v>1.1111111111111112</v>
      </c>
      <c r="R23" s="174"/>
    </row>
    <row r="24" spans="1:18" ht="39.6">
      <c r="A24" s="187" t="s">
        <v>17</v>
      </c>
      <c r="B24" s="167" t="s">
        <v>397</v>
      </c>
      <c r="C24" s="567" t="s">
        <v>408</v>
      </c>
      <c r="D24" s="568" t="s">
        <v>410</v>
      </c>
      <c r="E24" s="168" t="s">
        <v>233</v>
      </c>
      <c r="F24" s="169" t="s">
        <v>451</v>
      </c>
      <c r="G24" s="562" t="s">
        <v>461</v>
      </c>
      <c r="H24" s="569" t="s">
        <v>458</v>
      </c>
      <c r="I24" s="564" t="s">
        <v>454</v>
      </c>
      <c r="J24" s="564" t="s">
        <v>455</v>
      </c>
      <c r="K24" s="566">
        <v>90</v>
      </c>
      <c r="L24" s="188"/>
      <c r="M24" s="303">
        <v>13</v>
      </c>
      <c r="N24" s="305">
        <v>12</v>
      </c>
      <c r="O24" s="304">
        <v>92</v>
      </c>
      <c r="P24" s="305">
        <v>103</v>
      </c>
      <c r="Q24" s="173">
        <f t="shared" si="0"/>
        <v>1.0256410256410258</v>
      </c>
      <c r="R24" s="174"/>
    </row>
    <row r="25" spans="1:18" ht="39.6">
      <c r="A25" s="187" t="s">
        <v>17</v>
      </c>
      <c r="B25" s="167" t="s">
        <v>397</v>
      </c>
      <c r="C25" s="562" t="s">
        <v>450</v>
      </c>
      <c r="D25" s="568" t="s">
        <v>416</v>
      </c>
      <c r="E25" s="168" t="s">
        <v>233</v>
      </c>
      <c r="F25" s="169" t="s">
        <v>451</v>
      </c>
      <c r="G25" s="562" t="s">
        <v>462</v>
      </c>
      <c r="H25" s="569" t="s">
        <v>453</v>
      </c>
      <c r="I25" s="564" t="s">
        <v>454</v>
      </c>
      <c r="J25" s="564" t="s">
        <v>455</v>
      </c>
      <c r="K25" s="566">
        <v>10</v>
      </c>
      <c r="L25" s="188"/>
      <c r="M25" s="303">
        <v>1073</v>
      </c>
      <c r="N25" s="304">
        <v>129</v>
      </c>
      <c r="O25" s="304">
        <v>12</v>
      </c>
      <c r="P25" s="304">
        <v>120</v>
      </c>
      <c r="Q25" s="173">
        <f t="shared" si="0"/>
        <v>1.2022367194780987</v>
      </c>
      <c r="R25" s="174"/>
    </row>
    <row r="26" spans="1:18" ht="39.6">
      <c r="A26" s="187" t="s">
        <v>17</v>
      </c>
      <c r="B26" s="167" t="s">
        <v>397</v>
      </c>
      <c r="C26" s="562" t="s">
        <v>450</v>
      </c>
      <c r="D26" s="568" t="s">
        <v>402</v>
      </c>
      <c r="E26" s="168" t="s">
        <v>233</v>
      </c>
      <c r="F26" s="169" t="s">
        <v>451</v>
      </c>
      <c r="G26" s="562" t="s">
        <v>462</v>
      </c>
      <c r="H26" s="569" t="s">
        <v>463</v>
      </c>
      <c r="I26" s="564" t="s">
        <v>454</v>
      </c>
      <c r="J26" s="564" t="s">
        <v>455</v>
      </c>
      <c r="K26" s="566">
        <v>50</v>
      </c>
      <c r="L26" s="188"/>
      <c r="M26" s="303">
        <v>42</v>
      </c>
      <c r="N26" s="304">
        <v>21</v>
      </c>
      <c r="O26" s="304">
        <v>50</v>
      </c>
      <c r="P26" s="304">
        <v>100</v>
      </c>
      <c r="Q26" s="173">
        <f t="shared" si="0"/>
        <v>1</v>
      </c>
      <c r="R26" s="174"/>
    </row>
    <row r="27" spans="1:18" ht="39.6">
      <c r="A27" s="187" t="s">
        <v>17</v>
      </c>
      <c r="B27" s="167" t="s">
        <v>397</v>
      </c>
      <c r="C27" s="567" t="s">
        <v>408</v>
      </c>
      <c r="D27" s="568" t="s">
        <v>413</v>
      </c>
      <c r="E27" s="168" t="s">
        <v>233</v>
      </c>
      <c r="F27" s="169" t="s">
        <v>451</v>
      </c>
      <c r="G27" s="562" t="s">
        <v>462</v>
      </c>
      <c r="H27" s="569" t="s">
        <v>463</v>
      </c>
      <c r="I27" s="564" t="s">
        <v>454</v>
      </c>
      <c r="J27" s="564" t="s">
        <v>455</v>
      </c>
      <c r="K27" s="566">
        <v>70</v>
      </c>
      <c r="L27" s="188"/>
      <c r="M27" s="303">
        <v>12</v>
      </c>
      <c r="N27" s="305">
        <v>9</v>
      </c>
      <c r="O27" s="304">
        <v>75</v>
      </c>
      <c r="P27" s="305">
        <v>107</v>
      </c>
      <c r="Q27" s="173">
        <f t="shared" si="0"/>
        <v>1.0714285714285714</v>
      </c>
      <c r="R27" s="174"/>
    </row>
    <row r="28" spans="1:18" ht="39.6">
      <c r="A28" s="187" t="s">
        <v>17</v>
      </c>
      <c r="B28" s="167" t="s">
        <v>397</v>
      </c>
      <c r="C28" s="567" t="s">
        <v>408</v>
      </c>
      <c r="D28" s="568" t="s">
        <v>409</v>
      </c>
      <c r="E28" s="168" t="s">
        <v>233</v>
      </c>
      <c r="F28" s="169" t="s">
        <v>451</v>
      </c>
      <c r="G28" s="562" t="s">
        <v>462</v>
      </c>
      <c r="H28" s="569" t="s">
        <v>463</v>
      </c>
      <c r="I28" s="564" t="s">
        <v>454</v>
      </c>
      <c r="J28" s="564" t="s">
        <v>455</v>
      </c>
      <c r="K28" s="566">
        <v>80</v>
      </c>
      <c r="L28" s="188"/>
      <c r="M28" s="303">
        <v>9</v>
      </c>
      <c r="N28" s="304">
        <v>8</v>
      </c>
      <c r="O28" s="304">
        <v>89</v>
      </c>
      <c r="P28" s="304">
        <v>111</v>
      </c>
      <c r="Q28" s="173">
        <f t="shared" si="0"/>
        <v>1.1111111111111112</v>
      </c>
      <c r="R28" s="174"/>
    </row>
    <row r="29" spans="1:18" ht="39.6">
      <c r="A29" s="187" t="s">
        <v>17</v>
      </c>
      <c r="B29" s="167" t="s">
        <v>397</v>
      </c>
      <c r="C29" s="567" t="s">
        <v>408</v>
      </c>
      <c r="D29" s="568" t="s">
        <v>410</v>
      </c>
      <c r="E29" s="168" t="s">
        <v>233</v>
      </c>
      <c r="F29" s="169" t="s">
        <v>451</v>
      </c>
      <c r="G29" s="562" t="s">
        <v>462</v>
      </c>
      <c r="H29" s="569" t="s">
        <v>463</v>
      </c>
      <c r="I29" s="564" t="s">
        <v>454</v>
      </c>
      <c r="J29" s="564" t="s">
        <v>455</v>
      </c>
      <c r="K29" s="566">
        <v>90</v>
      </c>
      <c r="L29" s="188"/>
      <c r="M29" s="303">
        <v>13</v>
      </c>
      <c r="N29" s="305">
        <v>12</v>
      </c>
      <c r="O29" s="304">
        <v>92</v>
      </c>
      <c r="P29" s="305">
        <v>103</v>
      </c>
      <c r="Q29" s="173">
        <f t="shared" si="0"/>
        <v>1.0256410256410258</v>
      </c>
      <c r="R29" s="174"/>
    </row>
    <row r="30" spans="1:18" ht="39.6">
      <c r="A30" s="187" t="s">
        <v>17</v>
      </c>
      <c r="B30" s="167" t="s">
        <v>397</v>
      </c>
      <c r="C30" s="562" t="s">
        <v>450</v>
      </c>
      <c r="D30" s="568" t="s">
        <v>416</v>
      </c>
      <c r="E30" s="168" t="s">
        <v>233</v>
      </c>
      <c r="F30" s="169" t="s">
        <v>451</v>
      </c>
      <c r="G30" s="562" t="s">
        <v>464</v>
      </c>
      <c r="H30" s="569" t="s">
        <v>453</v>
      </c>
      <c r="I30" s="564" t="s">
        <v>454</v>
      </c>
      <c r="J30" s="564" t="s">
        <v>455</v>
      </c>
      <c r="K30" s="566">
        <v>10</v>
      </c>
      <c r="L30" s="188"/>
      <c r="M30" s="303">
        <v>1073</v>
      </c>
      <c r="N30" s="304">
        <v>129</v>
      </c>
      <c r="O30" s="304">
        <v>12</v>
      </c>
      <c r="P30" s="304">
        <v>120</v>
      </c>
      <c r="Q30" s="173">
        <f t="shared" si="0"/>
        <v>1.2022367194780987</v>
      </c>
      <c r="R30" s="174"/>
    </row>
    <row r="31" spans="1:18" ht="39.6">
      <c r="A31" s="187" t="s">
        <v>17</v>
      </c>
      <c r="B31" s="167" t="s">
        <v>397</v>
      </c>
      <c r="C31" s="562" t="s">
        <v>450</v>
      </c>
      <c r="D31" s="568" t="s">
        <v>402</v>
      </c>
      <c r="E31" s="168" t="s">
        <v>233</v>
      </c>
      <c r="F31" s="169" t="s">
        <v>451</v>
      </c>
      <c r="G31" s="562" t="s">
        <v>464</v>
      </c>
      <c r="H31" s="569" t="s">
        <v>463</v>
      </c>
      <c r="I31" s="564" t="s">
        <v>454</v>
      </c>
      <c r="J31" s="564" t="s">
        <v>455</v>
      </c>
      <c r="K31" s="566">
        <v>50</v>
      </c>
      <c r="L31" s="188"/>
      <c r="M31" s="303">
        <v>42</v>
      </c>
      <c r="N31" s="304">
        <v>21</v>
      </c>
      <c r="O31" s="304">
        <v>50</v>
      </c>
      <c r="P31" s="304">
        <v>100</v>
      </c>
      <c r="Q31" s="173">
        <f t="shared" si="0"/>
        <v>1</v>
      </c>
      <c r="R31" s="174"/>
    </row>
    <row r="32" spans="1:18" ht="39.6">
      <c r="A32" s="187" t="s">
        <v>17</v>
      </c>
      <c r="B32" s="167" t="s">
        <v>397</v>
      </c>
      <c r="C32" s="567" t="s">
        <v>408</v>
      </c>
      <c r="D32" s="568" t="s">
        <v>413</v>
      </c>
      <c r="E32" s="168" t="s">
        <v>233</v>
      </c>
      <c r="F32" s="169" t="s">
        <v>451</v>
      </c>
      <c r="G32" s="562" t="s">
        <v>464</v>
      </c>
      <c r="H32" s="569" t="s">
        <v>463</v>
      </c>
      <c r="I32" s="564" t="s">
        <v>454</v>
      </c>
      <c r="J32" s="564" t="s">
        <v>455</v>
      </c>
      <c r="K32" s="566">
        <v>70</v>
      </c>
      <c r="L32" s="188"/>
      <c r="M32" s="303">
        <v>12</v>
      </c>
      <c r="N32" s="305">
        <v>9</v>
      </c>
      <c r="O32" s="304">
        <v>75</v>
      </c>
      <c r="P32" s="305">
        <v>107</v>
      </c>
      <c r="Q32" s="173">
        <f t="shared" si="0"/>
        <v>1.0714285714285714</v>
      </c>
      <c r="R32" s="174"/>
    </row>
    <row r="33" spans="1:18" ht="39.6">
      <c r="A33" s="187" t="s">
        <v>17</v>
      </c>
      <c r="B33" s="167" t="s">
        <v>397</v>
      </c>
      <c r="C33" s="567" t="s">
        <v>408</v>
      </c>
      <c r="D33" s="568" t="s">
        <v>409</v>
      </c>
      <c r="E33" s="168" t="s">
        <v>233</v>
      </c>
      <c r="F33" s="169" t="s">
        <v>451</v>
      </c>
      <c r="G33" s="562" t="s">
        <v>464</v>
      </c>
      <c r="H33" s="569" t="s">
        <v>463</v>
      </c>
      <c r="I33" s="564" t="s">
        <v>454</v>
      </c>
      <c r="J33" s="564" t="s">
        <v>455</v>
      </c>
      <c r="K33" s="566">
        <v>80</v>
      </c>
      <c r="L33" s="188"/>
      <c r="M33" s="303">
        <v>9</v>
      </c>
      <c r="N33" s="304">
        <v>8</v>
      </c>
      <c r="O33" s="304">
        <v>89</v>
      </c>
      <c r="P33" s="304">
        <v>111</v>
      </c>
      <c r="Q33" s="173">
        <f t="shared" si="0"/>
        <v>1.1111111111111112</v>
      </c>
      <c r="R33" s="174"/>
    </row>
    <row r="34" spans="1:18" ht="39.6">
      <c r="A34" s="187" t="s">
        <v>17</v>
      </c>
      <c r="B34" s="167" t="s">
        <v>397</v>
      </c>
      <c r="C34" s="567" t="s">
        <v>408</v>
      </c>
      <c r="D34" s="568" t="s">
        <v>410</v>
      </c>
      <c r="E34" s="168" t="s">
        <v>233</v>
      </c>
      <c r="F34" s="169" t="s">
        <v>451</v>
      </c>
      <c r="G34" s="562" t="s">
        <v>464</v>
      </c>
      <c r="H34" s="569" t="s">
        <v>463</v>
      </c>
      <c r="I34" s="564" t="s">
        <v>454</v>
      </c>
      <c r="J34" s="564" t="s">
        <v>455</v>
      </c>
      <c r="K34" s="566">
        <v>90</v>
      </c>
      <c r="L34" s="188"/>
      <c r="M34" s="303">
        <v>13</v>
      </c>
      <c r="N34" s="305">
        <v>12</v>
      </c>
      <c r="O34" s="304">
        <v>92</v>
      </c>
      <c r="P34" s="305">
        <v>103</v>
      </c>
      <c r="Q34" s="173">
        <f t="shared" si="0"/>
        <v>1.0256410256410258</v>
      </c>
      <c r="R34" s="174"/>
    </row>
    <row r="35" spans="1:18" ht="39.6">
      <c r="A35" s="187" t="s">
        <v>17</v>
      </c>
      <c r="B35" s="167" t="s">
        <v>397</v>
      </c>
      <c r="C35" s="562" t="s">
        <v>450</v>
      </c>
      <c r="D35" s="568" t="s">
        <v>416</v>
      </c>
      <c r="E35" s="168" t="s">
        <v>233</v>
      </c>
      <c r="F35" s="169" t="s">
        <v>451</v>
      </c>
      <c r="G35" s="562" t="s">
        <v>465</v>
      </c>
      <c r="H35" s="569" t="s">
        <v>453</v>
      </c>
      <c r="I35" s="564" t="s">
        <v>454</v>
      </c>
      <c r="J35" s="564" t="s">
        <v>455</v>
      </c>
      <c r="K35" s="566">
        <v>10</v>
      </c>
      <c r="L35" s="188"/>
      <c r="M35" s="303">
        <v>1073</v>
      </c>
      <c r="N35" s="304">
        <v>129</v>
      </c>
      <c r="O35" s="304">
        <v>12</v>
      </c>
      <c r="P35" s="304">
        <v>120</v>
      </c>
      <c r="Q35" s="173">
        <f t="shared" si="0"/>
        <v>1.2022367194780987</v>
      </c>
      <c r="R35" s="174"/>
    </row>
    <row r="36" spans="1:18" ht="39.6">
      <c r="A36" s="187" t="s">
        <v>17</v>
      </c>
      <c r="B36" s="167" t="s">
        <v>397</v>
      </c>
      <c r="C36" s="562" t="s">
        <v>450</v>
      </c>
      <c r="D36" s="568" t="s">
        <v>402</v>
      </c>
      <c r="E36" s="168" t="s">
        <v>233</v>
      </c>
      <c r="F36" s="169" t="s">
        <v>451</v>
      </c>
      <c r="G36" s="562" t="s">
        <v>465</v>
      </c>
      <c r="H36" s="569" t="s">
        <v>463</v>
      </c>
      <c r="I36" s="564" t="s">
        <v>454</v>
      </c>
      <c r="J36" s="564" t="s">
        <v>455</v>
      </c>
      <c r="K36" s="566">
        <v>50</v>
      </c>
      <c r="L36" s="188"/>
      <c r="M36" s="303">
        <v>42</v>
      </c>
      <c r="N36" s="304">
        <v>21</v>
      </c>
      <c r="O36" s="304">
        <v>50</v>
      </c>
      <c r="P36" s="304">
        <v>100</v>
      </c>
      <c r="Q36" s="173">
        <f t="shared" si="0"/>
        <v>1</v>
      </c>
      <c r="R36" s="174"/>
    </row>
    <row r="37" spans="1:18" ht="39.6">
      <c r="A37" s="187" t="s">
        <v>17</v>
      </c>
      <c r="B37" s="167" t="s">
        <v>397</v>
      </c>
      <c r="C37" s="567" t="s">
        <v>408</v>
      </c>
      <c r="D37" s="568" t="s">
        <v>413</v>
      </c>
      <c r="E37" s="168" t="s">
        <v>233</v>
      </c>
      <c r="F37" s="169" t="s">
        <v>451</v>
      </c>
      <c r="G37" s="562" t="s">
        <v>465</v>
      </c>
      <c r="H37" s="569" t="s">
        <v>463</v>
      </c>
      <c r="I37" s="564" t="s">
        <v>454</v>
      </c>
      <c r="J37" s="564" t="s">
        <v>455</v>
      </c>
      <c r="K37" s="566">
        <v>70</v>
      </c>
      <c r="L37" s="188"/>
      <c r="M37" s="303">
        <v>12</v>
      </c>
      <c r="N37" s="305">
        <v>9</v>
      </c>
      <c r="O37" s="304">
        <v>75</v>
      </c>
      <c r="P37" s="305">
        <v>107</v>
      </c>
      <c r="Q37" s="173">
        <f t="shared" si="0"/>
        <v>1.0714285714285714</v>
      </c>
      <c r="R37" s="174"/>
    </row>
    <row r="38" spans="1:18" ht="39.6">
      <c r="A38" s="187" t="s">
        <v>17</v>
      </c>
      <c r="B38" s="167" t="s">
        <v>397</v>
      </c>
      <c r="C38" s="567" t="s">
        <v>408</v>
      </c>
      <c r="D38" s="568" t="s">
        <v>409</v>
      </c>
      <c r="E38" s="168" t="s">
        <v>233</v>
      </c>
      <c r="F38" s="169" t="s">
        <v>451</v>
      </c>
      <c r="G38" s="562" t="s">
        <v>465</v>
      </c>
      <c r="H38" s="569" t="s">
        <v>463</v>
      </c>
      <c r="I38" s="564" t="s">
        <v>454</v>
      </c>
      <c r="J38" s="564" t="s">
        <v>455</v>
      </c>
      <c r="K38" s="566">
        <v>80</v>
      </c>
      <c r="L38" s="188"/>
      <c r="M38" s="303">
        <v>9</v>
      </c>
      <c r="N38" s="304">
        <v>8</v>
      </c>
      <c r="O38" s="304">
        <v>89</v>
      </c>
      <c r="P38" s="304">
        <v>111</v>
      </c>
      <c r="Q38" s="173">
        <f t="shared" si="0"/>
        <v>1.1111111111111112</v>
      </c>
      <c r="R38" s="174"/>
    </row>
    <row r="39" spans="1:18" ht="39.6">
      <c r="A39" s="187" t="s">
        <v>17</v>
      </c>
      <c r="B39" s="167" t="s">
        <v>397</v>
      </c>
      <c r="C39" s="567" t="s">
        <v>408</v>
      </c>
      <c r="D39" s="568" t="s">
        <v>410</v>
      </c>
      <c r="E39" s="168" t="s">
        <v>233</v>
      </c>
      <c r="F39" s="169" t="s">
        <v>451</v>
      </c>
      <c r="G39" s="562" t="s">
        <v>465</v>
      </c>
      <c r="H39" s="569" t="s">
        <v>463</v>
      </c>
      <c r="I39" s="564" t="s">
        <v>454</v>
      </c>
      <c r="J39" s="564" t="s">
        <v>455</v>
      </c>
      <c r="K39" s="566">
        <v>90</v>
      </c>
      <c r="L39" s="188"/>
      <c r="M39" s="303">
        <v>13</v>
      </c>
      <c r="N39" s="305">
        <v>12</v>
      </c>
      <c r="O39" s="304">
        <v>92</v>
      </c>
      <c r="P39" s="305">
        <v>103</v>
      </c>
      <c r="Q39" s="173">
        <f t="shared" si="0"/>
        <v>1.0256410256410258</v>
      </c>
      <c r="R39" s="174"/>
    </row>
    <row r="40" spans="1:18" ht="39.6">
      <c r="A40" s="187" t="s">
        <v>17</v>
      </c>
      <c r="B40" s="167" t="s">
        <v>397</v>
      </c>
      <c r="C40" s="562" t="s">
        <v>450</v>
      </c>
      <c r="D40" s="568" t="s">
        <v>416</v>
      </c>
      <c r="E40" s="168" t="s">
        <v>233</v>
      </c>
      <c r="F40" s="169" t="s">
        <v>451</v>
      </c>
      <c r="G40" s="562" t="s">
        <v>466</v>
      </c>
      <c r="H40" s="569" t="s">
        <v>453</v>
      </c>
      <c r="I40" s="564" t="s">
        <v>454</v>
      </c>
      <c r="J40" s="564" t="s">
        <v>455</v>
      </c>
      <c r="K40" s="566">
        <v>10</v>
      </c>
      <c r="L40" s="188"/>
      <c r="M40" s="303">
        <v>1073</v>
      </c>
      <c r="N40" s="304">
        <v>129</v>
      </c>
      <c r="O40" s="304">
        <v>12</v>
      </c>
      <c r="P40" s="304">
        <v>120</v>
      </c>
      <c r="Q40" s="173">
        <f t="shared" si="0"/>
        <v>1.2022367194780987</v>
      </c>
      <c r="R40" s="174"/>
    </row>
    <row r="41" spans="1:18" ht="39.6">
      <c r="A41" s="187" t="s">
        <v>17</v>
      </c>
      <c r="B41" s="167" t="s">
        <v>397</v>
      </c>
      <c r="C41" s="562" t="s">
        <v>450</v>
      </c>
      <c r="D41" s="568" t="s">
        <v>402</v>
      </c>
      <c r="E41" s="168" t="s">
        <v>233</v>
      </c>
      <c r="F41" s="169" t="s">
        <v>451</v>
      </c>
      <c r="G41" s="562" t="s">
        <v>466</v>
      </c>
      <c r="H41" s="569" t="s">
        <v>463</v>
      </c>
      <c r="I41" s="564" t="s">
        <v>454</v>
      </c>
      <c r="J41" s="564" t="s">
        <v>455</v>
      </c>
      <c r="K41" s="566">
        <v>50</v>
      </c>
      <c r="L41" s="188"/>
      <c r="M41" s="303">
        <v>42</v>
      </c>
      <c r="N41" s="304">
        <v>21</v>
      </c>
      <c r="O41" s="304">
        <v>50</v>
      </c>
      <c r="P41" s="304">
        <v>100</v>
      </c>
      <c r="Q41" s="173">
        <f t="shared" si="0"/>
        <v>1</v>
      </c>
      <c r="R41" s="174"/>
    </row>
    <row r="42" spans="1:18" ht="39.6">
      <c r="A42" s="187" t="s">
        <v>17</v>
      </c>
      <c r="B42" s="167" t="s">
        <v>397</v>
      </c>
      <c r="C42" s="567" t="s">
        <v>408</v>
      </c>
      <c r="D42" s="568" t="s">
        <v>413</v>
      </c>
      <c r="E42" s="168" t="s">
        <v>233</v>
      </c>
      <c r="F42" s="169" t="s">
        <v>451</v>
      </c>
      <c r="G42" s="562" t="s">
        <v>466</v>
      </c>
      <c r="H42" s="569" t="s">
        <v>463</v>
      </c>
      <c r="I42" s="564" t="s">
        <v>454</v>
      </c>
      <c r="J42" s="564" t="s">
        <v>455</v>
      </c>
      <c r="K42" s="566">
        <v>70</v>
      </c>
      <c r="L42" s="188"/>
      <c r="M42" s="303">
        <v>12</v>
      </c>
      <c r="N42" s="305">
        <v>9</v>
      </c>
      <c r="O42" s="304">
        <v>75</v>
      </c>
      <c r="P42" s="305">
        <v>107</v>
      </c>
      <c r="Q42" s="173">
        <f t="shared" si="0"/>
        <v>1.0714285714285714</v>
      </c>
      <c r="R42" s="174"/>
    </row>
    <row r="43" spans="1:18" ht="39.6">
      <c r="A43" s="187" t="s">
        <v>17</v>
      </c>
      <c r="B43" s="167" t="s">
        <v>397</v>
      </c>
      <c r="C43" s="567" t="s">
        <v>408</v>
      </c>
      <c r="D43" s="568" t="s">
        <v>409</v>
      </c>
      <c r="E43" s="168" t="s">
        <v>233</v>
      </c>
      <c r="F43" s="169" t="s">
        <v>451</v>
      </c>
      <c r="G43" s="562" t="s">
        <v>466</v>
      </c>
      <c r="H43" s="569" t="s">
        <v>463</v>
      </c>
      <c r="I43" s="564" t="s">
        <v>454</v>
      </c>
      <c r="J43" s="564" t="s">
        <v>455</v>
      </c>
      <c r="K43" s="566">
        <v>80</v>
      </c>
      <c r="L43" s="188"/>
      <c r="M43" s="303">
        <v>9</v>
      </c>
      <c r="N43" s="304">
        <v>8</v>
      </c>
      <c r="O43" s="304">
        <v>89</v>
      </c>
      <c r="P43" s="304">
        <v>111</v>
      </c>
      <c r="Q43" s="173">
        <f t="shared" si="0"/>
        <v>1.1111111111111112</v>
      </c>
      <c r="R43" s="174"/>
    </row>
    <row r="44" spans="1:18" ht="39.6">
      <c r="A44" s="187" t="s">
        <v>17</v>
      </c>
      <c r="B44" s="167" t="s">
        <v>397</v>
      </c>
      <c r="C44" s="567" t="s">
        <v>408</v>
      </c>
      <c r="D44" s="568" t="s">
        <v>410</v>
      </c>
      <c r="E44" s="168" t="s">
        <v>233</v>
      </c>
      <c r="F44" s="169" t="s">
        <v>451</v>
      </c>
      <c r="G44" s="562" t="s">
        <v>466</v>
      </c>
      <c r="H44" s="569" t="s">
        <v>463</v>
      </c>
      <c r="I44" s="564" t="s">
        <v>454</v>
      </c>
      <c r="J44" s="564" t="s">
        <v>455</v>
      </c>
      <c r="K44" s="566">
        <v>90</v>
      </c>
      <c r="L44" s="188"/>
      <c r="M44" s="303">
        <v>13</v>
      </c>
      <c r="N44" s="305">
        <v>12</v>
      </c>
      <c r="O44" s="304">
        <v>92</v>
      </c>
      <c r="P44" s="305">
        <v>103</v>
      </c>
      <c r="Q44" s="173">
        <f t="shared" si="0"/>
        <v>1.0256410256410258</v>
      </c>
      <c r="R44" s="174"/>
    </row>
    <row r="45" spans="1:18" ht="39.6">
      <c r="A45" s="187" t="s">
        <v>17</v>
      </c>
      <c r="B45" s="167" t="s">
        <v>397</v>
      </c>
      <c r="C45" s="562" t="s">
        <v>450</v>
      </c>
      <c r="D45" s="568" t="s">
        <v>416</v>
      </c>
      <c r="E45" s="168" t="s">
        <v>233</v>
      </c>
      <c r="F45" s="169" t="s">
        <v>451</v>
      </c>
      <c r="G45" s="562" t="s">
        <v>467</v>
      </c>
      <c r="H45" s="569" t="s">
        <v>453</v>
      </c>
      <c r="I45" s="564" t="s">
        <v>454</v>
      </c>
      <c r="J45" s="564" t="s">
        <v>455</v>
      </c>
      <c r="K45" s="566">
        <v>10</v>
      </c>
      <c r="L45" s="188"/>
      <c r="M45" s="303">
        <v>1073</v>
      </c>
      <c r="N45" s="304">
        <v>129</v>
      </c>
      <c r="O45" s="304">
        <v>12</v>
      </c>
      <c r="P45" s="304">
        <v>120</v>
      </c>
      <c r="Q45" s="173">
        <f t="shared" si="0"/>
        <v>1.2022367194780987</v>
      </c>
      <c r="R45" s="174"/>
    </row>
    <row r="46" spans="1:18" ht="39.6">
      <c r="A46" s="187" t="s">
        <v>17</v>
      </c>
      <c r="B46" s="167" t="s">
        <v>397</v>
      </c>
      <c r="C46" s="562" t="s">
        <v>450</v>
      </c>
      <c r="D46" s="568" t="s">
        <v>402</v>
      </c>
      <c r="E46" s="168" t="s">
        <v>233</v>
      </c>
      <c r="F46" s="169" t="s">
        <v>451</v>
      </c>
      <c r="G46" s="562" t="s">
        <v>467</v>
      </c>
      <c r="H46" s="569" t="s">
        <v>463</v>
      </c>
      <c r="I46" s="564" t="s">
        <v>454</v>
      </c>
      <c r="J46" s="564" t="s">
        <v>455</v>
      </c>
      <c r="K46" s="566">
        <v>50</v>
      </c>
      <c r="L46" s="188"/>
      <c r="M46" s="303">
        <v>42</v>
      </c>
      <c r="N46" s="304">
        <v>21</v>
      </c>
      <c r="O46" s="304">
        <v>50</v>
      </c>
      <c r="P46" s="304">
        <v>100</v>
      </c>
      <c r="Q46" s="173">
        <f t="shared" si="0"/>
        <v>1</v>
      </c>
      <c r="R46" s="174"/>
    </row>
    <row r="47" spans="1:18" ht="39.6">
      <c r="A47" s="187" t="s">
        <v>17</v>
      </c>
      <c r="B47" s="167" t="s">
        <v>397</v>
      </c>
      <c r="C47" s="567" t="s">
        <v>408</v>
      </c>
      <c r="D47" s="568" t="s">
        <v>413</v>
      </c>
      <c r="E47" s="168" t="s">
        <v>233</v>
      </c>
      <c r="F47" s="169" t="s">
        <v>451</v>
      </c>
      <c r="G47" s="562" t="s">
        <v>467</v>
      </c>
      <c r="H47" s="569" t="s">
        <v>463</v>
      </c>
      <c r="I47" s="564" t="s">
        <v>454</v>
      </c>
      <c r="J47" s="564" t="s">
        <v>455</v>
      </c>
      <c r="K47" s="566">
        <v>70</v>
      </c>
      <c r="L47" s="188"/>
      <c r="M47" s="303">
        <v>12</v>
      </c>
      <c r="N47" s="305">
        <v>9</v>
      </c>
      <c r="O47" s="304">
        <v>75</v>
      </c>
      <c r="P47" s="305">
        <v>107</v>
      </c>
      <c r="Q47" s="173">
        <f t="shared" si="0"/>
        <v>1.0714285714285714</v>
      </c>
      <c r="R47" s="174"/>
    </row>
    <row r="48" spans="1:18" ht="39.6">
      <c r="A48" s="187" t="s">
        <v>17</v>
      </c>
      <c r="B48" s="167" t="s">
        <v>397</v>
      </c>
      <c r="C48" s="567" t="s">
        <v>408</v>
      </c>
      <c r="D48" s="568" t="s">
        <v>409</v>
      </c>
      <c r="E48" s="168" t="s">
        <v>233</v>
      </c>
      <c r="F48" s="169" t="s">
        <v>451</v>
      </c>
      <c r="G48" s="562" t="s">
        <v>467</v>
      </c>
      <c r="H48" s="569" t="s">
        <v>463</v>
      </c>
      <c r="I48" s="564" t="s">
        <v>454</v>
      </c>
      <c r="J48" s="564" t="s">
        <v>455</v>
      </c>
      <c r="K48" s="566">
        <v>80</v>
      </c>
      <c r="L48" s="188"/>
      <c r="M48" s="303">
        <v>9</v>
      </c>
      <c r="N48" s="304">
        <v>8</v>
      </c>
      <c r="O48" s="304">
        <v>89</v>
      </c>
      <c r="P48" s="304">
        <v>111</v>
      </c>
      <c r="Q48" s="173">
        <f t="shared" si="0"/>
        <v>1.1111111111111112</v>
      </c>
      <c r="R48" s="174"/>
    </row>
    <row r="49" spans="1:18" ht="39.6">
      <c r="A49" s="187" t="s">
        <v>17</v>
      </c>
      <c r="B49" s="167" t="s">
        <v>397</v>
      </c>
      <c r="C49" s="567" t="s">
        <v>408</v>
      </c>
      <c r="D49" s="568" t="s">
        <v>410</v>
      </c>
      <c r="E49" s="168" t="s">
        <v>233</v>
      </c>
      <c r="F49" s="169" t="s">
        <v>451</v>
      </c>
      <c r="G49" s="562" t="s">
        <v>467</v>
      </c>
      <c r="H49" s="569" t="s">
        <v>463</v>
      </c>
      <c r="I49" s="564" t="s">
        <v>454</v>
      </c>
      <c r="J49" s="564" t="s">
        <v>455</v>
      </c>
      <c r="K49" s="566">
        <v>90</v>
      </c>
      <c r="L49" s="188"/>
      <c r="M49" s="303">
        <v>13</v>
      </c>
      <c r="N49" s="305">
        <v>12</v>
      </c>
      <c r="O49" s="304">
        <v>92</v>
      </c>
      <c r="P49" s="305">
        <v>103</v>
      </c>
      <c r="Q49" s="173">
        <f t="shared" si="0"/>
        <v>1.0256410256410258</v>
      </c>
      <c r="R49" s="174"/>
    </row>
    <row r="50" spans="1:18" ht="39.6">
      <c r="A50" s="187" t="s">
        <v>17</v>
      </c>
      <c r="B50" s="167" t="s">
        <v>397</v>
      </c>
      <c r="C50" s="562" t="s">
        <v>450</v>
      </c>
      <c r="D50" s="568" t="s">
        <v>416</v>
      </c>
      <c r="E50" s="168" t="s">
        <v>233</v>
      </c>
      <c r="F50" s="169" t="s">
        <v>451</v>
      </c>
      <c r="G50" s="562" t="s">
        <v>468</v>
      </c>
      <c r="H50" s="569" t="s">
        <v>453</v>
      </c>
      <c r="I50" s="564" t="s">
        <v>454</v>
      </c>
      <c r="J50" s="564" t="s">
        <v>455</v>
      </c>
      <c r="K50" s="566">
        <v>10</v>
      </c>
      <c r="L50" s="188"/>
      <c r="M50" s="303">
        <v>1073</v>
      </c>
      <c r="N50" s="304">
        <v>129</v>
      </c>
      <c r="O50" s="304">
        <v>12</v>
      </c>
      <c r="P50" s="304">
        <v>120</v>
      </c>
      <c r="Q50" s="173">
        <f t="shared" si="0"/>
        <v>1.2022367194780987</v>
      </c>
      <c r="R50" s="174"/>
    </row>
    <row r="51" spans="1:18" ht="39.6">
      <c r="A51" s="187" t="s">
        <v>17</v>
      </c>
      <c r="B51" s="167" t="s">
        <v>397</v>
      </c>
      <c r="C51" s="562" t="s">
        <v>450</v>
      </c>
      <c r="D51" s="568" t="s">
        <v>402</v>
      </c>
      <c r="E51" s="168" t="s">
        <v>233</v>
      </c>
      <c r="F51" s="169" t="s">
        <v>451</v>
      </c>
      <c r="G51" s="562" t="s">
        <v>468</v>
      </c>
      <c r="H51" s="569" t="s">
        <v>463</v>
      </c>
      <c r="I51" s="564" t="s">
        <v>454</v>
      </c>
      <c r="J51" s="564" t="s">
        <v>455</v>
      </c>
      <c r="K51" s="566">
        <v>50</v>
      </c>
      <c r="L51" s="188"/>
      <c r="M51" s="303">
        <v>42</v>
      </c>
      <c r="N51" s="304">
        <v>21</v>
      </c>
      <c r="O51" s="304">
        <v>50</v>
      </c>
      <c r="P51" s="304">
        <v>100</v>
      </c>
      <c r="Q51" s="173">
        <f t="shared" si="0"/>
        <v>1</v>
      </c>
      <c r="R51" s="174"/>
    </row>
    <row r="52" spans="1:18" ht="39.6">
      <c r="A52" s="187" t="s">
        <v>17</v>
      </c>
      <c r="B52" s="167" t="s">
        <v>397</v>
      </c>
      <c r="C52" s="567" t="s">
        <v>408</v>
      </c>
      <c r="D52" s="568" t="s">
        <v>413</v>
      </c>
      <c r="E52" s="168" t="s">
        <v>233</v>
      </c>
      <c r="F52" s="169" t="s">
        <v>451</v>
      </c>
      <c r="G52" s="562" t="s">
        <v>468</v>
      </c>
      <c r="H52" s="569" t="s">
        <v>463</v>
      </c>
      <c r="I52" s="564" t="s">
        <v>454</v>
      </c>
      <c r="J52" s="564" t="s">
        <v>455</v>
      </c>
      <c r="K52" s="566">
        <v>70</v>
      </c>
      <c r="L52" s="188"/>
      <c r="M52" s="303">
        <v>12</v>
      </c>
      <c r="N52" s="305">
        <v>9</v>
      </c>
      <c r="O52" s="304">
        <v>75</v>
      </c>
      <c r="P52" s="305">
        <v>107</v>
      </c>
      <c r="Q52" s="173">
        <f t="shared" si="0"/>
        <v>1.0714285714285714</v>
      </c>
      <c r="R52" s="174"/>
    </row>
    <row r="53" spans="1:18" ht="39.6">
      <c r="A53" s="187" t="s">
        <v>17</v>
      </c>
      <c r="B53" s="167" t="s">
        <v>397</v>
      </c>
      <c r="C53" s="567" t="s">
        <v>408</v>
      </c>
      <c r="D53" s="568" t="s">
        <v>409</v>
      </c>
      <c r="E53" s="168" t="s">
        <v>233</v>
      </c>
      <c r="F53" s="169" t="s">
        <v>451</v>
      </c>
      <c r="G53" s="562" t="s">
        <v>468</v>
      </c>
      <c r="H53" s="569" t="s">
        <v>463</v>
      </c>
      <c r="I53" s="564" t="s">
        <v>454</v>
      </c>
      <c r="J53" s="564" t="s">
        <v>455</v>
      </c>
      <c r="K53" s="566">
        <v>80</v>
      </c>
      <c r="L53" s="188"/>
      <c r="M53" s="303">
        <v>9</v>
      </c>
      <c r="N53" s="304">
        <v>8</v>
      </c>
      <c r="O53" s="304">
        <v>89</v>
      </c>
      <c r="P53" s="304">
        <v>111</v>
      </c>
      <c r="Q53" s="173">
        <f t="shared" si="0"/>
        <v>1.1111111111111112</v>
      </c>
      <c r="R53" s="174"/>
    </row>
    <row r="54" spans="1:18" ht="39.6">
      <c r="A54" s="187" t="s">
        <v>17</v>
      </c>
      <c r="B54" s="167" t="s">
        <v>397</v>
      </c>
      <c r="C54" s="567" t="s">
        <v>408</v>
      </c>
      <c r="D54" s="568" t="s">
        <v>410</v>
      </c>
      <c r="E54" s="168" t="s">
        <v>233</v>
      </c>
      <c r="F54" s="169" t="s">
        <v>451</v>
      </c>
      <c r="G54" s="562" t="s">
        <v>468</v>
      </c>
      <c r="H54" s="569" t="s">
        <v>463</v>
      </c>
      <c r="I54" s="564" t="s">
        <v>454</v>
      </c>
      <c r="J54" s="564" t="s">
        <v>455</v>
      </c>
      <c r="K54" s="566">
        <v>90</v>
      </c>
      <c r="L54" s="188"/>
      <c r="M54" s="303">
        <v>13</v>
      </c>
      <c r="N54" s="305">
        <v>12</v>
      </c>
      <c r="O54" s="304">
        <v>92</v>
      </c>
      <c r="P54" s="305">
        <v>103</v>
      </c>
      <c r="Q54" s="173">
        <f t="shared" si="0"/>
        <v>1.0256410256410258</v>
      </c>
      <c r="R54" s="174"/>
    </row>
    <row r="55" spans="1:18" ht="39.6">
      <c r="A55" s="187" t="s">
        <v>17</v>
      </c>
      <c r="B55" s="167" t="s">
        <v>397</v>
      </c>
      <c r="C55" s="562" t="s">
        <v>450</v>
      </c>
      <c r="D55" s="568" t="s">
        <v>416</v>
      </c>
      <c r="E55" s="168" t="s">
        <v>233</v>
      </c>
      <c r="F55" s="169" t="s">
        <v>451</v>
      </c>
      <c r="G55" s="562" t="s">
        <v>469</v>
      </c>
      <c r="H55" s="569" t="s">
        <v>453</v>
      </c>
      <c r="I55" s="564" t="s">
        <v>454</v>
      </c>
      <c r="J55" s="564" t="s">
        <v>455</v>
      </c>
      <c r="K55" s="566">
        <v>10</v>
      </c>
      <c r="L55" s="188"/>
      <c r="M55" s="303">
        <v>1073</v>
      </c>
      <c r="N55" s="304">
        <v>129</v>
      </c>
      <c r="O55" s="304">
        <v>12</v>
      </c>
      <c r="P55" s="304">
        <v>120</v>
      </c>
      <c r="Q55" s="173">
        <f t="shared" si="0"/>
        <v>1.2022367194780987</v>
      </c>
      <c r="R55" s="174"/>
    </row>
    <row r="56" spans="1:18" ht="39.6">
      <c r="A56" s="187" t="s">
        <v>17</v>
      </c>
      <c r="B56" s="167" t="s">
        <v>397</v>
      </c>
      <c r="C56" s="562" t="s">
        <v>450</v>
      </c>
      <c r="D56" s="568" t="s">
        <v>402</v>
      </c>
      <c r="E56" s="168" t="s">
        <v>233</v>
      </c>
      <c r="F56" s="169" t="s">
        <v>451</v>
      </c>
      <c r="G56" s="562" t="s">
        <v>469</v>
      </c>
      <c r="H56" s="569" t="s">
        <v>458</v>
      </c>
      <c r="I56" s="564" t="s">
        <v>454</v>
      </c>
      <c r="J56" s="564" t="s">
        <v>455</v>
      </c>
      <c r="K56" s="566">
        <v>50</v>
      </c>
      <c r="L56" s="188"/>
      <c r="M56" s="303">
        <v>42</v>
      </c>
      <c r="N56" s="304">
        <v>21</v>
      </c>
      <c r="O56" s="304">
        <v>50</v>
      </c>
      <c r="P56" s="304">
        <v>100</v>
      </c>
      <c r="Q56" s="173">
        <f t="shared" si="0"/>
        <v>1</v>
      </c>
      <c r="R56" s="174"/>
    </row>
    <row r="57" spans="1:18" ht="39.6">
      <c r="A57" s="187" t="s">
        <v>17</v>
      </c>
      <c r="B57" s="167" t="s">
        <v>397</v>
      </c>
      <c r="C57" s="567" t="s">
        <v>408</v>
      </c>
      <c r="D57" s="568" t="s">
        <v>413</v>
      </c>
      <c r="E57" s="168" t="s">
        <v>233</v>
      </c>
      <c r="F57" s="169" t="s">
        <v>451</v>
      </c>
      <c r="G57" s="562" t="s">
        <v>469</v>
      </c>
      <c r="H57" s="569" t="s">
        <v>458</v>
      </c>
      <c r="I57" s="564" t="s">
        <v>454</v>
      </c>
      <c r="J57" s="564" t="s">
        <v>455</v>
      </c>
      <c r="K57" s="566">
        <v>70</v>
      </c>
      <c r="L57" s="188"/>
      <c r="M57" s="303">
        <v>12</v>
      </c>
      <c r="N57" s="305">
        <v>9</v>
      </c>
      <c r="O57" s="304">
        <v>75</v>
      </c>
      <c r="P57" s="305">
        <v>107</v>
      </c>
      <c r="Q57" s="173">
        <f t="shared" si="0"/>
        <v>1.0714285714285714</v>
      </c>
      <c r="R57" s="174"/>
    </row>
    <row r="58" spans="1:18" ht="39.6">
      <c r="A58" s="187" t="s">
        <v>17</v>
      </c>
      <c r="B58" s="167" t="s">
        <v>397</v>
      </c>
      <c r="C58" s="567" t="s">
        <v>408</v>
      </c>
      <c r="D58" s="568" t="s">
        <v>409</v>
      </c>
      <c r="E58" s="168" t="s">
        <v>233</v>
      </c>
      <c r="F58" s="169" t="s">
        <v>451</v>
      </c>
      <c r="G58" s="562" t="s">
        <v>469</v>
      </c>
      <c r="H58" s="569" t="s">
        <v>458</v>
      </c>
      <c r="I58" s="564" t="s">
        <v>454</v>
      </c>
      <c r="J58" s="564" t="s">
        <v>455</v>
      </c>
      <c r="K58" s="566">
        <v>80</v>
      </c>
      <c r="L58" s="188"/>
      <c r="M58" s="303">
        <v>9</v>
      </c>
      <c r="N58" s="304">
        <v>8</v>
      </c>
      <c r="O58" s="304">
        <v>89</v>
      </c>
      <c r="P58" s="304">
        <v>111</v>
      </c>
      <c r="Q58" s="173">
        <f t="shared" si="0"/>
        <v>1.1111111111111112</v>
      </c>
      <c r="R58" s="174"/>
    </row>
    <row r="59" spans="1:18" ht="39.6">
      <c r="A59" s="187" t="s">
        <v>17</v>
      </c>
      <c r="B59" s="167" t="s">
        <v>397</v>
      </c>
      <c r="C59" s="567" t="s">
        <v>408</v>
      </c>
      <c r="D59" s="568" t="s">
        <v>410</v>
      </c>
      <c r="E59" s="168" t="s">
        <v>233</v>
      </c>
      <c r="F59" s="169" t="s">
        <v>451</v>
      </c>
      <c r="G59" s="562" t="s">
        <v>469</v>
      </c>
      <c r="H59" s="569" t="s">
        <v>458</v>
      </c>
      <c r="I59" s="564" t="s">
        <v>454</v>
      </c>
      <c r="J59" s="564" t="s">
        <v>455</v>
      </c>
      <c r="K59" s="566">
        <v>90</v>
      </c>
      <c r="L59" s="188"/>
      <c r="M59" s="303">
        <v>13</v>
      </c>
      <c r="N59" s="305">
        <v>12</v>
      </c>
      <c r="O59" s="304">
        <v>92</v>
      </c>
      <c r="P59" s="305">
        <v>103</v>
      </c>
      <c r="Q59" s="173">
        <f t="shared" si="0"/>
        <v>1.0256410256410258</v>
      </c>
      <c r="R59" s="174"/>
    </row>
    <row r="60" spans="1:18" ht="26.4">
      <c r="A60" s="187" t="s">
        <v>17</v>
      </c>
      <c r="B60" s="167" t="s">
        <v>397</v>
      </c>
      <c r="C60" s="562" t="s">
        <v>450</v>
      </c>
      <c r="D60" s="568" t="s">
        <v>416</v>
      </c>
      <c r="E60" s="168" t="s">
        <v>233</v>
      </c>
      <c r="F60" s="169" t="s">
        <v>451</v>
      </c>
      <c r="G60" s="562" t="s">
        <v>470</v>
      </c>
      <c r="H60" s="569" t="s">
        <v>471</v>
      </c>
      <c r="I60" s="175" t="s">
        <v>457</v>
      </c>
      <c r="J60" s="564" t="s">
        <v>455</v>
      </c>
      <c r="K60" s="566">
        <v>100</v>
      </c>
      <c r="L60" s="188"/>
      <c r="M60" s="303">
        <v>1073</v>
      </c>
      <c r="N60" s="304">
        <v>1073</v>
      </c>
      <c r="O60" s="304">
        <v>100</v>
      </c>
      <c r="P60" s="304">
        <v>100</v>
      </c>
      <c r="Q60" s="173">
        <f t="shared" si="0"/>
        <v>1</v>
      </c>
      <c r="R60" s="174"/>
    </row>
    <row r="61" spans="1:18" ht="26.4">
      <c r="A61" s="187" t="s">
        <v>17</v>
      </c>
      <c r="B61" s="167" t="s">
        <v>397</v>
      </c>
      <c r="C61" s="562" t="s">
        <v>450</v>
      </c>
      <c r="D61" s="568" t="s">
        <v>402</v>
      </c>
      <c r="E61" s="168" t="s">
        <v>233</v>
      </c>
      <c r="F61" s="169" t="s">
        <v>451</v>
      </c>
      <c r="G61" s="562" t="s">
        <v>470</v>
      </c>
      <c r="H61" s="569" t="s">
        <v>471</v>
      </c>
      <c r="I61" s="175" t="s">
        <v>457</v>
      </c>
      <c r="J61" s="564" t="s">
        <v>455</v>
      </c>
      <c r="K61" s="566">
        <v>100</v>
      </c>
      <c r="L61" s="188"/>
      <c r="M61" s="303">
        <v>42</v>
      </c>
      <c r="N61" s="304">
        <v>42</v>
      </c>
      <c r="O61" s="304">
        <v>100</v>
      </c>
      <c r="P61" s="304">
        <v>100</v>
      </c>
      <c r="Q61" s="173">
        <f t="shared" si="0"/>
        <v>1</v>
      </c>
      <c r="R61" s="174"/>
    </row>
    <row r="62" spans="1:18" ht="26.4">
      <c r="A62" s="187" t="s">
        <v>17</v>
      </c>
      <c r="B62" s="167" t="s">
        <v>397</v>
      </c>
      <c r="C62" s="567" t="s">
        <v>408</v>
      </c>
      <c r="D62" s="568" t="s">
        <v>413</v>
      </c>
      <c r="E62" s="168" t="s">
        <v>233</v>
      </c>
      <c r="F62" s="169" t="s">
        <v>451</v>
      </c>
      <c r="G62" s="562" t="s">
        <v>470</v>
      </c>
      <c r="H62" s="569" t="s">
        <v>471</v>
      </c>
      <c r="I62" s="175" t="s">
        <v>457</v>
      </c>
      <c r="J62" s="564" t="s">
        <v>455</v>
      </c>
      <c r="K62" s="566">
        <v>100</v>
      </c>
      <c r="L62" s="188"/>
      <c r="M62" s="303">
        <v>12</v>
      </c>
      <c r="N62" s="304">
        <v>12</v>
      </c>
      <c r="O62" s="304">
        <v>100</v>
      </c>
      <c r="P62" s="304">
        <v>100</v>
      </c>
      <c r="Q62" s="173">
        <f t="shared" si="0"/>
        <v>1</v>
      </c>
      <c r="R62" s="174"/>
    </row>
    <row r="63" spans="1:18" ht="26.4">
      <c r="A63" s="187" t="s">
        <v>17</v>
      </c>
      <c r="B63" s="167" t="s">
        <v>397</v>
      </c>
      <c r="C63" s="567" t="s">
        <v>408</v>
      </c>
      <c r="D63" s="568" t="s">
        <v>409</v>
      </c>
      <c r="E63" s="168" t="s">
        <v>233</v>
      </c>
      <c r="F63" s="169" t="s">
        <v>451</v>
      </c>
      <c r="G63" s="562" t="s">
        <v>470</v>
      </c>
      <c r="H63" s="569" t="s">
        <v>471</v>
      </c>
      <c r="I63" s="175" t="s">
        <v>457</v>
      </c>
      <c r="J63" s="564" t="s">
        <v>455</v>
      </c>
      <c r="K63" s="566">
        <v>100</v>
      </c>
      <c r="L63" s="188"/>
      <c r="M63" s="303">
        <v>9</v>
      </c>
      <c r="N63" s="304">
        <v>9</v>
      </c>
      <c r="O63" s="304">
        <v>100</v>
      </c>
      <c r="P63" s="304">
        <v>100</v>
      </c>
      <c r="Q63" s="173">
        <f t="shared" si="0"/>
        <v>1</v>
      </c>
      <c r="R63" s="174"/>
    </row>
    <row r="64" spans="1:18" ht="26.4">
      <c r="A64" s="187" t="s">
        <v>17</v>
      </c>
      <c r="B64" s="167" t="s">
        <v>397</v>
      </c>
      <c r="C64" s="567" t="s">
        <v>408</v>
      </c>
      <c r="D64" s="568" t="s">
        <v>410</v>
      </c>
      <c r="E64" s="168" t="s">
        <v>233</v>
      </c>
      <c r="F64" s="169" t="s">
        <v>451</v>
      </c>
      <c r="G64" s="562" t="s">
        <v>470</v>
      </c>
      <c r="H64" s="569" t="s">
        <v>471</v>
      </c>
      <c r="I64" s="175" t="s">
        <v>457</v>
      </c>
      <c r="J64" s="564" t="s">
        <v>455</v>
      </c>
      <c r="K64" s="566">
        <v>100</v>
      </c>
      <c r="L64" s="188"/>
      <c r="M64" s="303">
        <v>13</v>
      </c>
      <c r="N64" s="304">
        <v>13</v>
      </c>
      <c r="O64" s="304">
        <v>100</v>
      </c>
      <c r="P64" s="304">
        <v>100</v>
      </c>
      <c r="Q64" s="173">
        <f t="shared" si="0"/>
        <v>1</v>
      </c>
      <c r="R64" s="174"/>
    </row>
    <row r="65" spans="1:18" ht="26.4">
      <c r="A65" s="187" t="s">
        <v>17</v>
      </c>
      <c r="B65" s="167" t="s">
        <v>397</v>
      </c>
      <c r="C65" s="562" t="s">
        <v>450</v>
      </c>
      <c r="D65" s="568" t="s">
        <v>416</v>
      </c>
      <c r="E65" s="168" t="s">
        <v>233</v>
      </c>
      <c r="F65" s="169" t="s">
        <v>451</v>
      </c>
      <c r="G65" s="562" t="s">
        <v>472</v>
      </c>
      <c r="H65" s="569" t="s">
        <v>471</v>
      </c>
      <c r="I65" s="175" t="s">
        <v>457</v>
      </c>
      <c r="J65" s="564" t="s">
        <v>455</v>
      </c>
      <c r="K65" s="566">
        <v>100</v>
      </c>
      <c r="L65" s="188"/>
      <c r="M65" s="303">
        <v>1073</v>
      </c>
      <c r="N65" s="304">
        <v>1073</v>
      </c>
      <c r="O65" s="304">
        <v>100</v>
      </c>
      <c r="P65" s="304">
        <v>100</v>
      </c>
      <c r="Q65" s="173">
        <f t="shared" si="0"/>
        <v>1</v>
      </c>
      <c r="R65" s="174"/>
    </row>
    <row r="66" spans="1:18" ht="26.4">
      <c r="A66" s="187" t="s">
        <v>17</v>
      </c>
      <c r="B66" s="167" t="s">
        <v>397</v>
      </c>
      <c r="C66" s="562" t="s">
        <v>450</v>
      </c>
      <c r="D66" s="568" t="s">
        <v>402</v>
      </c>
      <c r="E66" s="168" t="s">
        <v>233</v>
      </c>
      <c r="F66" s="169" t="s">
        <v>451</v>
      </c>
      <c r="G66" s="562" t="s">
        <v>472</v>
      </c>
      <c r="H66" s="569" t="s">
        <v>471</v>
      </c>
      <c r="I66" s="175" t="s">
        <v>457</v>
      </c>
      <c r="J66" s="564" t="s">
        <v>455</v>
      </c>
      <c r="K66" s="566">
        <v>100</v>
      </c>
      <c r="L66" s="188"/>
      <c r="M66" s="303">
        <v>42</v>
      </c>
      <c r="N66" s="304">
        <v>42</v>
      </c>
      <c r="O66" s="304">
        <v>100</v>
      </c>
      <c r="P66" s="304">
        <v>100</v>
      </c>
      <c r="Q66" s="173">
        <f t="shared" si="0"/>
        <v>1</v>
      </c>
      <c r="R66" s="174"/>
    </row>
    <row r="67" spans="1:18" ht="26.4">
      <c r="A67" s="187" t="s">
        <v>17</v>
      </c>
      <c r="B67" s="167" t="s">
        <v>397</v>
      </c>
      <c r="C67" s="567" t="s">
        <v>408</v>
      </c>
      <c r="D67" s="568" t="s">
        <v>413</v>
      </c>
      <c r="E67" s="168" t="s">
        <v>233</v>
      </c>
      <c r="F67" s="169" t="s">
        <v>451</v>
      </c>
      <c r="G67" s="562" t="s">
        <v>472</v>
      </c>
      <c r="H67" s="569" t="s">
        <v>471</v>
      </c>
      <c r="I67" s="175" t="s">
        <v>457</v>
      </c>
      <c r="J67" s="564" t="s">
        <v>455</v>
      </c>
      <c r="K67" s="566">
        <v>100</v>
      </c>
      <c r="L67" s="188"/>
      <c r="M67" s="303">
        <v>12</v>
      </c>
      <c r="N67" s="304">
        <v>12</v>
      </c>
      <c r="O67" s="304">
        <v>100</v>
      </c>
      <c r="P67" s="304">
        <v>100</v>
      </c>
      <c r="Q67" s="173">
        <f t="shared" si="0"/>
        <v>1</v>
      </c>
      <c r="R67" s="174"/>
    </row>
    <row r="68" spans="1:18" ht="26.4">
      <c r="A68" s="187" t="s">
        <v>17</v>
      </c>
      <c r="B68" s="167" t="s">
        <v>397</v>
      </c>
      <c r="C68" s="567" t="s">
        <v>408</v>
      </c>
      <c r="D68" s="568" t="s">
        <v>409</v>
      </c>
      <c r="E68" s="168" t="s">
        <v>233</v>
      </c>
      <c r="F68" s="169" t="s">
        <v>451</v>
      </c>
      <c r="G68" s="562" t="s">
        <v>472</v>
      </c>
      <c r="H68" s="569" t="s">
        <v>471</v>
      </c>
      <c r="I68" s="175" t="s">
        <v>457</v>
      </c>
      <c r="J68" s="564" t="s">
        <v>455</v>
      </c>
      <c r="K68" s="566">
        <v>100</v>
      </c>
      <c r="L68" s="188"/>
      <c r="M68" s="303">
        <v>9</v>
      </c>
      <c r="N68" s="304">
        <v>9</v>
      </c>
      <c r="O68" s="304">
        <v>100</v>
      </c>
      <c r="P68" s="304">
        <v>100</v>
      </c>
      <c r="Q68" s="173">
        <f t="shared" si="0"/>
        <v>1</v>
      </c>
      <c r="R68" s="174"/>
    </row>
    <row r="69" spans="1:18" ht="26.4">
      <c r="A69" s="187" t="s">
        <v>17</v>
      </c>
      <c r="B69" s="167" t="s">
        <v>397</v>
      </c>
      <c r="C69" s="567" t="s">
        <v>408</v>
      </c>
      <c r="D69" s="568" t="s">
        <v>410</v>
      </c>
      <c r="E69" s="168" t="s">
        <v>233</v>
      </c>
      <c r="F69" s="169" t="s">
        <v>451</v>
      </c>
      <c r="G69" s="562" t="s">
        <v>472</v>
      </c>
      <c r="H69" s="569" t="s">
        <v>471</v>
      </c>
      <c r="I69" s="175" t="s">
        <v>457</v>
      </c>
      <c r="J69" s="564" t="s">
        <v>455</v>
      </c>
      <c r="K69" s="566">
        <v>100</v>
      </c>
      <c r="L69" s="188"/>
      <c r="M69" s="303">
        <v>13</v>
      </c>
      <c r="N69" s="304">
        <v>13</v>
      </c>
      <c r="O69" s="304">
        <v>100</v>
      </c>
      <c r="P69" s="304">
        <v>100</v>
      </c>
      <c r="Q69" s="173">
        <f t="shared" si="0"/>
        <v>1</v>
      </c>
      <c r="R69" s="174"/>
    </row>
    <row r="70" spans="1:18" ht="26.4">
      <c r="A70" s="187" t="s">
        <v>17</v>
      </c>
      <c r="B70" s="167" t="s">
        <v>397</v>
      </c>
      <c r="C70" s="562" t="s">
        <v>450</v>
      </c>
      <c r="D70" s="568" t="s">
        <v>416</v>
      </c>
      <c r="E70" s="168" t="s">
        <v>233</v>
      </c>
      <c r="F70" s="169" t="s">
        <v>451</v>
      </c>
      <c r="G70" s="562" t="s">
        <v>473</v>
      </c>
      <c r="H70" s="569" t="s">
        <v>474</v>
      </c>
      <c r="I70" s="175" t="s">
        <v>457</v>
      </c>
      <c r="J70" s="564" t="s">
        <v>455</v>
      </c>
      <c r="K70" s="566">
        <v>100</v>
      </c>
      <c r="L70" s="188"/>
      <c r="M70" s="303">
        <v>1240</v>
      </c>
      <c r="N70" s="304">
        <v>1240</v>
      </c>
      <c r="O70" s="304">
        <v>100</v>
      </c>
      <c r="P70" s="304">
        <v>100</v>
      </c>
      <c r="Q70" s="173">
        <f t="shared" ref="Q70:Q133" si="1">N70/(M70*K70/100)</f>
        <v>1</v>
      </c>
      <c r="R70" s="174"/>
    </row>
    <row r="71" spans="1:18" ht="26.4">
      <c r="A71" s="187" t="s">
        <v>17</v>
      </c>
      <c r="B71" s="167" t="s">
        <v>397</v>
      </c>
      <c r="C71" s="562" t="s">
        <v>450</v>
      </c>
      <c r="D71" s="568" t="s">
        <v>402</v>
      </c>
      <c r="E71" s="168" t="s">
        <v>233</v>
      </c>
      <c r="F71" s="169" t="s">
        <v>451</v>
      </c>
      <c r="G71" s="562" t="s">
        <v>473</v>
      </c>
      <c r="H71" s="569" t="s">
        <v>474</v>
      </c>
      <c r="I71" s="175" t="s">
        <v>457</v>
      </c>
      <c r="J71" s="564" t="s">
        <v>455</v>
      </c>
      <c r="K71" s="566">
        <v>100</v>
      </c>
      <c r="L71" s="188"/>
      <c r="M71" s="303">
        <v>49</v>
      </c>
      <c r="N71" s="304">
        <v>48</v>
      </c>
      <c r="O71" s="304">
        <v>100</v>
      </c>
      <c r="P71" s="304">
        <v>98</v>
      </c>
      <c r="Q71" s="173">
        <f t="shared" si="1"/>
        <v>0.97959183673469385</v>
      </c>
      <c r="R71" s="174"/>
    </row>
    <row r="72" spans="1:18" ht="26.4">
      <c r="A72" s="187" t="s">
        <v>17</v>
      </c>
      <c r="B72" s="167" t="s">
        <v>397</v>
      </c>
      <c r="C72" s="567" t="s">
        <v>408</v>
      </c>
      <c r="D72" s="568" t="s">
        <v>413</v>
      </c>
      <c r="E72" s="168" t="s">
        <v>233</v>
      </c>
      <c r="F72" s="169" t="s">
        <v>451</v>
      </c>
      <c r="G72" s="562" t="s">
        <v>473</v>
      </c>
      <c r="H72" s="569" t="s">
        <v>474</v>
      </c>
      <c r="I72" s="175" t="s">
        <v>457</v>
      </c>
      <c r="J72" s="564" t="s">
        <v>455</v>
      </c>
      <c r="K72" s="566">
        <v>100</v>
      </c>
      <c r="L72" s="188"/>
      <c r="M72" s="303">
        <v>20</v>
      </c>
      <c r="N72" s="304">
        <v>23</v>
      </c>
      <c r="O72" s="304">
        <v>100</v>
      </c>
      <c r="P72" s="304">
        <v>115</v>
      </c>
      <c r="Q72" s="173">
        <f t="shared" si="1"/>
        <v>1.1499999999999999</v>
      </c>
      <c r="R72" s="174"/>
    </row>
    <row r="73" spans="1:18" ht="26.4">
      <c r="A73" s="187" t="s">
        <v>17</v>
      </c>
      <c r="B73" s="167" t="s">
        <v>397</v>
      </c>
      <c r="C73" s="567" t="s">
        <v>408</v>
      </c>
      <c r="D73" s="568" t="s">
        <v>409</v>
      </c>
      <c r="E73" s="168" t="s">
        <v>233</v>
      </c>
      <c r="F73" s="169" t="s">
        <v>451</v>
      </c>
      <c r="G73" s="562" t="s">
        <v>473</v>
      </c>
      <c r="H73" s="569" t="s">
        <v>474</v>
      </c>
      <c r="I73" s="175" t="s">
        <v>457</v>
      </c>
      <c r="J73" s="564" t="s">
        <v>455</v>
      </c>
      <c r="K73" s="566">
        <v>100</v>
      </c>
      <c r="L73" s="188"/>
      <c r="M73" s="303">
        <v>7</v>
      </c>
      <c r="N73" s="304">
        <v>7</v>
      </c>
      <c r="O73" s="304">
        <v>100</v>
      </c>
      <c r="P73" s="304">
        <v>100</v>
      </c>
      <c r="Q73" s="173">
        <f t="shared" si="1"/>
        <v>1</v>
      </c>
      <c r="R73" s="174"/>
    </row>
    <row r="74" spans="1:18" ht="26.4">
      <c r="A74" s="187" t="s">
        <v>17</v>
      </c>
      <c r="B74" s="167" t="s">
        <v>397</v>
      </c>
      <c r="C74" s="567" t="s">
        <v>408</v>
      </c>
      <c r="D74" s="568" t="s">
        <v>410</v>
      </c>
      <c r="E74" s="168" t="s">
        <v>233</v>
      </c>
      <c r="F74" s="169" t="s">
        <v>451</v>
      </c>
      <c r="G74" s="562" t="s">
        <v>473</v>
      </c>
      <c r="H74" s="569" t="s">
        <v>474</v>
      </c>
      <c r="I74" s="175" t="s">
        <v>457</v>
      </c>
      <c r="J74" s="377" t="s">
        <v>455</v>
      </c>
      <c r="K74" s="566">
        <v>100</v>
      </c>
      <c r="L74" s="188"/>
      <c r="M74" s="306">
        <v>20</v>
      </c>
      <c r="N74" s="305">
        <v>20</v>
      </c>
      <c r="O74" s="304">
        <v>100</v>
      </c>
      <c r="P74" s="304">
        <v>100</v>
      </c>
      <c r="Q74" s="173">
        <f t="shared" si="1"/>
        <v>1</v>
      </c>
      <c r="R74" s="174"/>
    </row>
    <row r="75" spans="1:18" ht="26.4">
      <c r="A75" s="187" t="s">
        <v>17</v>
      </c>
      <c r="B75" s="167" t="s">
        <v>397</v>
      </c>
      <c r="C75" s="570" t="s">
        <v>475</v>
      </c>
      <c r="D75" s="568" t="s">
        <v>416</v>
      </c>
      <c r="E75" s="168" t="s">
        <v>233</v>
      </c>
      <c r="F75" s="169" t="s">
        <v>451</v>
      </c>
      <c r="G75" s="562" t="s">
        <v>473</v>
      </c>
      <c r="H75" s="569" t="s">
        <v>474</v>
      </c>
      <c r="I75" s="175" t="s">
        <v>457</v>
      </c>
      <c r="J75" s="377" t="s">
        <v>455</v>
      </c>
      <c r="K75" s="566">
        <v>100</v>
      </c>
      <c r="L75" s="188"/>
      <c r="M75" s="378">
        <v>1903</v>
      </c>
      <c r="N75" s="571">
        <v>1903</v>
      </c>
      <c r="O75" s="565">
        <v>100</v>
      </c>
      <c r="P75" s="565">
        <v>100</v>
      </c>
      <c r="Q75" s="173">
        <f t="shared" si="1"/>
        <v>1</v>
      </c>
      <c r="R75" s="174"/>
    </row>
    <row r="76" spans="1:18" ht="26.4">
      <c r="A76" s="187" t="s">
        <v>17</v>
      </c>
      <c r="B76" s="167" t="s">
        <v>397</v>
      </c>
      <c r="C76" s="570" t="s">
        <v>475</v>
      </c>
      <c r="D76" s="568" t="s">
        <v>402</v>
      </c>
      <c r="E76" s="168" t="s">
        <v>233</v>
      </c>
      <c r="F76" s="169" t="s">
        <v>451</v>
      </c>
      <c r="G76" s="562" t="s">
        <v>473</v>
      </c>
      <c r="H76" s="569" t="s">
        <v>474</v>
      </c>
      <c r="I76" s="175" t="s">
        <v>457</v>
      </c>
      <c r="J76" s="377" t="s">
        <v>455</v>
      </c>
      <c r="K76" s="566">
        <v>100</v>
      </c>
      <c r="L76" s="188"/>
      <c r="M76" s="303">
        <v>100</v>
      </c>
      <c r="N76" s="304">
        <v>100</v>
      </c>
      <c r="O76" s="565">
        <v>100</v>
      </c>
      <c r="P76" s="565">
        <v>100</v>
      </c>
      <c r="Q76" s="173">
        <f t="shared" si="1"/>
        <v>1</v>
      </c>
      <c r="R76" s="174"/>
    </row>
    <row r="77" spans="1:18" ht="26.4">
      <c r="A77" s="187" t="s">
        <v>17</v>
      </c>
      <c r="B77" s="167" t="s">
        <v>397</v>
      </c>
      <c r="C77" s="570" t="s">
        <v>475</v>
      </c>
      <c r="D77" s="568" t="s">
        <v>413</v>
      </c>
      <c r="E77" s="168" t="s">
        <v>233</v>
      </c>
      <c r="F77" s="169" t="s">
        <v>451</v>
      </c>
      <c r="G77" s="562" t="s">
        <v>473</v>
      </c>
      <c r="H77" s="569" t="s">
        <v>474</v>
      </c>
      <c r="I77" s="175" t="s">
        <v>457</v>
      </c>
      <c r="J77" s="377" t="s">
        <v>455</v>
      </c>
      <c r="K77" s="566">
        <v>100</v>
      </c>
      <c r="L77" s="188"/>
      <c r="M77" s="303">
        <v>12</v>
      </c>
      <c r="N77" s="304">
        <v>12</v>
      </c>
      <c r="O77" s="304">
        <v>100</v>
      </c>
      <c r="P77" s="304">
        <v>100</v>
      </c>
      <c r="Q77" s="173">
        <f t="shared" si="1"/>
        <v>1</v>
      </c>
      <c r="R77" s="174"/>
    </row>
    <row r="78" spans="1:18" ht="26.4">
      <c r="A78" s="187" t="s">
        <v>17</v>
      </c>
      <c r="B78" s="167" t="s">
        <v>397</v>
      </c>
      <c r="C78" s="562" t="s">
        <v>450</v>
      </c>
      <c r="D78" s="568" t="s">
        <v>416</v>
      </c>
      <c r="E78" s="168" t="s">
        <v>233</v>
      </c>
      <c r="F78" s="169" t="s">
        <v>451</v>
      </c>
      <c r="G78" s="562" t="s">
        <v>476</v>
      </c>
      <c r="H78" s="569" t="s">
        <v>474</v>
      </c>
      <c r="I78" s="175" t="s">
        <v>457</v>
      </c>
      <c r="J78" s="564" t="s">
        <v>455</v>
      </c>
      <c r="K78" s="566">
        <v>100</v>
      </c>
      <c r="L78" s="188"/>
      <c r="M78" s="303">
        <v>1240</v>
      </c>
      <c r="N78" s="304">
        <v>1240</v>
      </c>
      <c r="O78" s="304">
        <v>100</v>
      </c>
      <c r="P78" s="304">
        <v>100</v>
      </c>
      <c r="Q78" s="173">
        <f t="shared" si="1"/>
        <v>1</v>
      </c>
      <c r="R78" s="174"/>
    </row>
    <row r="79" spans="1:18" ht="26.4">
      <c r="A79" s="187" t="s">
        <v>17</v>
      </c>
      <c r="B79" s="167" t="s">
        <v>397</v>
      </c>
      <c r="C79" s="562" t="s">
        <v>450</v>
      </c>
      <c r="D79" s="568" t="s">
        <v>402</v>
      </c>
      <c r="E79" s="168" t="s">
        <v>233</v>
      </c>
      <c r="F79" s="169" t="s">
        <v>451</v>
      </c>
      <c r="G79" s="562" t="s">
        <v>476</v>
      </c>
      <c r="H79" s="569" t="s">
        <v>474</v>
      </c>
      <c r="I79" s="175" t="s">
        <v>457</v>
      </c>
      <c r="J79" s="564" t="s">
        <v>455</v>
      </c>
      <c r="K79" s="566">
        <v>100</v>
      </c>
      <c r="L79" s="188"/>
      <c r="M79" s="303">
        <v>49</v>
      </c>
      <c r="N79" s="304">
        <v>49</v>
      </c>
      <c r="O79" s="304">
        <v>100</v>
      </c>
      <c r="P79" s="304">
        <v>100</v>
      </c>
      <c r="Q79" s="173">
        <f t="shared" si="1"/>
        <v>1</v>
      </c>
      <c r="R79" s="174"/>
    </row>
    <row r="80" spans="1:18" ht="26.4">
      <c r="A80" s="187" t="s">
        <v>17</v>
      </c>
      <c r="B80" s="167" t="s">
        <v>397</v>
      </c>
      <c r="C80" s="567" t="s">
        <v>408</v>
      </c>
      <c r="D80" s="568" t="s">
        <v>413</v>
      </c>
      <c r="E80" s="168" t="s">
        <v>233</v>
      </c>
      <c r="F80" s="169" t="s">
        <v>451</v>
      </c>
      <c r="G80" s="562" t="s">
        <v>476</v>
      </c>
      <c r="H80" s="569" t="s">
        <v>474</v>
      </c>
      <c r="I80" s="175" t="s">
        <v>457</v>
      </c>
      <c r="J80" s="564" t="s">
        <v>455</v>
      </c>
      <c r="K80" s="566">
        <v>100</v>
      </c>
      <c r="L80" s="188"/>
      <c r="M80" s="303">
        <v>20</v>
      </c>
      <c r="N80" s="304">
        <v>20</v>
      </c>
      <c r="O80" s="304">
        <v>100</v>
      </c>
      <c r="P80" s="304">
        <v>100</v>
      </c>
      <c r="Q80" s="173">
        <f t="shared" si="1"/>
        <v>1</v>
      </c>
      <c r="R80" s="174"/>
    </row>
    <row r="81" spans="1:18" ht="26.4">
      <c r="A81" s="187" t="s">
        <v>17</v>
      </c>
      <c r="B81" s="167" t="s">
        <v>397</v>
      </c>
      <c r="C81" s="567" t="s">
        <v>408</v>
      </c>
      <c r="D81" s="568" t="s">
        <v>409</v>
      </c>
      <c r="E81" s="168" t="s">
        <v>233</v>
      </c>
      <c r="F81" s="169" t="s">
        <v>451</v>
      </c>
      <c r="G81" s="562" t="s">
        <v>476</v>
      </c>
      <c r="H81" s="569" t="s">
        <v>474</v>
      </c>
      <c r="I81" s="175" t="s">
        <v>457</v>
      </c>
      <c r="J81" s="564" t="s">
        <v>455</v>
      </c>
      <c r="K81" s="566">
        <v>100</v>
      </c>
      <c r="L81" s="188"/>
      <c r="M81" s="303">
        <v>7</v>
      </c>
      <c r="N81" s="304">
        <v>7</v>
      </c>
      <c r="O81" s="304">
        <v>100</v>
      </c>
      <c r="P81" s="304">
        <v>100</v>
      </c>
      <c r="Q81" s="173">
        <f t="shared" si="1"/>
        <v>1</v>
      </c>
      <c r="R81" s="174"/>
    </row>
    <row r="82" spans="1:18" ht="26.4">
      <c r="A82" s="187" t="s">
        <v>17</v>
      </c>
      <c r="B82" s="167" t="s">
        <v>397</v>
      </c>
      <c r="C82" s="567" t="s">
        <v>408</v>
      </c>
      <c r="D82" s="568" t="s">
        <v>410</v>
      </c>
      <c r="E82" s="168" t="s">
        <v>233</v>
      </c>
      <c r="F82" s="169" t="s">
        <v>451</v>
      </c>
      <c r="G82" s="562" t="s">
        <v>476</v>
      </c>
      <c r="H82" s="569" t="s">
        <v>474</v>
      </c>
      <c r="I82" s="175" t="s">
        <v>457</v>
      </c>
      <c r="J82" s="564" t="s">
        <v>455</v>
      </c>
      <c r="K82" s="566">
        <v>100</v>
      </c>
      <c r="L82" s="188"/>
      <c r="M82" s="306">
        <v>20</v>
      </c>
      <c r="N82" s="305">
        <v>20</v>
      </c>
      <c r="O82" s="304">
        <v>100</v>
      </c>
      <c r="P82" s="304">
        <v>100</v>
      </c>
      <c r="Q82" s="173">
        <f t="shared" si="1"/>
        <v>1</v>
      </c>
      <c r="R82" s="174"/>
    </row>
    <row r="83" spans="1:18" ht="26.4">
      <c r="A83" s="187" t="s">
        <v>17</v>
      </c>
      <c r="B83" s="167" t="s">
        <v>397</v>
      </c>
      <c r="C83" s="570" t="s">
        <v>475</v>
      </c>
      <c r="D83" s="568" t="s">
        <v>416</v>
      </c>
      <c r="E83" s="168" t="s">
        <v>233</v>
      </c>
      <c r="F83" s="169" t="s">
        <v>451</v>
      </c>
      <c r="G83" s="562" t="s">
        <v>476</v>
      </c>
      <c r="H83" s="569" t="s">
        <v>474</v>
      </c>
      <c r="I83" s="175" t="s">
        <v>457</v>
      </c>
      <c r="J83" s="377" t="s">
        <v>455</v>
      </c>
      <c r="K83" s="566">
        <v>100</v>
      </c>
      <c r="L83" s="188"/>
      <c r="M83" s="378">
        <v>1903</v>
      </c>
      <c r="N83" s="571">
        <v>1903</v>
      </c>
      <c r="O83" s="565">
        <v>100</v>
      </c>
      <c r="P83" s="565">
        <v>100</v>
      </c>
      <c r="Q83" s="173">
        <f t="shared" si="1"/>
        <v>1</v>
      </c>
      <c r="R83" s="174"/>
    </row>
    <row r="84" spans="1:18" ht="26.4">
      <c r="A84" s="187" t="s">
        <v>17</v>
      </c>
      <c r="B84" s="167" t="s">
        <v>397</v>
      </c>
      <c r="C84" s="570" t="s">
        <v>475</v>
      </c>
      <c r="D84" s="568" t="s">
        <v>402</v>
      </c>
      <c r="E84" s="168" t="s">
        <v>233</v>
      </c>
      <c r="F84" s="169" t="s">
        <v>451</v>
      </c>
      <c r="G84" s="562" t="s">
        <v>476</v>
      </c>
      <c r="H84" s="569" t="s">
        <v>474</v>
      </c>
      <c r="I84" s="175" t="s">
        <v>457</v>
      </c>
      <c r="J84" s="377" t="s">
        <v>455</v>
      </c>
      <c r="K84" s="566">
        <v>100</v>
      </c>
      <c r="L84" s="188"/>
      <c r="M84" s="303">
        <v>100</v>
      </c>
      <c r="N84" s="304">
        <v>100</v>
      </c>
      <c r="O84" s="565">
        <v>100</v>
      </c>
      <c r="P84" s="565">
        <v>100</v>
      </c>
      <c r="Q84" s="173">
        <f t="shared" si="1"/>
        <v>1</v>
      </c>
      <c r="R84" s="174"/>
    </row>
    <row r="85" spans="1:18" ht="26.4">
      <c r="A85" s="187" t="s">
        <v>17</v>
      </c>
      <c r="B85" s="167" t="s">
        <v>397</v>
      </c>
      <c r="C85" s="570" t="s">
        <v>475</v>
      </c>
      <c r="D85" s="568" t="s">
        <v>413</v>
      </c>
      <c r="E85" s="168" t="s">
        <v>233</v>
      </c>
      <c r="F85" s="169" t="s">
        <v>451</v>
      </c>
      <c r="G85" s="562" t="s">
        <v>476</v>
      </c>
      <c r="H85" s="569" t="s">
        <v>474</v>
      </c>
      <c r="I85" s="175" t="s">
        <v>457</v>
      </c>
      <c r="J85" s="377" t="s">
        <v>455</v>
      </c>
      <c r="K85" s="566">
        <v>100</v>
      </c>
      <c r="L85" s="188"/>
      <c r="M85" s="303">
        <v>12</v>
      </c>
      <c r="N85" s="304">
        <v>12</v>
      </c>
      <c r="O85" s="304">
        <v>100</v>
      </c>
      <c r="P85" s="304">
        <v>100</v>
      </c>
      <c r="Q85" s="173">
        <f t="shared" si="1"/>
        <v>1</v>
      </c>
      <c r="R85" s="174"/>
    </row>
    <row r="86" spans="1:18" ht="39.6">
      <c r="A86" s="187" t="s">
        <v>17</v>
      </c>
      <c r="B86" s="167" t="s">
        <v>397</v>
      </c>
      <c r="C86" s="562" t="s">
        <v>450</v>
      </c>
      <c r="D86" s="568" t="s">
        <v>416</v>
      </c>
      <c r="E86" s="168" t="s">
        <v>233</v>
      </c>
      <c r="F86" s="169" t="s">
        <v>451</v>
      </c>
      <c r="G86" s="562" t="s">
        <v>477</v>
      </c>
      <c r="H86" s="569" t="s">
        <v>453</v>
      </c>
      <c r="I86" s="175" t="s">
        <v>454</v>
      </c>
      <c r="J86" s="564" t="s">
        <v>455</v>
      </c>
      <c r="K86" s="566">
        <v>10</v>
      </c>
      <c r="L86" s="188"/>
      <c r="M86" s="303">
        <v>1073</v>
      </c>
      <c r="N86" s="304">
        <v>129</v>
      </c>
      <c r="O86" s="304">
        <v>12</v>
      </c>
      <c r="P86" s="304">
        <v>120</v>
      </c>
      <c r="Q86" s="173">
        <f t="shared" si="1"/>
        <v>1.2022367194780987</v>
      </c>
      <c r="R86" s="174" t="s">
        <v>478</v>
      </c>
    </row>
    <row r="87" spans="1:18" ht="39.6">
      <c r="A87" s="187" t="s">
        <v>17</v>
      </c>
      <c r="B87" s="167" t="s">
        <v>397</v>
      </c>
      <c r="C87" s="562" t="s">
        <v>450</v>
      </c>
      <c r="D87" s="568" t="s">
        <v>402</v>
      </c>
      <c r="E87" s="168" t="s">
        <v>233</v>
      </c>
      <c r="F87" s="169" t="s">
        <v>451</v>
      </c>
      <c r="G87" s="562" t="s">
        <v>477</v>
      </c>
      <c r="H87" s="569" t="s">
        <v>458</v>
      </c>
      <c r="I87" s="175" t="s">
        <v>454</v>
      </c>
      <c r="J87" s="564" t="s">
        <v>455</v>
      </c>
      <c r="K87" s="566">
        <v>50</v>
      </c>
      <c r="L87" s="188"/>
      <c r="M87" s="303">
        <v>42</v>
      </c>
      <c r="N87" s="304">
        <v>21</v>
      </c>
      <c r="O87" s="304">
        <v>50</v>
      </c>
      <c r="P87" s="304">
        <v>100</v>
      </c>
      <c r="Q87" s="173">
        <f t="shared" si="1"/>
        <v>1</v>
      </c>
      <c r="R87" s="174" t="s">
        <v>478</v>
      </c>
    </row>
    <row r="88" spans="1:18" ht="39.6">
      <c r="A88" s="187" t="s">
        <v>17</v>
      </c>
      <c r="B88" s="167" t="s">
        <v>397</v>
      </c>
      <c r="C88" s="567" t="s">
        <v>408</v>
      </c>
      <c r="D88" s="568" t="s">
        <v>413</v>
      </c>
      <c r="E88" s="168" t="s">
        <v>233</v>
      </c>
      <c r="F88" s="169" t="s">
        <v>451</v>
      </c>
      <c r="G88" s="562" t="s">
        <v>477</v>
      </c>
      <c r="H88" s="569" t="s">
        <v>458</v>
      </c>
      <c r="I88" s="175" t="s">
        <v>454</v>
      </c>
      <c r="J88" s="564" t="s">
        <v>455</v>
      </c>
      <c r="K88" s="566">
        <v>70</v>
      </c>
      <c r="L88" s="188"/>
      <c r="M88" s="303">
        <v>12</v>
      </c>
      <c r="N88" s="305">
        <v>9</v>
      </c>
      <c r="O88" s="304">
        <v>75</v>
      </c>
      <c r="P88" s="305">
        <v>107</v>
      </c>
      <c r="Q88" s="173">
        <f t="shared" si="1"/>
        <v>1.0714285714285714</v>
      </c>
      <c r="R88" s="174" t="s">
        <v>478</v>
      </c>
    </row>
    <row r="89" spans="1:18" ht="39.6">
      <c r="A89" s="187" t="s">
        <v>17</v>
      </c>
      <c r="B89" s="167" t="s">
        <v>397</v>
      </c>
      <c r="C89" s="567" t="s">
        <v>408</v>
      </c>
      <c r="D89" s="568" t="s">
        <v>409</v>
      </c>
      <c r="E89" s="168" t="s">
        <v>233</v>
      </c>
      <c r="F89" s="169" t="s">
        <v>451</v>
      </c>
      <c r="G89" s="562" t="s">
        <v>477</v>
      </c>
      <c r="H89" s="569" t="s">
        <v>458</v>
      </c>
      <c r="I89" s="175" t="s">
        <v>454</v>
      </c>
      <c r="J89" s="564" t="s">
        <v>455</v>
      </c>
      <c r="K89" s="566">
        <v>80</v>
      </c>
      <c r="L89" s="188"/>
      <c r="M89" s="303">
        <v>9</v>
      </c>
      <c r="N89" s="304">
        <v>8</v>
      </c>
      <c r="O89" s="304">
        <v>89</v>
      </c>
      <c r="P89" s="304">
        <v>111</v>
      </c>
      <c r="Q89" s="173">
        <f t="shared" si="1"/>
        <v>1.1111111111111112</v>
      </c>
      <c r="R89" s="174" t="s">
        <v>478</v>
      </c>
    </row>
    <row r="90" spans="1:18" ht="39.6">
      <c r="A90" s="187" t="s">
        <v>17</v>
      </c>
      <c r="B90" s="167" t="s">
        <v>397</v>
      </c>
      <c r="C90" s="567" t="s">
        <v>408</v>
      </c>
      <c r="D90" s="568" t="s">
        <v>410</v>
      </c>
      <c r="E90" s="168" t="s">
        <v>233</v>
      </c>
      <c r="F90" s="169" t="s">
        <v>451</v>
      </c>
      <c r="G90" s="562" t="s">
        <v>477</v>
      </c>
      <c r="H90" s="569" t="s">
        <v>458</v>
      </c>
      <c r="I90" s="175" t="s">
        <v>454</v>
      </c>
      <c r="J90" s="564" t="s">
        <v>455</v>
      </c>
      <c r="K90" s="566">
        <v>90</v>
      </c>
      <c r="L90" s="188"/>
      <c r="M90" s="303">
        <v>13</v>
      </c>
      <c r="N90" s="305">
        <v>12</v>
      </c>
      <c r="O90" s="304">
        <v>92</v>
      </c>
      <c r="P90" s="305">
        <v>103</v>
      </c>
      <c r="Q90" s="173">
        <f t="shared" si="1"/>
        <v>1.0256410256410258</v>
      </c>
      <c r="R90" s="174" t="s">
        <v>478</v>
      </c>
    </row>
    <row r="91" spans="1:18" ht="26.4">
      <c r="A91" s="187" t="s">
        <v>17</v>
      </c>
      <c r="B91" s="167" t="s">
        <v>397</v>
      </c>
      <c r="C91" s="562" t="s">
        <v>450</v>
      </c>
      <c r="D91" s="568" t="s">
        <v>416</v>
      </c>
      <c r="E91" s="168" t="s">
        <v>233</v>
      </c>
      <c r="F91" s="169" t="s">
        <v>451</v>
      </c>
      <c r="G91" s="562" t="s">
        <v>479</v>
      </c>
      <c r="H91" s="569" t="s">
        <v>474</v>
      </c>
      <c r="I91" s="175" t="s">
        <v>457</v>
      </c>
      <c r="J91" s="564" t="s">
        <v>455</v>
      </c>
      <c r="K91" s="566">
        <v>100</v>
      </c>
      <c r="L91" s="188"/>
      <c r="M91" s="303">
        <v>1240</v>
      </c>
      <c r="N91" s="304">
        <v>1240</v>
      </c>
      <c r="O91" s="304">
        <v>100</v>
      </c>
      <c r="P91" s="304">
        <v>100</v>
      </c>
      <c r="Q91" s="173">
        <f t="shared" si="1"/>
        <v>1</v>
      </c>
      <c r="R91" s="174"/>
    </row>
    <row r="92" spans="1:18" ht="26.4">
      <c r="A92" s="187" t="s">
        <v>17</v>
      </c>
      <c r="B92" s="167" t="s">
        <v>397</v>
      </c>
      <c r="C92" s="562" t="s">
        <v>450</v>
      </c>
      <c r="D92" s="568" t="s">
        <v>402</v>
      </c>
      <c r="E92" s="168" t="s">
        <v>233</v>
      </c>
      <c r="F92" s="169" t="s">
        <v>451</v>
      </c>
      <c r="G92" s="562" t="s">
        <v>479</v>
      </c>
      <c r="H92" s="569" t="s">
        <v>474</v>
      </c>
      <c r="I92" s="175" t="s">
        <v>457</v>
      </c>
      <c r="J92" s="564" t="s">
        <v>455</v>
      </c>
      <c r="K92" s="566">
        <v>100</v>
      </c>
      <c r="L92" s="188"/>
      <c r="M92" s="303">
        <v>49</v>
      </c>
      <c r="N92" s="304">
        <v>49</v>
      </c>
      <c r="O92" s="304">
        <v>100</v>
      </c>
      <c r="P92" s="304">
        <v>100</v>
      </c>
      <c r="Q92" s="173">
        <f t="shared" si="1"/>
        <v>1</v>
      </c>
      <c r="R92" s="174"/>
    </row>
    <row r="93" spans="1:18" ht="26.4">
      <c r="A93" s="187" t="s">
        <v>17</v>
      </c>
      <c r="B93" s="167" t="s">
        <v>397</v>
      </c>
      <c r="C93" s="567" t="s">
        <v>408</v>
      </c>
      <c r="D93" s="568" t="s">
        <v>413</v>
      </c>
      <c r="E93" s="168" t="s">
        <v>233</v>
      </c>
      <c r="F93" s="169" t="s">
        <v>451</v>
      </c>
      <c r="G93" s="562" t="s">
        <v>479</v>
      </c>
      <c r="H93" s="569" t="s">
        <v>474</v>
      </c>
      <c r="I93" s="175" t="s">
        <v>457</v>
      </c>
      <c r="J93" s="564" t="s">
        <v>455</v>
      </c>
      <c r="K93" s="566">
        <v>100</v>
      </c>
      <c r="L93" s="188"/>
      <c r="M93" s="303">
        <v>20</v>
      </c>
      <c r="N93" s="304">
        <v>20</v>
      </c>
      <c r="O93" s="304">
        <v>100</v>
      </c>
      <c r="P93" s="304">
        <v>100</v>
      </c>
      <c r="Q93" s="173">
        <f t="shared" si="1"/>
        <v>1</v>
      </c>
      <c r="R93" s="174"/>
    </row>
    <row r="94" spans="1:18" ht="26.4">
      <c r="A94" s="187" t="s">
        <v>17</v>
      </c>
      <c r="B94" s="167" t="s">
        <v>397</v>
      </c>
      <c r="C94" s="567" t="s">
        <v>408</v>
      </c>
      <c r="D94" s="568" t="s">
        <v>409</v>
      </c>
      <c r="E94" s="168" t="s">
        <v>233</v>
      </c>
      <c r="F94" s="169" t="s">
        <v>451</v>
      </c>
      <c r="G94" s="562" t="s">
        <v>479</v>
      </c>
      <c r="H94" s="569" t="s">
        <v>474</v>
      </c>
      <c r="I94" s="175" t="s">
        <v>457</v>
      </c>
      <c r="J94" s="564" t="s">
        <v>455</v>
      </c>
      <c r="K94" s="566">
        <v>100</v>
      </c>
      <c r="L94" s="188"/>
      <c r="M94" s="303">
        <v>7</v>
      </c>
      <c r="N94" s="304">
        <v>7</v>
      </c>
      <c r="O94" s="304">
        <v>100</v>
      </c>
      <c r="P94" s="304">
        <v>100</v>
      </c>
      <c r="Q94" s="173">
        <f t="shared" si="1"/>
        <v>1</v>
      </c>
      <c r="R94" s="174"/>
    </row>
    <row r="95" spans="1:18" ht="26.4">
      <c r="A95" s="187" t="s">
        <v>17</v>
      </c>
      <c r="B95" s="167" t="s">
        <v>397</v>
      </c>
      <c r="C95" s="567" t="s">
        <v>408</v>
      </c>
      <c r="D95" s="568" t="s">
        <v>410</v>
      </c>
      <c r="E95" s="168" t="s">
        <v>233</v>
      </c>
      <c r="F95" s="169" t="s">
        <v>451</v>
      </c>
      <c r="G95" s="562" t="s">
        <v>479</v>
      </c>
      <c r="H95" s="569" t="s">
        <v>474</v>
      </c>
      <c r="I95" s="175" t="s">
        <v>457</v>
      </c>
      <c r="J95" s="564" t="s">
        <v>455</v>
      </c>
      <c r="K95" s="566">
        <v>100</v>
      </c>
      <c r="L95" s="188"/>
      <c r="M95" s="306">
        <v>20</v>
      </c>
      <c r="N95" s="305">
        <v>20</v>
      </c>
      <c r="O95" s="304">
        <v>100</v>
      </c>
      <c r="P95" s="304">
        <v>100</v>
      </c>
      <c r="Q95" s="173">
        <f t="shared" si="1"/>
        <v>1</v>
      </c>
      <c r="R95" s="174"/>
    </row>
    <row r="96" spans="1:18" ht="39.6">
      <c r="A96" s="187" t="s">
        <v>17</v>
      </c>
      <c r="B96" s="167" t="s">
        <v>397</v>
      </c>
      <c r="C96" s="562" t="s">
        <v>450</v>
      </c>
      <c r="D96" s="568" t="s">
        <v>416</v>
      </c>
      <c r="E96" s="168" t="s">
        <v>233</v>
      </c>
      <c r="F96" s="169" t="s">
        <v>451</v>
      </c>
      <c r="G96" s="562" t="s">
        <v>480</v>
      </c>
      <c r="H96" s="569" t="s">
        <v>458</v>
      </c>
      <c r="I96" s="175" t="s">
        <v>454</v>
      </c>
      <c r="J96" s="564" t="s">
        <v>455</v>
      </c>
      <c r="K96" s="376">
        <v>10</v>
      </c>
      <c r="L96" s="188"/>
      <c r="M96" s="303">
        <v>1073</v>
      </c>
      <c r="N96" s="304">
        <v>129</v>
      </c>
      <c r="O96" s="304">
        <v>12</v>
      </c>
      <c r="P96" s="304">
        <v>120</v>
      </c>
      <c r="Q96" s="173">
        <f t="shared" si="1"/>
        <v>1.2022367194780987</v>
      </c>
      <c r="R96" s="174"/>
    </row>
    <row r="97" spans="1:18" ht="39.6">
      <c r="A97" s="187" t="s">
        <v>17</v>
      </c>
      <c r="B97" s="167" t="s">
        <v>397</v>
      </c>
      <c r="C97" s="562" t="s">
        <v>450</v>
      </c>
      <c r="D97" s="568" t="s">
        <v>402</v>
      </c>
      <c r="E97" s="168" t="s">
        <v>233</v>
      </c>
      <c r="F97" s="169" t="s">
        <v>451</v>
      </c>
      <c r="G97" s="562" t="s">
        <v>480</v>
      </c>
      <c r="H97" s="569" t="s">
        <v>458</v>
      </c>
      <c r="I97" s="175" t="s">
        <v>454</v>
      </c>
      <c r="J97" s="564" t="s">
        <v>455</v>
      </c>
      <c r="K97" s="376">
        <v>20</v>
      </c>
      <c r="L97" s="188"/>
      <c r="M97" s="303">
        <v>42</v>
      </c>
      <c r="N97" s="304">
        <v>13</v>
      </c>
      <c r="O97" s="304">
        <v>31</v>
      </c>
      <c r="P97" s="304">
        <v>155</v>
      </c>
      <c r="Q97" s="173">
        <f t="shared" si="1"/>
        <v>1.5476190476190474</v>
      </c>
      <c r="R97" s="174"/>
    </row>
    <row r="98" spans="1:18" ht="39.6">
      <c r="A98" s="187" t="s">
        <v>17</v>
      </c>
      <c r="B98" s="167" t="s">
        <v>397</v>
      </c>
      <c r="C98" s="567" t="s">
        <v>408</v>
      </c>
      <c r="D98" s="568" t="s">
        <v>413</v>
      </c>
      <c r="E98" s="168" t="s">
        <v>233</v>
      </c>
      <c r="F98" s="169" t="s">
        <v>451</v>
      </c>
      <c r="G98" s="562" t="s">
        <v>480</v>
      </c>
      <c r="H98" s="569" t="s">
        <v>458</v>
      </c>
      <c r="I98" s="175" t="s">
        <v>454</v>
      </c>
      <c r="J98" s="564" t="s">
        <v>455</v>
      </c>
      <c r="K98" s="376">
        <v>60</v>
      </c>
      <c r="L98" s="188"/>
      <c r="M98" s="303">
        <v>12</v>
      </c>
      <c r="N98" s="305">
        <v>8</v>
      </c>
      <c r="O98" s="304">
        <v>67</v>
      </c>
      <c r="P98" s="305">
        <v>111</v>
      </c>
      <c r="Q98" s="173">
        <f t="shared" si="1"/>
        <v>1.1111111111111112</v>
      </c>
      <c r="R98" s="174"/>
    </row>
    <row r="99" spans="1:18" ht="39.6">
      <c r="A99" s="187" t="s">
        <v>17</v>
      </c>
      <c r="B99" s="167" t="s">
        <v>397</v>
      </c>
      <c r="C99" s="567" t="s">
        <v>408</v>
      </c>
      <c r="D99" s="568" t="s">
        <v>409</v>
      </c>
      <c r="E99" s="168" t="s">
        <v>233</v>
      </c>
      <c r="F99" s="169" t="s">
        <v>451</v>
      </c>
      <c r="G99" s="562" t="s">
        <v>480</v>
      </c>
      <c r="H99" s="569" t="s">
        <v>458</v>
      </c>
      <c r="I99" s="175" t="s">
        <v>454</v>
      </c>
      <c r="J99" s="564" t="s">
        <v>455</v>
      </c>
      <c r="K99" s="376">
        <v>70</v>
      </c>
      <c r="L99" s="188"/>
      <c r="M99" s="303">
        <v>9</v>
      </c>
      <c r="N99" s="305">
        <v>8</v>
      </c>
      <c r="O99" s="304">
        <v>86</v>
      </c>
      <c r="P99" s="305">
        <v>127</v>
      </c>
      <c r="Q99" s="173">
        <f t="shared" si="1"/>
        <v>1.2698412698412698</v>
      </c>
      <c r="R99" s="174"/>
    </row>
    <row r="100" spans="1:18" ht="39.6">
      <c r="A100" s="187" t="s">
        <v>17</v>
      </c>
      <c r="B100" s="167" t="s">
        <v>397</v>
      </c>
      <c r="C100" s="567" t="s">
        <v>408</v>
      </c>
      <c r="D100" s="568" t="s">
        <v>410</v>
      </c>
      <c r="E100" s="168" t="s">
        <v>233</v>
      </c>
      <c r="F100" s="169" t="s">
        <v>451</v>
      </c>
      <c r="G100" s="562" t="s">
        <v>480</v>
      </c>
      <c r="H100" s="569" t="s">
        <v>458</v>
      </c>
      <c r="I100" s="175" t="s">
        <v>454</v>
      </c>
      <c r="J100" s="564" t="s">
        <v>455</v>
      </c>
      <c r="K100" s="376">
        <v>90</v>
      </c>
      <c r="L100" s="188"/>
      <c r="M100" s="306">
        <v>13</v>
      </c>
      <c r="N100" s="304">
        <v>11</v>
      </c>
      <c r="O100" s="304">
        <v>84</v>
      </c>
      <c r="P100" s="304">
        <v>94</v>
      </c>
      <c r="Q100" s="173">
        <f t="shared" si="1"/>
        <v>0.94017094017094027</v>
      </c>
      <c r="R100" s="174"/>
    </row>
    <row r="101" spans="1:18" ht="39.6">
      <c r="A101" s="187" t="s">
        <v>17</v>
      </c>
      <c r="B101" s="167" t="s">
        <v>397</v>
      </c>
      <c r="C101" s="562" t="s">
        <v>450</v>
      </c>
      <c r="D101" s="568" t="s">
        <v>416</v>
      </c>
      <c r="E101" s="168" t="s">
        <v>233</v>
      </c>
      <c r="F101" s="169" t="s">
        <v>451</v>
      </c>
      <c r="G101" s="562" t="s">
        <v>481</v>
      </c>
      <c r="H101" s="569" t="s">
        <v>458</v>
      </c>
      <c r="I101" s="175" t="s">
        <v>454</v>
      </c>
      <c r="J101" s="564" t="s">
        <v>455</v>
      </c>
      <c r="K101" s="376">
        <v>10</v>
      </c>
      <c r="L101" s="188"/>
      <c r="M101" s="303">
        <v>1073</v>
      </c>
      <c r="N101" s="304">
        <v>166</v>
      </c>
      <c r="O101" s="304">
        <v>15</v>
      </c>
      <c r="P101" s="304">
        <v>155</v>
      </c>
      <c r="Q101" s="173">
        <f t="shared" si="1"/>
        <v>1.5470643056849953</v>
      </c>
      <c r="R101" s="174"/>
    </row>
    <row r="102" spans="1:18" ht="39.6">
      <c r="A102" s="187" t="s">
        <v>17</v>
      </c>
      <c r="B102" s="167" t="s">
        <v>397</v>
      </c>
      <c r="C102" s="562" t="s">
        <v>450</v>
      </c>
      <c r="D102" s="568" t="s">
        <v>402</v>
      </c>
      <c r="E102" s="168" t="s">
        <v>233</v>
      </c>
      <c r="F102" s="169" t="s">
        <v>451</v>
      </c>
      <c r="G102" s="562" t="s">
        <v>481</v>
      </c>
      <c r="H102" s="569" t="s">
        <v>458</v>
      </c>
      <c r="I102" s="175" t="s">
        <v>454</v>
      </c>
      <c r="J102" s="564" t="s">
        <v>455</v>
      </c>
      <c r="K102" s="376">
        <v>20</v>
      </c>
      <c r="L102" s="188"/>
      <c r="M102" s="303">
        <v>42</v>
      </c>
      <c r="N102" s="304">
        <v>13</v>
      </c>
      <c r="O102" s="304">
        <v>31</v>
      </c>
      <c r="P102" s="304">
        <v>155</v>
      </c>
      <c r="Q102" s="173">
        <f t="shared" si="1"/>
        <v>1.5476190476190474</v>
      </c>
      <c r="R102" s="174"/>
    </row>
    <row r="103" spans="1:18" ht="39.6">
      <c r="A103" s="187" t="s">
        <v>17</v>
      </c>
      <c r="B103" s="167" t="s">
        <v>397</v>
      </c>
      <c r="C103" s="567" t="s">
        <v>408</v>
      </c>
      <c r="D103" s="568" t="s">
        <v>413</v>
      </c>
      <c r="E103" s="168" t="s">
        <v>233</v>
      </c>
      <c r="F103" s="169" t="s">
        <v>451</v>
      </c>
      <c r="G103" s="562" t="s">
        <v>481</v>
      </c>
      <c r="H103" s="569" t="s">
        <v>458</v>
      </c>
      <c r="I103" s="175" t="s">
        <v>454</v>
      </c>
      <c r="J103" s="564" t="s">
        <v>455</v>
      </c>
      <c r="K103" s="376">
        <v>60</v>
      </c>
      <c r="L103" s="188"/>
      <c r="M103" s="303">
        <v>12</v>
      </c>
      <c r="N103" s="305">
        <v>8</v>
      </c>
      <c r="O103" s="304">
        <v>67</v>
      </c>
      <c r="P103" s="305">
        <v>111</v>
      </c>
      <c r="Q103" s="173">
        <f t="shared" si="1"/>
        <v>1.1111111111111112</v>
      </c>
      <c r="R103" s="174"/>
    </row>
    <row r="104" spans="1:18" ht="39.6">
      <c r="A104" s="187" t="s">
        <v>17</v>
      </c>
      <c r="B104" s="167" t="s">
        <v>397</v>
      </c>
      <c r="C104" s="567" t="s">
        <v>408</v>
      </c>
      <c r="D104" s="568" t="s">
        <v>409</v>
      </c>
      <c r="E104" s="168" t="s">
        <v>233</v>
      </c>
      <c r="F104" s="169" t="s">
        <v>451</v>
      </c>
      <c r="G104" s="562" t="s">
        <v>481</v>
      </c>
      <c r="H104" s="569" t="s">
        <v>458</v>
      </c>
      <c r="I104" s="175" t="s">
        <v>454</v>
      </c>
      <c r="J104" s="564" t="s">
        <v>455</v>
      </c>
      <c r="K104" s="376">
        <v>70</v>
      </c>
      <c r="L104" s="188"/>
      <c r="M104" s="303">
        <v>9</v>
      </c>
      <c r="N104" s="305">
        <v>8</v>
      </c>
      <c r="O104" s="304">
        <v>89</v>
      </c>
      <c r="P104" s="305">
        <v>127</v>
      </c>
      <c r="Q104" s="173">
        <f t="shared" si="1"/>
        <v>1.2698412698412698</v>
      </c>
      <c r="R104" s="174"/>
    </row>
    <row r="105" spans="1:18" ht="39.6">
      <c r="A105" s="187" t="s">
        <v>17</v>
      </c>
      <c r="B105" s="167" t="s">
        <v>397</v>
      </c>
      <c r="C105" s="567" t="s">
        <v>408</v>
      </c>
      <c r="D105" s="568" t="s">
        <v>410</v>
      </c>
      <c r="E105" s="168" t="s">
        <v>233</v>
      </c>
      <c r="F105" s="169" t="s">
        <v>451</v>
      </c>
      <c r="G105" s="562" t="s">
        <v>481</v>
      </c>
      <c r="H105" s="569" t="s">
        <v>458</v>
      </c>
      <c r="I105" s="175" t="s">
        <v>454</v>
      </c>
      <c r="J105" s="564" t="s">
        <v>455</v>
      </c>
      <c r="K105" s="376">
        <v>90</v>
      </c>
      <c r="L105" s="188"/>
      <c r="M105" s="306">
        <v>13</v>
      </c>
      <c r="N105" s="304">
        <v>11</v>
      </c>
      <c r="O105" s="304">
        <v>85</v>
      </c>
      <c r="P105" s="304">
        <v>94</v>
      </c>
      <c r="Q105" s="173">
        <f t="shared" si="1"/>
        <v>0.94017094017094027</v>
      </c>
      <c r="R105" s="174"/>
    </row>
    <row r="106" spans="1:18" ht="26.4">
      <c r="A106" s="187" t="s">
        <v>17</v>
      </c>
      <c r="B106" s="167" t="s">
        <v>397</v>
      </c>
      <c r="C106" s="562" t="s">
        <v>450</v>
      </c>
      <c r="D106" s="568" t="s">
        <v>416</v>
      </c>
      <c r="E106" s="168" t="s">
        <v>233</v>
      </c>
      <c r="F106" s="169" t="s">
        <v>451</v>
      </c>
      <c r="G106" s="562" t="s">
        <v>482</v>
      </c>
      <c r="H106" s="569" t="s">
        <v>456</v>
      </c>
      <c r="I106" s="175" t="s">
        <v>457</v>
      </c>
      <c r="J106" s="564" t="s">
        <v>455</v>
      </c>
      <c r="K106" s="376">
        <v>100</v>
      </c>
      <c r="L106" s="188"/>
      <c r="M106" s="303">
        <v>1073</v>
      </c>
      <c r="N106" s="304">
        <v>1073</v>
      </c>
      <c r="O106" s="304">
        <v>100</v>
      </c>
      <c r="P106" s="304">
        <v>100</v>
      </c>
      <c r="Q106" s="173">
        <f t="shared" si="1"/>
        <v>1</v>
      </c>
      <c r="R106" s="174"/>
    </row>
    <row r="107" spans="1:18" ht="26.4">
      <c r="A107" s="187" t="s">
        <v>17</v>
      </c>
      <c r="B107" s="167" t="s">
        <v>397</v>
      </c>
      <c r="C107" s="562" t="s">
        <v>450</v>
      </c>
      <c r="D107" s="568" t="s">
        <v>402</v>
      </c>
      <c r="E107" s="168" t="s">
        <v>233</v>
      </c>
      <c r="F107" s="169" t="s">
        <v>451</v>
      </c>
      <c r="G107" s="562" t="s">
        <v>482</v>
      </c>
      <c r="H107" s="569" t="s">
        <v>459</v>
      </c>
      <c r="I107" s="175" t="s">
        <v>457</v>
      </c>
      <c r="J107" s="564" t="s">
        <v>455</v>
      </c>
      <c r="K107" s="376">
        <v>100</v>
      </c>
      <c r="L107" s="188"/>
      <c r="M107" s="303">
        <v>42</v>
      </c>
      <c r="N107" s="304">
        <v>42</v>
      </c>
      <c r="O107" s="304">
        <v>100</v>
      </c>
      <c r="P107" s="304">
        <v>100</v>
      </c>
      <c r="Q107" s="173">
        <f t="shared" si="1"/>
        <v>1</v>
      </c>
      <c r="R107" s="174"/>
    </row>
    <row r="108" spans="1:18" ht="39.6">
      <c r="A108" s="187" t="s">
        <v>17</v>
      </c>
      <c r="B108" s="167" t="s">
        <v>397</v>
      </c>
      <c r="C108" s="567" t="s">
        <v>408</v>
      </c>
      <c r="D108" s="568" t="s">
        <v>413</v>
      </c>
      <c r="E108" s="168" t="s">
        <v>233</v>
      </c>
      <c r="F108" s="169" t="s">
        <v>451</v>
      </c>
      <c r="G108" s="562" t="s">
        <v>482</v>
      </c>
      <c r="H108" s="569" t="s">
        <v>458</v>
      </c>
      <c r="I108" s="175" t="s">
        <v>454</v>
      </c>
      <c r="J108" s="564" t="s">
        <v>455</v>
      </c>
      <c r="K108" s="376">
        <v>70</v>
      </c>
      <c r="L108" s="188"/>
      <c r="M108" s="303">
        <v>12</v>
      </c>
      <c r="N108" s="305">
        <v>8</v>
      </c>
      <c r="O108" s="304">
        <v>67</v>
      </c>
      <c r="P108" s="305">
        <v>95</v>
      </c>
      <c r="Q108" s="173">
        <f t="shared" si="1"/>
        <v>0.95238095238095233</v>
      </c>
      <c r="R108" s="174"/>
    </row>
    <row r="109" spans="1:18" ht="39.6">
      <c r="A109" s="187" t="s">
        <v>17</v>
      </c>
      <c r="B109" s="167" t="s">
        <v>397</v>
      </c>
      <c r="C109" s="567" t="s">
        <v>408</v>
      </c>
      <c r="D109" s="568" t="s">
        <v>409</v>
      </c>
      <c r="E109" s="168" t="s">
        <v>233</v>
      </c>
      <c r="F109" s="169" t="s">
        <v>451</v>
      </c>
      <c r="G109" s="562" t="s">
        <v>482</v>
      </c>
      <c r="H109" s="569" t="s">
        <v>458</v>
      </c>
      <c r="I109" s="175" t="s">
        <v>454</v>
      </c>
      <c r="J109" s="564" t="s">
        <v>455</v>
      </c>
      <c r="K109" s="376">
        <v>80</v>
      </c>
      <c r="L109" s="188"/>
      <c r="M109" s="303">
        <v>9</v>
      </c>
      <c r="N109" s="305">
        <v>8</v>
      </c>
      <c r="O109" s="304">
        <v>89</v>
      </c>
      <c r="P109" s="305">
        <v>111</v>
      </c>
      <c r="Q109" s="173">
        <f t="shared" si="1"/>
        <v>1.1111111111111112</v>
      </c>
      <c r="R109" s="174"/>
    </row>
    <row r="110" spans="1:18" ht="39.6">
      <c r="A110" s="187" t="s">
        <v>17</v>
      </c>
      <c r="B110" s="167" t="s">
        <v>397</v>
      </c>
      <c r="C110" s="567" t="s">
        <v>408</v>
      </c>
      <c r="D110" s="568" t="s">
        <v>410</v>
      </c>
      <c r="E110" s="168" t="s">
        <v>233</v>
      </c>
      <c r="F110" s="169" t="s">
        <v>451</v>
      </c>
      <c r="G110" s="562" t="s">
        <v>482</v>
      </c>
      <c r="H110" s="569" t="s">
        <v>458</v>
      </c>
      <c r="I110" s="175" t="s">
        <v>454</v>
      </c>
      <c r="J110" s="564" t="s">
        <v>455</v>
      </c>
      <c r="K110" s="376">
        <v>90</v>
      </c>
      <c r="L110" s="188"/>
      <c r="M110" s="306">
        <v>13</v>
      </c>
      <c r="N110" s="304">
        <v>11</v>
      </c>
      <c r="O110" s="304">
        <v>85</v>
      </c>
      <c r="P110" s="304">
        <v>94</v>
      </c>
      <c r="Q110" s="173">
        <f t="shared" si="1"/>
        <v>0.94017094017094027</v>
      </c>
      <c r="R110" s="174"/>
    </row>
    <row r="111" spans="1:18" ht="39.6">
      <c r="A111" s="187" t="s">
        <v>17</v>
      </c>
      <c r="B111" s="167" t="s">
        <v>397</v>
      </c>
      <c r="C111" s="562" t="s">
        <v>450</v>
      </c>
      <c r="D111" s="568" t="s">
        <v>416</v>
      </c>
      <c r="E111" s="168" t="s">
        <v>233</v>
      </c>
      <c r="F111" s="169" t="s">
        <v>451</v>
      </c>
      <c r="G111" s="562" t="s">
        <v>483</v>
      </c>
      <c r="H111" s="569" t="s">
        <v>458</v>
      </c>
      <c r="I111" s="175" t="s">
        <v>454</v>
      </c>
      <c r="J111" s="564" t="s">
        <v>455</v>
      </c>
      <c r="K111" s="376">
        <v>10</v>
      </c>
      <c r="L111" s="188"/>
      <c r="M111" s="303">
        <v>1073</v>
      </c>
      <c r="N111" s="304">
        <v>166</v>
      </c>
      <c r="O111" s="304">
        <v>15</v>
      </c>
      <c r="P111" s="304">
        <v>155</v>
      </c>
      <c r="Q111" s="173">
        <f t="shared" si="1"/>
        <v>1.5470643056849953</v>
      </c>
      <c r="R111" s="174"/>
    </row>
    <row r="112" spans="1:18" ht="39.6">
      <c r="A112" s="187" t="s">
        <v>17</v>
      </c>
      <c r="B112" s="167" t="s">
        <v>397</v>
      </c>
      <c r="C112" s="562" t="s">
        <v>450</v>
      </c>
      <c r="D112" s="568" t="s">
        <v>402</v>
      </c>
      <c r="E112" s="168" t="s">
        <v>233</v>
      </c>
      <c r="F112" s="169" t="s">
        <v>451</v>
      </c>
      <c r="G112" s="562" t="s">
        <v>483</v>
      </c>
      <c r="H112" s="569" t="s">
        <v>458</v>
      </c>
      <c r="I112" s="175" t="s">
        <v>454</v>
      </c>
      <c r="J112" s="564" t="s">
        <v>455</v>
      </c>
      <c r="K112" s="376">
        <v>50</v>
      </c>
      <c r="L112" s="188"/>
      <c r="M112" s="303">
        <v>42</v>
      </c>
      <c r="N112" s="304">
        <v>13</v>
      </c>
      <c r="O112" s="304">
        <v>31</v>
      </c>
      <c r="P112" s="304">
        <v>62</v>
      </c>
      <c r="Q112" s="173">
        <f t="shared" si="1"/>
        <v>0.61904761904761907</v>
      </c>
      <c r="R112" s="174"/>
    </row>
    <row r="113" spans="1:18" ht="39.6">
      <c r="A113" s="187" t="s">
        <v>17</v>
      </c>
      <c r="B113" s="167" t="s">
        <v>397</v>
      </c>
      <c r="C113" s="567" t="s">
        <v>408</v>
      </c>
      <c r="D113" s="568" t="s">
        <v>413</v>
      </c>
      <c r="E113" s="168" t="s">
        <v>233</v>
      </c>
      <c r="F113" s="169" t="s">
        <v>451</v>
      </c>
      <c r="G113" s="562" t="s">
        <v>483</v>
      </c>
      <c r="H113" s="569" t="s">
        <v>458</v>
      </c>
      <c r="I113" s="175" t="s">
        <v>454</v>
      </c>
      <c r="J113" s="564" t="s">
        <v>455</v>
      </c>
      <c r="K113" s="376">
        <v>70</v>
      </c>
      <c r="L113" s="188"/>
      <c r="M113" s="303">
        <v>12</v>
      </c>
      <c r="N113" s="305">
        <v>8</v>
      </c>
      <c r="O113" s="304">
        <v>67</v>
      </c>
      <c r="P113" s="305">
        <v>95</v>
      </c>
      <c r="Q113" s="173">
        <f t="shared" si="1"/>
        <v>0.95238095238095233</v>
      </c>
      <c r="R113" s="174"/>
    </row>
    <row r="114" spans="1:18" ht="39.6">
      <c r="A114" s="187" t="s">
        <v>17</v>
      </c>
      <c r="B114" s="167" t="s">
        <v>397</v>
      </c>
      <c r="C114" s="567" t="s">
        <v>408</v>
      </c>
      <c r="D114" s="568" t="s">
        <v>409</v>
      </c>
      <c r="E114" s="168" t="s">
        <v>233</v>
      </c>
      <c r="F114" s="169" t="s">
        <v>451</v>
      </c>
      <c r="G114" s="562" t="s">
        <v>483</v>
      </c>
      <c r="H114" s="569" t="s">
        <v>458</v>
      </c>
      <c r="I114" s="175" t="s">
        <v>454</v>
      </c>
      <c r="J114" s="564" t="s">
        <v>455</v>
      </c>
      <c r="K114" s="376">
        <v>80</v>
      </c>
      <c r="L114" s="188"/>
      <c r="M114" s="303">
        <v>9</v>
      </c>
      <c r="N114" s="305">
        <v>8</v>
      </c>
      <c r="O114" s="304">
        <v>89</v>
      </c>
      <c r="P114" s="305">
        <v>111</v>
      </c>
      <c r="Q114" s="173">
        <f t="shared" si="1"/>
        <v>1.1111111111111112</v>
      </c>
      <c r="R114" s="174"/>
    </row>
    <row r="115" spans="1:18" ht="39.6">
      <c r="A115" s="187" t="s">
        <v>17</v>
      </c>
      <c r="B115" s="167" t="s">
        <v>397</v>
      </c>
      <c r="C115" s="567" t="s">
        <v>408</v>
      </c>
      <c r="D115" s="568" t="s">
        <v>410</v>
      </c>
      <c r="E115" s="168" t="s">
        <v>233</v>
      </c>
      <c r="F115" s="169" t="s">
        <v>451</v>
      </c>
      <c r="G115" s="562" t="s">
        <v>483</v>
      </c>
      <c r="H115" s="569" t="s">
        <v>458</v>
      </c>
      <c r="I115" s="175" t="s">
        <v>454</v>
      </c>
      <c r="J115" s="564" t="s">
        <v>455</v>
      </c>
      <c r="K115" s="376">
        <v>90</v>
      </c>
      <c r="L115" s="188"/>
      <c r="M115" s="306">
        <v>13</v>
      </c>
      <c r="N115" s="304">
        <v>11</v>
      </c>
      <c r="O115" s="304">
        <v>85</v>
      </c>
      <c r="P115" s="304">
        <v>94</v>
      </c>
      <c r="Q115" s="173">
        <f t="shared" si="1"/>
        <v>0.94017094017094027</v>
      </c>
      <c r="R115" s="174"/>
    </row>
    <row r="116" spans="1:18" ht="39.6">
      <c r="A116" s="187" t="s">
        <v>17</v>
      </c>
      <c r="B116" s="167" t="s">
        <v>397</v>
      </c>
      <c r="C116" s="562" t="s">
        <v>450</v>
      </c>
      <c r="D116" s="568" t="s">
        <v>416</v>
      </c>
      <c r="E116" s="168" t="s">
        <v>233</v>
      </c>
      <c r="F116" s="169" t="s">
        <v>451</v>
      </c>
      <c r="G116" s="562" t="s">
        <v>484</v>
      </c>
      <c r="H116" s="569" t="s">
        <v>458</v>
      </c>
      <c r="I116" s="175" t="s">
        <v>454</v>
      </c>
      <c r="J116" s="564" t="s">
        <v>455</v>
      </c>
      <c r="K116" s="376">
        <v>10</v>
      </c>
      <c r="L116" s="188"/>
      <c r="M116" s="303">
        <v>1073</v>
      </c>
      <c r="N116" s="304">
        <v>166</v>
      </c>
      <c r="O116" s="304">
        <v>15</v>
      </c>
      <c r="P116" s="304">
        <v>155</v>
      </c>
      <c r="Q116" s="173">
        <f t="shared" si="1"/>
        <v>1.5470643056849953</v>
      </c>
      <c r="R116" s="174"/>
    </row>
    <row r="117" spans="1:18" ht="39.6">
      <c r="A117" s="187" t="s">
        <v>17</v>
      </c>
      <c r="B117" s="167" t="s">
        <v>397</v>
      </c>
      <c r="C117" s="562" t="s">
        <v>450</v>
      </c>
      <c r="D117" s="568" t="s">
        <v>402</v>
      </c>
      <c r="E117" s="168" t="s">
        <v>233</v>
      </c>
      <c r="F117" s="169" t="s">
        <v>451</v>
      </c>
      <c r="G117" s="562" t="s">
        <v>484</v>
      </c>
      <c r="H117" s="569" t="s">
        <v>458</v>
      </c>
      <c r="I117" s="175" t="s">
        <v>454</v>
      </c>
      <c r="J117" s="564" t="s">
        <v>455</v>
      </c>
      <c r="K117" s="376">
        <v>50</v>
      </c>
      <c r="L117" s="188"/>
      <c r="M117" s="303">
        <v>42</v>
      </c>
      <c r="N117" s="304">
        <v>13</v>
      </c>
      <c r="O117" s="304">
        <v>31</v>
      </c>
      <c r="P117" s="304">
        <v>62</v>
      </c>
      <c r="Q117" s="173">
        <f t="shared" si="1"/>
        <v>0.61904761904761907</v>
      </c>
      <c r="R117" s="174"/>
    </row>
    <row r="118" spans="1:18" ht="39.6">
      <c r="A118" s="187" t="s">
        <v>17</v>
      </c>
      <c r="B118" s="167" t="s">
        <v>397</v>
      </c>
      <c r="C118" s="567" t="s">
        <v>408</v>
      </c>
      <c r="D118" s="568" t="s">
        <v>413</v>
      </c>
      <c r="E118" s="168" t="s">
        <v>233</v>
      </c>
      <c r="F118" s="169" t="s">
        <v>451</v>
      </c>
      <c r="G118" s="562" t="s">
        <v>484</v>
      </c>
      <c r="H118" s="569" t="s">
        <v>458</v>
      </c>
      <c r="I118" s="175" t="s">
        <v>454</v>
      </c>
      <c r="J118" s="564" t="s">
        <v>455</v>
      </c>
      <c r="K118" s="376">
        <v>70</v>
      </c>
      <c r="L118" s="188"/>
      <c r="M118" s="303">
        <v>12</v>
      </c>
      <c r="N118" s="305">
        <v>8</v>
      </c>
      <c r="O118" s="304">
        <v>67</v>
      </c>
      <c r="P118" s="305">
        <v>95</v>
      </c>
      <c r="Q118" s="173">
        <v>95</v>
      </c>
      <c r="R118" s="174"/>
    </row>
    <row r="119" spans="1:18" ht="39.6">
      <c r="A119" s="187" t="s">
        <v>17</v>
      </c>
      <c r="B119" s="167" t="s">
        <v>397</v>
      </c>
      <c r="C119" s="567" t="s">
        <v>408</v>
      </c>
      <c r="D119" s="568" t="s">
        <v>409</v>
      </c>
      <c r="E119" s="168" t="s">
        <v>233</v>
      </c>
      <c r="F119" s="169" t="s">
        <v>451</v>
      </c>
      <c r="G119" s="562" t="s">
        <v>484</v>
      </c>
      <c r="H119" s="569" t="s">
        <v>458</v>
      </c>
      <c r="I119" s="175" t="s">
        <v>454</v>
      </c>
      <c r="J119" s="564" t="s">
        <v>455</v>
      </c>
      <c r="K119" s="376">
        <v>80</v>
      </c>
      <c r="L119" s="188"/>
      <c r="M119" s="303">
        <v>9</v>
      </c>
      <c r="N119" s="305">
        <v>8</v>
      </c>
      <c r="O119" s="304">
        <v>89</v>
      </c>
      <c r="P119" s="305">
        <v>111</v>
      </c>
      <c r="Q119" s="173">
        <f t="shared" si="1"/>
        <v>1.1111111111111112</v>
      </c>
      <c r="R119" s="174"/>
    </row>
    <row r="120" spans="1:18" ht="39.6">
      <c r="A120" s="187" t="s">
        <v>17</v>
      </c>
      <c r="B120" s="167" t="s">
        <v>397</v>
      </c>
      <c r="C120" s="567" t="s">
        <v>408</v>
      </c>
      <c r="D120" s="568" t="s">
        <v>410</v>
      </c>
      <c r="E120" s="168" t="s">
        <v>233</v>
      </c>
      <c r="F120" s="169" t="s">
        <v>451</v>
      </c>
      <c r="G120" s="562" t="s">
        <v>484</v>
      </c>
      <c r="H120" s="569" t="s">
        <v>458</v>
      </c>
      <c r="I120" s="175" t="s">
        <v>454</v>
      </c>
      <c r="J120" s="564" t="s">
        <v>455</v>
      </c>
      <c r="K120" s="376">
        <v>90</v>
      </c>
      <c r="L120" s="188"/>
      <c r="M120" s="306">
        <v>13</v>
      </c>
      <c r="N120" s="304">
        <v>11</v>
      </c>
      <c r="O120" s="304">
        <v>85</v>
      </c>
      <c r="P120" s="304">
        <v>94</v>
      </c>
      <c r="Q120" s="173">
        <f t="shared" si="1"/>
        <v>0.94017094017094027</v>
      </c>
      <c r="R120" s="174"/>
    </row>
    <row r="121" spans="1:18" ht="26.4">
      <c r="A121" s="187" t="s">
        <v>17</v>
      </c>
      <c r="B121" s="167" t="s">
        <v>397</v>
      </c>
      <c r="C121" s="562" t="s">
        <v>450</v>
      </c>
      <c r="D121" s="568" t="s">
        <v>416</v>
      </c>
      <c r="E121" s="168" t="s">
        <v>233</v>
      </c>
      <c r="F121" s="169" t="s">
        <v>451</v>
      </c>
      <c r="G121" s="562" t="s">
        <v>399</v>
      </c>
      <c r="H121" s="569" t="s">
        <v>485</v>
      </c>
      <c r="I121" s="176" t="s">
        <v>457</v>
      </c>
      <c r="J121" s="375" t="s">
        <v>455</v>
      </c>
      <c r="K121" s="376">
        <v>100</v>
      </c>
      <c r="L121" s="188"/>
      <c r="M121" s="379">
        <v>3141</v>
      </c>
      <c r="N121" s="565">
        <v>3141</v>
      </c>
      <c r="O121" s="565">
        <v>100</v>
      </c>
      <c r="P121" s="565">
        <v>100</v>
      </c>
      <c r="Q121" s="173">
        <f t="shared" si="1"/>
        <v>1</v>
      </c>
      <c r="R121" s="174"/>
    </row>
    <row r="122" spans="1:18" ht="26.4">
      <c r="A122" s="187" t="s">
        <v>17</v>
      </c>
      <c r="B122" s="167" t="s">
        <v>397</v>
      </c>
      <c r="C122" s="562" t="s">
        <v>450</v>
      </c>
      <c r="D122" s="568" t="s">
        <v>402</v>
      </c>
      <c r="E122" s="168" t="s">
        <v>233</v>
      </c>
      <c r="F122" s="169" t="s">
        <v>451</v>
      </c>
      <c r="G122" s="562" t="s">
        <v>399</v>
      </c>
      <c r="H122" s="569" t="s">
        <v>485</v>
      </c>
      <c r="I122" s="176" t="s">
        <v>457</v>
      </c>
      <c r="J122" s="375" t="s">
        <v>455</v>
      </c>
      <c r="K122" s="376">
        <v>100</v>
      </c>
      <c r="L122" s="188"/>
      <c r="M122" s="303">
        <v>152</v>
      </c>
      <c r="N122" s="304">
        <v>152</v>
      </c>
      <c r="O122" s="304">
        <v>100</v>
      </c>
      <c r="P122" s="304">
        <v>100</v>
      </c>
      <c r="Q122" s="173">
        <f t="shared" si="1"/>
        <v>1</v>
      </c>
      <c r="R122" s="174"/>
    </row>
    <row r="123" spans="1:18" ht="26.4">
      <c r="A123" s="187" t="s">
        <v>17</v>
      </c>
      <c r="B123" s="167" t="s">
        <v>397</v>
      </c>
      <c r="C123" s="567" t="s">
        <v>408</v>
      </c>
      <c r="D123" s="568" t="s">
        <v>413</v>
      </c>
      <c r="E123" s="168" t="s">
        <v>233</v>
      </c>
      <c r="F123" s="169" t="s">
        <v>451</v>
      </c>
      <c r="G123" s="562" t="s">
        <v>399</v>
      </c>
      <c r="H123" s="569" t="s">
        <v>485</v>
      </c>
      <c r="I123" s="176" t="s">
        <v>457</v>
      </c>
      <c r="J123" s="375" t="s">
        <v>455</v>
      </c>
      <c r="K123" s="376">
        <v>100</v>
      </c>
      <c r="L123" s="188"/>
      <c r="M123" s="303">
        <v>29</v>
      </c>
      <c r="N123" s="304">
        <v>29</v>
      </c>
      <c r="O123" s="304">
        <v>100</v>
      </c>
      <c r="P123" s="304">
        <v>100</v>
      </c>
      <c r="Q123" s="173">
        <f t="shared" si="1"/>
        <v>1</v>
      </c>
      <c r="R123" s="174"/>
    </row>
    <row r="124" spans="1:18" ht="26.4">
      <c r="A124" s="187" t="s">
        <v>17</v>
      </c>
      <c r="B124" s="167" t="s">
        <v>397</v>
      </c>
      <c r="C124" s="567" t="s">
        <v>408</v>
      </c>
      <c r="D124" s="568" t="s">
        <v>409</v>
      </c>
      <c r="E124" s="168" t="s">
        <v>233</v>
      </c>
      <c r="F124" s="169" t="s">
        <v>451</v>
      </c>
      <c r="G124" s="562" t="s">
        <v>399</v>
      </c>
      <c r="H124" s="569" t="s">
        <v>485</v>
      </c>
      <c r="I124" s="176" t="s">
        <v>457</v>
      </c>
      <c r="J124" s="375" t="s">
        <v>455</v>
      </c>
      <c r="K124" s="376">
        <v>100</v>
      </c>
      <c r="L124" s="188"/>
      <c r="M124" s="303">
        <v>8</v>
      </c>
      <c r="N124" s="304">
        <v>8</v>
      </c>
      <c r="O124" s="304">
        <v>100</v>
      </c>
      <c r="P124" s="304">
        <v>100</v>
      </c>
      <c r="Q124" s="173">
        <f t="shared" si="1"/>
        <v>1</v>
      </c>
      <c r="R124" s="174"/>
    </row>
    <row r="125" spans="1:18" ht="26.4">
      <c r="A125" s="187" t="s">
        <v>17</v>
      </c>
      <c r="B125" s="167" t="s">
        <v>397</v>
      </c>
      <c r="C125" s="567" t="s">
        <v>408</v>
      </c>
      <c r="D125" s="568" t="s">
        <v>410</v>
      </c>
      <c r="E125" s="168" t="s">
        <v>233</v>
      </c>
      <c r="F125" s="169" t="s">
        <v>451</v>
      </c>
      <c r="G125" s="562" t="s">
        <v>399</v>
      </c>
      <c r="H125" s="569" t="s">
        <v>485</v>
      </c>
      <c r="I125" s="176" t="s">
        <v>457</v>
      </c>
      <c r="J125" s="375" t="s">
        <v>455</v>
      </c>
      <c r="K125" s="376">
        <v>100</v>
      </c>
      <c r="L125" s="188"/>
      <c r="M125" s="303">
        <v>18</v>
      </c>
      <c r="N125" s="304">
        <v>18</v>
      </c>
      <c r="O125" s="304">
        <v>100</v>
      </c>
      <c r="P125" s="304">
        <v>100</v>
      </c>
      <c r="Q125" s="173">
        <f t="shared" si="1"/>
        <v>1</v>
      </c>
      <c r="R125" s="174"/>
    </row>
    <row r="126" spans="1:18" ht="26.4">
      <c r="A126" s="187" t="s">
        <v>17</v>
      </c>
      <c r="B126" s="167" t="s">
        <v>397</v>
      </c>
      <c r="C126" s="562" t="s">
        <v>450</v>
      </c>
      <c r="D126" s="568" t="s">
        <v>416</v>
      </c>
      <c r="E126" s="168" t="s">
        <v>233</v>
      </c>
      <c r="F126" s="169" t="s">
        <v>451</v>
      </c>
      <c r="G126" s="562" t="s">
        <v>486</v>
      </c>
      <c r="H126" s="569" t="s">
        <v>485</v>
      </c>
      <c r="I126" s="176" t="s">
        <v>457</v>
      </c>
      <c r="J126" s="375" t="s">
        <v>455</v>
      </c>
      <c r="K126" s="376">
        <v>100</v>
      </c>
      <c r="L126" s="188"/>
      <c r="M126" s="303">
        <v>3141</v>
      </c>
      <c r="N126" s="304">
        <v>3141</v>
      </c>
      <c r="O126" s="304">
        <v>100</v>
      </c>
      <c r="P126" s="304">
        <v>100</v>
      </c>
      <c r="Q126" s="173">
        <f t="shared" si="1"/>
        <v>1</v>
      </c>
      <c r="R126" s="174"/>
    </row>
    <row r="127" spans="1:18" ht="26.4">
      <c r="A127" s="187" t="s">
        <v>17</v>
      </c>
      <c r="B127" s="167" t="s">
        <v>397</v>
      </c>
      <c r="C127" s="562" t="s">
        <v>450</v>
      </c>
      <c r="D127" s="568" t="s">
        <v>402</v>
      </c>
      <c r="E127" s="168" t="s">
        <v>233</v>
      </c>
      <c r="F127" s="169" t="s">
        <v>451</v>
      </c>
      <c r="G127" s="562" t="s">
        <v>486</v>
      </c>
      <c r="H127" s="569" t="s">
        <v>485</v>
      </c>
      <c r="I127" s="176" t="s">
        <v>457</v>
      </c>
      <c r="J127" s="375" t="s">
        <v>455</v>
      </c>
      <c r="K127" s="376">
        <v>100</v>
      </c>
      <c r="L127" s="188"/>
      <c r="M127" s="303">
        <v>152</v>
      </c>
      <c r="N127" s="304">
        <v>152</v>
      </c>
      <c r="O127" s="304">
        <v>100</v>
      </c>
      <c r="P127" s="304">
        <v>100</v>
      </c>
      <c r="Q127" s="173">
        <f t="shared" si="1"/>
        <v>1</v>
      </c>
      <c r="R127" s="174"/>
    </row>
    <row r="128" spans="1:18" ht="26.4">
      <c r="A128" s="187" t="s">
        <v>17</v>
      </c>
      <c r="B128" s="167" t="s">
        <v>397</v>
      </c>
      <c r="C128" s="567" t="s">
        <v>408</v>
      </c>
      <c r="D128" s="568" t="s">
        <v>413</v>
      </c>
      <c r="E128" s="168" t="s">
        <v>233</v>
      </c>
      <c r="F128" s="169" t="s">
        <v>451</v>
      </c>
      <c r="G128" s="562" t="s">
        <v>486</v>
      </c>
      <c r="H128" s="569" t="s">
        <v>485</v>
      </c>
      <c r="I128" s="176" t="s">
        <v>457</v>
      </c>
      <c r="J128" s="375" t="s">
        <v>455</v>
      </c>
      <c r="K128" s="376">
        <v>100</v>
      </c>
      <c r="L128" s="188"/>
      <c r="M128" s="303">
        <v>29</v>
      </c>
      <c r="N128" s="304">
        <v>29</v>
      </c>
      <c r="O128" s="304">
        <v>100</v>
      </c>
      <c r="P128" s="304">
        <v>100</v>
      </c>
      <c r="Q128" s="173">
        <f t="shared" si="1"/>
        <v>1</v>
      </c>
      <c r="R128" s="174"/>
    </row>
    <row r="129" spans="1:18" ht="26.4">
      <c r="A129" s="187" t="s">
        <v>17</v>
      </c>
      <c r="B129" s="167" t="s">
        <v>397</v>
      </c>
      <c r="C129" s="567" t="s">
        <v>408</v>
      </c>
      <c r="D129" s="568" t="s">
        <v>409</v>
      </c>
      <c r="E129" s="168" t="s">
        <v>233</v>
      </c>
      <c r="F129" s="169" t="s">
        <v>451</v>
      </c>
      <c r="G129" s="562" t="s">
        <v>486</v>
      </c>
      <c r="H129" s="569" t="s">
        <v>485</v>
      </c>
      <c r="I129" s="176" t="s">
        <v>457</v>
      </c>
      <c r="J129" s="375" t="s">
        <v>455</v>
      </c>
      <c r="K129" s="376">
        <v>100</v>
      </c>
      <c r="L129" s="188"/>
      <c r="M129" s="303">
        <v>8</v>
      </c>
      <c r="N129" s="304">
        <v>8</v>
      </c>
      <c r="O129" s="304">
        <v>100</v>
      </c>
      <c r="P129" s="304">
        <v>100</v>
      </c>
      <c r="Q129" s="173">
        <f t="shared" si="1"/>
        <v>1</v>
      </c>
      <c r="R129" s="174"/>
    </row>
    <row r="130" spans="1:18" ht="26.4">
      <c r="A130" s="187" t="s">
        <v>17</v>
      </c>
      <c r="B130" s="167" t="s">
        <v>397</v>
      </c>
      <c r="C130" s="567" t="s">
        <v>408</v>
      </c>
      <c r="D130" s="568" t="s">
        <v>410</v>
      </c>
      <c r="E130" s="168" t="s">
        <v>233</v>
      </c>
      <c r="F130" s="169" t="s">
        <v>451</v>
      </c>
      <c r="G130" s="562" t="s">
        <v>486</v>
      </c>
      <c r="H130" s="569" t="s">
        <v>485</v>
      </c>
      <c r="I130" s="176" t="s">
        <v>457</v>
      </c>
      <c r="J130" s="375" t="s">
        <v>455</v>
      </c>
      <c r="K130" s="376">
        <v>100</v>
      </c>
      <c r="L130" s="188"/>
      <c r="M130" s="303">
        <v>18</v>
      </c>
      <c r="N130" s="304">
        <v>18</v>
      </c>
      <c r="O130" s="304">
        <v>100</v>
      </c>
      <c r="P130" s="304">
        <v>100</v>
      </c>
      <c r="Q130" s="173">
        <f t="shared" si="1"/>
        <v>1</v>
      </c>
      <c r="R130" s="174"/>
    </row>
    <row r="131" spans="1:18" ht="26.4">
      <c r="A131" s="187" t="s">
        <v>17</v>
      </c>
      <c r="B131" s="167" t="s">
        <v>397</v>
      </c>
      <c r="C131" s="562" t="s">
        <v>450</v>
      </c>
      <c r="D131" s="568" t="s">
        <v>416</v>
      </c>
      <c r="E131" s="168" t="s">
        <v>233</v>
      </c>
      <c r="F131" s="169" t="s">
        <v>451</v>
      </c>
      <c r="G131" s="562" t="s">
        <v>487</v>
      </c>
      <c r="H131" s="569" t="s">
        <v>485</v>
      </c>
      <c r="I131" s="176" t="s">
        <v>457</v>
      </c>
      <c r="J131" s="375" t="s">
        <v>455</v>
      </c>
      <c r="K131" s="376">
        <v>100</v>
      </c>
      <c r="L131" s="188"/>
      <c r="M131" s="303">
        <v>3141</v>
      </c>
      <c r="N131" s="304">
        <v>3141</v>
      </c>
      <c r="O131" s="304">
        <v>100</v>
      </c>
      <c r="P131" s="304">
        <v>100</v>
      </c>
      <c r="Q131" s="173">
        <f t="shared" si="1"/>
        <v>1</v>
      </c>
      <c r="R131" s="174"/>
    </row>
    <row r="132" spans="1:18" ht="26.4">
      <c r="A132" s="187" t="s">
        <v>17</v>
      </c>
      <c r="B132" s="167" t="s">
        <v>397</v>
      </c>
      <c r="C132" s="562" t="s">
        <v>450</v>
      </c>
      <c r="D132" s="568" t="s">
        <v>402</v>
      </c>
      <c r="E132" s="168" t="s">
        <v>233</v>
      </c>
      <c r="F132" s="169" t="s">
        <v>451</v>
      </c>
      <c r="G132" s="562" t="s">
        <v>487</v>
      </c>
      <c r="H132" s="569" t="s">
        <v>485</v>
      </c>
      <c r="I132" s="176" t="s">
        <v>457</v>
      </c>
      <c r="J132" s="375" t="s">
        <v>455</v>
      </c>
      <c r="K132" s="376">
        <v>100</v>
      </c>
      <c r="L132" s="188"/>
      <c r="M132" s="303">
        <v>152</v>
      </c>
      <c r="N132" s="304">
        <v>152</v>
      </c>
      <c r="O132" s="304">
        <v>100</v>
      </c>
      <c r="P132" s="304">
        <v>100</v>
      </c>
      <c r="Q132" s="173">
        <f t="shared" si="1"/>
        <v>1</v>
      </c>
      <c r="R132" s="174"/>
    </row>
    <row r="133" spans="1:18" ht="26.4">
      <c r="A133" s="187" t="s">
        <v>17</v>
      </c>
      <c r="B133" s="167" t="s">
        <v>397</v>
      </c>
      <c r="C133" s="567" t="s">
        <v>408</v>
      </c>
      <c r="D133" s="568" t="s">
        <v>413</v>
      </c>
      <c r="E133" s="168" t="s">
        <v>233</v>
      </c>
      <c r="F133" s="169" t="s">
        <v>451</v>
      </c>
      <c r="G133" s="562" t="s">
        <v>487</v>
      </c>
      <c r="H133" s="569" t="s">
        <v>485</v>
      </c>
      <c r="I133" s="176" t="s">
        <v>457</v>
      </c>
      <c r="J133" s="375" t="s">
        <v>455</v>
      </c>
      <c r="K133" s="376">
        <v>100</v>
      </c>
      <c r="L133" s="188"/>
      <c r="M133" s="303">
        <v>29</v>
      </c>
      <c r="N133" s="304">
        <v>29</v>
      </c>
      <c r="O133" s="304">
        <v>100</v>
      </c>
      <c r="P133" s="304">
        <v>100</v>
      </c>
      <c r="Q133" s="173">
        <f t="shared" si="1"/>
        <v>1</v>
      </c>
      <c r="R133" s="174"/>
    </row>
    <row r="134" spans="1:18" ht="26.4">
      <c r="A134" s="187" t="s">
        <v>17</v>
      </c>
      <c r="B134" s="167" t="s">
        <v>397</v>
      </c>
      <c r="C134" s="567" t="s">
        <v>408</v>
      </c>
      <c r="D134" s="568" t="s">
        <v>409</v>
      </c>
      <c r="E134" s="168" t="s">
        <v>233</v>
      </c>
      <c r="F134" s="169" t="s">
        <v>451</v>
      </c>
      <c r="G134" s="562" t="s">
        <v>487</v>
      </c>
      <c r="H134" s="569" t="s">
        <v>485</v>
      </c>
      <c r="I134" s="176" t="s">
        <v>457</v>
      </c>
      <c r="J134" s="375" t="s">
        <v>455</v>
      </c>
      <c r="K134" s="376">
        <v>100</v>
      </c>
      <c r="L134" s="188"/>
      <c r="M134" s="303">
        <v>8</v>
      </c>
      <c r="N134" s="304">
        <v>8</v>
      </c>
      <c r="O134" s="304">
        <v>100</v>
      </c>
      <c r="P134" s="304">
        <v>100</v>
      </c>
      <c r="Q134" s="173">
        <f t="shared" ref="Q134:Q197" si="2">N134/(M134*K134/100)</f>
        <v>1</v>
      </c>
      <c r="R134" s="174"/>
    </row>
    <row r="135" spans="1:18" ht="26.4">
      <c r="A135" s="187" t="s">
        <v>17</v>
      </c>
      <c r="B135" s="167" t="s">
        <v>397</v>
      </c>
      <c r="C135" s="567" t="s">
        <v>408</v>
      </c>
      <c r="D135" s="568" t="s">
        <v>410</v>
      </c>
      <c r="E135" s="168" t="s">
        <v>233</v>
      </c>
      <c r="F135" s="169" t="s">
        <v>451</v>
      </c>
      <c r="G135" s="562" t="s">
        <v>487</v>
      </c>
      <c r="H135" s="569" t="s">
        <v>485</v>
      </c>
      <c r="I135" s="176" t="s">
        <v>457</v>
      </c>
      <c r="J135" s="375" t="s">
        <v>455</v>
      </c>
      <c r="K135" s="376">
        <v>100</v>
      </c>
      <c r="L135" s="188"/>
      <c r="M135" s="303">
        <v>18</v>
      </c>
      <c r="N135" s="304">
        <v>18</v>
      </c>
      <c r="O135" s="304">
        <v>100</v>
      </c>
      <c r="P135" s="304">
        <v>100</v>
      </c>
      <c r="Q135" s="173">
        <f t="shared" si="2"/>
        <v>1</v>
      </c>
      <c r="R135" s="174"/>
    </row>
    <row r="136" spans="1:18" ht="26.4">
      <c r="A136" s="187" t="s">
        <v>17</v>
      </c>
      <c r="B136" s="167" t="s">
        <v>397</v>
      </c>
      <c r="C136" s="562" t="s">
        <v>450</v>
      </c>
      <c r="D136" s="568" t="s">
        <v>416</v>
      </c>
      <c r="E136" s="168" t="s">
        <v>233</v>
      </c>
      <c r="F136" s="169" t="s">
        <v>451</v>
      </c>
      <c r="G136" s="562" t="s">
        <v>488</v>
      </c>
      <c r="H136" s="569" t="s">
        <v>485</v>
      </c>
      <c r="I136" s="176" t="s">
        <v>457</v>
      </c>
      <c r="J136" s="375" t="s">
        <v>455</v>
      </c>
      <c r="K136" s="376">
        <v>100</v>
      </c>
      <c r="L136" s="188"/>
      <c r="M136" s="303">
        <v>3141</v>
      </c>
      <c r="N136" s="304">
        <v>3141</v>
      </c>
      <c r="O136" s="304">
        <v>100</v>
      </c>
      <c r="P136" s="304">
        <v>100</v>
      </c>
      <c r="Q136" s="173">
        <f t="shared" si="2"/>
        <v>1</v>
      </c>
      <c r="R136" s="174"/>
    </row>
    <row r="137" spans="1:18" ht="26.4">
      <c r="A137" s="187" t="s">
        <v>17</v>
      </c>
      <c r="B137" s="167" t="s">
        <v>397</v>
      </c>
      <c r="C137" s="562" t="s">
        <v>450</v>
      </c>
      <c r="D137" s="568" t="s">
        <v>402</v>
      </c>
      <c r="E137" s="168" t="s">
        <v>233</v>
      </c>
      <c r="F137" s="169" t="s">
        <v>451</v>
      </c>
      <c r="G137" s="562" t="s">
        <v>488</v>
      </c>
      <c r="H137" s="569" t="s">
        <v>485</v>
      </c>
      <c r="I137" s="176" t="s">
        <v>457</v>
      </c>
      <c r="J137" s="375" t="s">
        <v>455</v>
      </c>
      <c r="K137" s="376">
        <v>100</v>
      </c>
      <c r="L137" s="188"/>
      <c r="M137" s="303">
        <v>152</v>
      </c>
      <c r="N137" s="304">
        <v>152</v>
      </c>
      <c r="O137" s="304">
        <v>100</v>
      </c>
      <c r="P137" s="304">
        <v>100</v>
      </c>
      <c r="Q137" s="173">
        <f t="shared" si="2"/>
        <v>1</v>
      </c>
      <c r="R137" s="174"/>
    </row>
    <row r="138" spans="1:18" ht="26.4">
      <c r="A138" s="187" t="s">
        <v>17</v>
      </c>
      <c r="B138" s="167" t="s">
        <v>397</v>
      </c>
      <c r="C138" s="567" t="s">
        <v>408</v>
      </c>
      <c r="D138" s="568" t="s">
        <v>413</v>
      </c>
      <c r="E138" s="168" t="s">
        <v>233</v>
      </c>
      <c r="F138" s="169" t="s">
        <v>451</v>
      </c>
      <c r="G138" s="562" t="s">
        <v>488</v>
      </c>
      <c r="H138" s="569" t="s">
        <v>485</v>
      </c>
      <c r="I138" s="176" t="s">
        <v>457</v>
      </c>
      <c r="J138" s="375" t="s">
        <v>455</v>
      </c>
      <c r="K138" s="376">
        <v>100</v>
      </c>
      <c r="L138" s="188"/>
      <c r="M138" s="303">
        <v>29</v>
      </c>
      <c r="N138" s="304">
        <v>29</v>
      </c>
      <c r="O138" s="304">
        <v>100</v>
      </c>
      <c r="P138" s="304">
        <v>100</v>
      </c>
      <c r="Q138" s="173">
        <f t="shared" si="2"/>
        <v>1</v>
      </c>
      <c r="R138" s="174"/>
    </row>
    <row r="139" spans="1:18" ht="26.4">
      <c r="A139" s="187" t="s">
        <v>17</v>
      </c>
      <c r="B139" s="167" t="s">
        <v>397</v>
      </c>
      <c r="C139" s="567" t="s">
        <v>408</v>
      </c>
      <c r="D139" s="568" t="s">
        <v>409</v>
      </c>
      <c r="E139" s="168" t="s">
        <v>233</v>
      </c>
      <c r="F139" s="169" t="s">
        <v>451</v>
      </c>
      <c r="G139" s="562" t="s">
        <v>488</v>
      </c>
      <c r="H139" s="569" t="s">
        <v>485</v>
      </c>
      <c r="I139" s="176" t="s">
        <v>457</v>
      </c>
      <c r="J139" s="375" t="s">
        <v>455</v>
      </c>
      <c r="K139" s="376">
        <v>100</v>
      </c>
      <c r="L139" s="188"/>
      <c r="M139" s="303">
        <v>8</v>
      </c>
      <c r="N139" s="304">
        <v>8</v>
      </c>
      <c r="O139" s="304">
        <v>100</v>
      </c>
      <c r="P139" s="304">
        <v>100</v>
      </c>
      <c r="Q139" s="173">
        <f t="shared" si="2"/>
        <v>1</v>
      </c>
      <c r="R139" s="174"/>
    </row>
    <row r="140" spans="1:18" ht="26.4">
      <c r="A140" s="187" t="s">
        <v>17</v>
      </c>
      <c r="B140" s="167" t="s">
        <v>397</v>
      </c>
      <c r="C140" s="567" t="s">
        <v>408</v>
      </c>
      <c r="D140" s="568" t="s">
        <v>410</v>
      </c>
      <c r="E140" s="168" t="s">
        <v>233</v>
      </c>
      <c r="F140" s="169" t="s">
        <v>451</v>
      </c>
      <c r="G140" s="562" t="s">
        <v>488</v>
      </c>
      <c r="H140" s="569" t="s">
        <v>485</v>
      </c>
      <c r="I140" s="176" t="s">
        <v>457</v>
      </c>
      <c r="J140" s="375" t="s">
        <v>455</v>
      </c>
      <c r="K140" s="376">
        <v>100</v>
      </c>
      <c r="L140" s="188"/>
      <c r="M140" s="303">
        <v>18</v>
      </c>
      <c r="N140" s="304">
        <v>18</v>
      </c>
      <c r="O140" s="304">
        <v>100</v>
      </c>
      <c r="P140" s="304">
        <v>100</v>
      </c>
      <c r="Q140" s="173">
        <f t="shared" si="2"/>
        <v>1</v>
      </c>
      <c r="R140" s="174"/>
    </row>
    <row r="141" spans="1:18" ht="26.4">
      <c r="A141" s="187" t="s">
        <v>17</v>
      </c>
      <c r="B141" s="167" t="s">
        <v>397</v>
      </c>
      <c r="C141" s="562" t="s">
        <v>450</v>
      </c>
      <c r="D141" s="568" t="s">
        <v>416</v>
      </c>
      <c r="E141" s="168" t="s">
        <v>233</v>
      </c>
      <c r="F141" s="169" t="s">
        <v>451</v>
      </c>
      <c r="G141" s="562" t="s">
        <v>489</v>
      </c>
      <c r="H141" s="569" t="s">
        <v>485</v>
      </c>
      <c r="I141" s="176" t="s">
        <v>457</v>
      </c>
      <c r="J141" s="375" t="s">
        <v>455</v>
      </c>
      <c r="K141" s="376">
        <v>100</v>
      </c>
      <c r="L141" s="188"/>
      <c r="M141" s="303">
        <v>3141</v>
      </c>
      <c r="N141" s="304">
        <v>3141</v>
      </c>
      <c r="O141" s="304">
        <v>100</v>
      </c>
      <c r="P141" s="304">
        <v>100</v>
      </c>
      <c r="Q141" s="173">
        <f t="shared" si="2"/>
        <v>1</v>
      </c>
      <c r="R141" s="174"/>
    </row>
    <row r="142" spans="1:18" ht="26.4">
      <c r="A142" s="187" t="s">
        <v>17</v>
      </c>
      <c r="B142" s="167" t="s">
        <v>397</v>
      </c>
      <c r="C142" s="562" t="s">
        <v>450</v>
      </c>
      <c r="D142" s="568" t="s">
        <v>402</v>
      </c>
      <c r="E142" s="168" t="s">
        <v>233</v>
      </c>
      <c r="F142" s="169" t="s">
        <v>451</v>
      </c>
      <c r="G142" s="562" t="s">
        <v>489</v>
      </c>
      <c r="H142" s="569" t="s">
        <v>485</v>
      </c>
      <c r="I142" s="176" t="s">
        <v>457</v>
      </c>
      <c r="J142" s="375" t="s">
        <v>455</v>
      </c>
      <c r="K142" s="376">
        <v>100</v>
      </c>
      <c r="L142" s="188"/>
      <c r="M142" s="303">
        <v>152</v>
      </c>
      <c r="N142" s="304">
        <v>152</v>
      </c>
      <c r="O142" s="304">
        <v>100</v>
      </c>
      <c r="P142" s="304">
        <v>100</v>
      </c>
      <c r="Q142" s="173">
        <f t="shared" si="2"/>
        <v>1</v>
      </c>
      <c r="R142" s="174"/>
    </row>
    <row r="143" spans="1:18" ht="26.4">
      <c r="A143" s="187" t="s">
        <v>17</v>
      </c>
      <c r="B143" s="167" t="s">
        <v>397</v>
      </c>
      <c r="C143" s="567" t="s">
        <v>408</v>
      </c>
      <c r="D143" s="568" t="s">
        <v>413</v>
      </c>
      <c r="E143" s="168" t="s">
        <v>233</v>
      </c>
      <c r="F143" s="169" t="s">
        <v>451</v>
      </c>
      <c r="G143" s="562" t="s">
        <v>489</v>
      </c>
      <c r="H143" s="569" t="s">
        <v>485</v>
      </c>
      <c r="I143" s="176" t="s">
        <v>457</v>
      </c>
      <c r="J143" s="375" t="s">
        <v>455</v>
      </c>
      <c r="K143" s="376">
        <v>100</v>
      </c>
      <c r="L143" s="188"/>
      <c r="M143" s="303">
        <v>29</v>
      </c>
      <c r="N143" s="304">
        <v>29</v>
      </c>
      <c r="O143" s="304">
        <v>100</v>
      </c>
      <c r="P143" s="304">
        <v>100</v>
      </c>
      <c r="Q143" s="173">
        <f t="shared" si="2"/>
        <v>1</v>
      </c>
      <c r="R143" s="174"/>
    </row>
    <row r="144" spans="1:18" ht="26.4">
      <c r="A144" s="187" t="s">
        <v>17</v>
      </c>
      <c r="B144" s="167" t="s">
        <v>397</v>
      </c>
      <c r="C144" s="567" t="s">
        <v>408</v>
      </c>
      <c r="D144" s="568" t="s">
        <v>409</v>
      </c>
      <c r="E144" s="168" t="s">
        <v>233</v>
      </c>
      <c r="F144" s="169" t="s">
        <v>451</v>
      </c>
      <c r="G144" s="562" t="s">
        <v>489</v>
      </c>
      <c r="H144" s="569" t="s">
        <v>485</v>
      </c>
      <c r="I144" s="176" t="s">
        <v>457</v>
      </c>
      <c r="J144" s="375" t="s">
        <v>455</v>
      </c>
      <c r="K144" s="376">
        <v>100</v>
      </c>
      <c r="L144" s="188"/>
      <c r="M144" s="303">
        <v>8</v>
      </c>
      <c r="N144" s="304">
        <v>8</v>
      </c>
      <c r="O144" s="304">
        <v>100</v>
      </c>
      <c r="P144" s="304">
        <v>100</v>
      </c>
      <c r="Q144" s="173">
        <f t="shared" si="2"/>
        <v>1</v>
      </c>
      <c r="R144" s="174"/>
    </row>
    <row r="145" spans="1:18" ht="26.4">
      <c r="A145" s="187" t="s">
        <v>17</v>
      </c>
      <c r="B145" s="167" t="s">
        <v>397</v>
      </c>
      <c r="C145" s="567" t="s">
        <v>408</v>
      </c>
      <c r="D145" s="568" t="s">
        <v>410</v>
      </c>
      <c r="E145" s="168" t="s">
        <v>233</v>
      </c>
      <c r="F145" s="169" t="s">
        <v>451</v>
      </c>
      <c r="G145" s="562" t="s">
        <v>489</v>
      </c>
      <c r="H145" s="569" t="s">
        <v>485</v>
      </c>
      <c r="I145" s="176" t="s">
        <v>457</v>
      </c>
      <c r="J145" s="375" t="s">
        <v>455</v>
      </c>
      <c r="K145" s="376">
        <v>100</v>
      </c>
      <c r="L145" s="188"/>
      <c r="M145" s="303">
        <v>18</v>
      </c>
      <c r="N145" s="304">
        <v>18</v>
      </c>
      <c r="O145" s="304">
        <v>100</v>
      </c>
      <c r="P145" s="304">
        <v>100</v>
      </c>
      <c r="Q145" s="173">
        <f t="shared" si="2"/>
        <v>1</v>
      </c>
      <c r="R145" s="174"/>
    </row>
    <row r="146" spans="1:18" ht="26.4">
      <c r="A146" s="187" t="s">
        <v>17</v>
      </c>
      <c r="B146" s="167" t="s">
        <v>397</v>
      </c>
      <c r="C146" s="562" t="s">
        <v>450</v>
      </c>
      <c r="D146" s="568" t="s">
        <v>416</v>
      </c>
      <c r="E146" s="168" t="s">
        <v>233</v>
      </c>
      <c r="F146" s="169" t="s">
        <v>451</v>
      </c>
      <c r="G146" s="562" t="s">
        <v>419</v>
      </c>
      <c r="H146" s="569" t="s">
        <v>490</v>
      </c>
      <c r="I146" s="176" t="s">
        <v>457</v>
      </c>
      <c r="J146" s="375" t="s">
        <v>455</v>
      </c>
      <c r="K146" s="376">
        <v>100</v>
      </c>
      <c r="L146" s="188"/>
      <c r="M146" s="303">
        <v>1240</v>
      </c>
      <c r="N146" s="304">
        <v>1240</v>
      </c>
      <c r="O146" s="565">
        <v>100</v>
      </c>
      <c r="P146" s="565">
        <v>100</v>
      </c>
      <c r="Q146" s="173">
        <f t="shared" si="2"/>
        <v>1</v>
      </c>
      <c r="R146" s="174"/>
    </row>
    <row r="147" spans="1:18" ht="26.4">
      <c r="A147" s="187" t="s">
        <v>17</v>
      </c>
      <c r="B147" s="167" t="s">
        <v>397</v>
      </c>
      <c r="C147" s="562" t="s">
        <v>450</v>
      </c>
      <c r="D147" s="568" t="s">
        <v>402</v>
      </c>
      <c r="E147" s="168" t="s">
        <v>233</v>
      </c>
      <c r="F147" s="169" t="s">
        <v>451</v>
      </c>
      <c r="G147" s="562" t="s">
        <v>419</v>
      </c>
      <c r="H147" s="569" t="s">
        <v>491</v>
      </c>
      <c r="I147" s="176" t="s">
        <v>457</v>
      </c>
      <c r="J147" s="375" t="s">
        <v>455</v>
      </c>
      <c r="K147" s="376">
        <v>100</v>
      </c>
      <c r="L147" s="188"/>
      <c r="M147" s="303">
        <v>49</v>
      </c>
      <c r="N147" s="304">
        <v>49</v>
      </c>
      <c r="O147" s="304">
        <v>100</v>
      </c>
      <c r="P147" s="304">
        <v>100</v>
      </c>
      <c r="Q147" s="173">
        <f t="shared" si="2"/>
        <v>1</v>
      </c>
      <c r="R147" s="174"/>
    </row>
    <row r="148" spans="1:18" ht="26.4">
      <c r="A148" s="187" t="s">
        <v>17</v>
      </c>
      <c r="B148" s="167" t="s">
        <v>397</v>
      </c>
      <c r="C148" s="567" t="s">
        <v>408</v>
      </c>
      <c r="D148" s="568" t="s">
        <v>413</v>
      </c>
      <c r="E148" s="168" t="s">
        <v>233</v>
      </c>
      <c r="F148" s="169" t="s">
        <v>451</v>
      </c>
      <c r="G148" s="562" t="s">
        <v>419</v>
      </c>
      <c r="H148" s="569" t="s">
        <v>491</v>
      </c>
      <c r="I148" s="176" t="s">
        <v>457</v>
      </c>
      <c r="J148" s="375" t="s">
        <v>455</v>
      </c>
      <c r="K148" s="376">
        <v>100</v>
      </c>
      <c r="L148" s="188"/>
      <c r="M148" s="303">
        <v>20</v>
      </c>
      <c r="N148" s="304">
        <v>20</v>
      </c>
      <c r="O148" s="304">
        <v>100</v>
      </c>
      <c r="P148" s="304">
        <v>100</v>
      </c>
      <c r="Q148" s="173">
        <f t="shared" si="2"/>
        <v>1</v>
      </c>
      <c r="R148" s="174"/>
    </row>
    <row r="149" spans="1:18" ht="26.4">
      <c r="A149" s="187" t="s">
        <v>17</v>
      </c>
      <c r="B149" s="167" t="s">
        <v>397</v>
      </c>
      <c r="C149" s="567" t="s">
        <v>408</v>
      </c>
      <c r="D149" s="568" t="s">
        <v>409</v>
      </c>
      <c r="E149" s="168" t="s">
        <v>233</v>
      </c>
      <c r="F149" s="169" t="s">
        <v>451</v>
      </c>
      <c r="G149" s="562" t="s">
        <v>419</v>
      </c>
      <c r="H149" s="569" t="s">
        <v>491</v>
      </c>
      <c r="I149" s="176" t="s">
        <v>457</v>
      </c>
      <c r="J149" s="375" t="s">
        <v>455</v>
      </c>
      <c r="K149" s="376">
        <v>100</v>
      </c>
      <c r="L149" s="188"/>
      <c r="M149" s="303">
        <v>7</v>
      </c>
      <c r="N149" s="304">
        <v>7</v>
      </c>
      <c r="O149" s="304">
        <v>100</v>
      </c>
      <c r="P149" s="304">
        <v>100</v>
      </c>
      <c r="Q149" s="173">
        <f t="shared" si="2"/>
        <v>1</v>
      </c>
      <c r="R149" s="174"/>
    </row>
    <row r="150" spans="1:18" ht="26.4">
      <c r="A150" s="187" t="s">
        <v>17</v>
      </c>
      <c r="B150" s="167" t="s">
        <v>397</v>
      </c>
      <c r="C150" s="567" t="s">
        <v>408</v>
      </c>
      <c r="D150" s="568" t="s">
        <v>410</v>
      </c>
      <c r="E150" s="168" t="s">
        <v>233</v>
      </c>
      <c r="F150" s="169" t="s">
        <v>451</v>
      </c>
      <c r="G150" s="562" t="s">
        <v>419</v>
      </c>
      <c r="H150" s="569" t="s">
        <v>491</v>
      </c>
      <c r="I150" s="176" t="s">
        <v>457</v>
      </c>
      <c r="J150" s="375" t="s">
        <v>455</v>
      </c>
      <c r="K150" s="376">
        <v>100</v>
      </c>
      <c r="L150" s="188"/>
      <c r="M150" s="306">
        <v>20</v>
      </c>
      <c r="N150" s="305">
        <v>20</v>
      </c>
      <c r="O150" s="304">
        <v>100</v>
      </c>
      <c r="P150" s="304">
        <v>100</v>
      </c>
      <c r="Q150" s="173">
        <f t="shared" si="2"/>
        <v>1</v>
      </c>
      <c r="R150" s="174"/>
    </row>
    <row r="151" spans="1:18" ht="39.6">
      <c r="A151" s="187" t="s">
        <v>17</v>
      </c>
      <c r="B151" s="167" t="s">
        <v>397</v>
      </c>
      <c r="C151" s="562" t="s">
        <v>450</v>
      </c>
      <c r="D151" s="568" t="s">
        <v>416</v>
      </c>
      <c r="E151" s="168" t="s">
        <v>233</v>
      </c>
      <c r="F151" s="169" t="s">
        <v>451</v>
      </c>
      <c r="G151" s="562" t="s">
        <v>492</v>
      </c>
      <c r="H151" s="569" t="s">
        <v>493</v>
      </c>
      <c r="I151" s="176" t="s">
        <v>494</v>
      </c>
      <c r="J151" s="375" t="s">
        <v>455</v>
      </c>
      <c r="K151" s="376">
        <v>100</v>
      </c>
      <c r="L151" s="188"/>
      <c r="M151" s="303">
        <v>1240</v>
      </c>
      <c r="N151" s="304">
        <v>1240</v>
      </c>
      <c r="O151" s="304">
        <v>100</v>
      </c>
      <c r="P151" s="304">
        <v>100</v>
      </c>
      <c r="Q151" s="173">
        <f t="shared" si="2"/>
        <v>1</v>
      </c>
      <c r="R151" s="174" t="s">
        <v>495</v>
      </c>
    </row>
    <row r="152" spans="1:18" ht="26.4">
      <c r="A152" s="187" t="s">
        <v>17</v>
      </c>
      <c r="B152" s="167" t="s">
        <v>397</v>
      </c>
      <c r="C152" s="562" t="s">
        <v>450</v>
      </c>
      <c r="D152" s="568" t="s">
        <v>402</v>
      </c>
      <c r="E152" s="168" t="s">
        <v>233</v>
      </c>
      <c r="F152" s="169" t="s">
        <v>451</v>
      </c>
      <c r="G152" s="562" t="s">
        <v>492</v>
      </c>
      <c r="H152" s="569" t="s">
        <v>496</v>
      </c>
      <c r="I152" s="176" t="s">
        <v>494</v>
      </c>
      <c r="J152" s="375" t="s">
        <v>455</v>
      </c>
      <c r="K152" s="376">
        <v>100</v>
      </c>
      <c r="L152" s="188"/>
      <c r="M152" s="303">
        <v>49</v>
      </c>
      <c r="N152" s="304">
        <v>49</v>
      </c>
      <c r="O152" s="304">
        <v>100</v>
      </c>
      <c r="P152" s="304">
        <v>100</v>
      </c>
      <c r="Q152" s="173">
        <f t="shared" si="2"/>
        <v>1</v>
      </c>
      <c r="R152" s="174" t="s">
        <v>495</v>
      </c>
    </row>
    <row r="153" spans="1:18" ht="26.4">
      <c r="A153" s="187" t="s">
        <v>17</v>
      </c>
      <c r="B153" s="167" t="s">
        <v>397</v>
      </c>
      <c r="C153" s="567" t="s">
        <v>408</v>
      </c>
      <c r="D153" s="568" t="s">
        <v>413</v>
      </c>
      <c r="E153" s="168" t="s">
        <v>233</v>
      </c>
      <c r="F153" s="169" t="s">
        <v>451</v>
      </c>
      <c r="G153" s="562" t="s">
        <v>492</v>
      </c>
      <c r="H153" s="569" t="s">
        <v>496</v>
      </c>
      <c r="I153" s="176" t="s">
        <v>494</v>
      </c>
      <c r="J153" s="375" t="s">
        <v>455</v>
      </c>
      <c r="K153" s="376">
        <v>100</v>
      </c>
      <c r="L153" s="188"/>
      <c r="M153" s="303">
        <v>20</v>
      </c>
      <c r="N153" s="304">
        <v>20</v>
      </c>
      <c r="O153" s="304">
        <v>100</v>
      </c>
      <c r="P153" s="304">
        <v>100</v>
      </c>
      <c r="Q153" s="173">
        <f t="shared" si="2"/>
        <v>1</v>
      </c>
      <c r="R153" s="174" t="s">
        <v>495</v>
      </c>
    </row>
    <row r="154" spans="1:18" ht="26.4">
      <c r="A154" s="187" t="s">
        <v>17</v>
      </c>
      <c r="B154" s="167" t="s">
        <v>397</v>
      </c>
      <c r="C154" s="567" t="s">
        <v>408</v>
      </c>
      <c r="D154" s="568" t="s">
        <v>409</v>
      </c>
      <c r="E154" s="168" t="s">
        <v>233</v>
      </c>
      <c r="F154" s="169" t="s">
        <v>451</v>
      </c>
      <c r="G154" s="562" t="s">
        <v>492</v>
      </c>
      <c r="H154" s="569" t="s">
        <v>496</v>
      </c>
      <c r="I154" s="176" t="s">
        <v>494</v>
      </c>
      <c r="J154" s="375" t="s">
        <v>455</v>
      </c>
      <c r="K154" s="376">
        <v>100</v>
      </c>
      <c r="L154" s="188"/>
      <c r="M154" s="303">
        <v>7</v>
      </c>
      <c r="N154" s="304">
        <v>7</v>
      </c>
      <c r="O154" s="304">
        <v>100</v>
      </c>
      <c r="P154" s="304">
        <v>100</v>
      </c>
      <c r="Q154" s="173">
        <f t="shared" si="2"/>
        <v>1</v>
      </c>
      <c r="R154" s="174" t="s">
        <v>495</v>
      </c>
    </row>
    <row r="155" spans="1:18" ht="28.8">
      <c r="A155" s="187" t="s">
        <v>17</v>
      </c>
      <c r="B155" s="167" t="s">
        <v>397</v>
      </c>
      <c r="C155" s="567" t="s">
        <v>408</v>
      </c>
      <c r="D155" s="568" t="s">
        <v>410</v>
      </c>
      <c r="E155" s="168" t="s">
        <v>233</v>
      </c>
      <c r="F155" s="169" t="s">
        <v>451</v>
      </c>
      <c r="G155" s="562" t="s">
        <v>492</v>
      </c>
      <c r="H155" s="569" t="s">
        <v>496</v>
      </c>
      <c r="I155" s="177" t="s">
        <v>494</v>
      </c>
      <c r="J155" s="375" t="s">
        <v>455</v>
      </c>
      <c r="K155" s="376">
        <v>100</v>
      </c>
      <c r="L155" s="188"/>
      <c r="M155" s="306">
        <v>20</v>
      </c>
      <c r="N155" s="305">
        <v>20</v>
      </c>
      <c r="O155" s="304">
        <v>100</v>
      </c>
      <c r="P155" s="304">
        <v>100</v>
      </c>
      <c r="Q155" s="173">
        <f t="shared" si="2"/>
        <v>1</v>
      </c>
      <c r="R155" s="174" t="s">
        <v>495</v>
      </c>
    </row>
    <row r="156" spans="1:18" ht="39.6">
      <c r="A156" s="187" t="s">
        <v>17</v>
      </c>
      <c r="B156" s="167" t="s">
        <v>397</v>
      </c>
      <c r="C156" s="562" t="s">
        <v>450</v>
      </c>
      <c r="D156" s="568" t="s">
        <v>416</v>
      </c>
      <c r="E156" s="168" t="s">
        <v>233</v>
      </c>
      <c r="F156" s="169" t="s">
        <v>451</v>
      </c>
      <c r="G156" s="562" t="s">
        <v>497</v>
      </c>
      <c r="H156" s="569" t="s">
        <v>498</v>
      </c>
      <c r="I156" s="175" t="s">
        <v>457</v>
      </c>
      <c r="J156" s="564" t="s">
        <v>455</v>
      </c>
      <c r="K156" s="566">
        <v>100</v>
      </c>
      <c r="L156" s="188"/>
      <c r="M156" s="303">
        <v>1240</v>
      </c>
      <c r="N156" s="304">
        <v>1240</v>
      </c>
      <c r="O156" s="304">
        <v>100</v>
      </c>
      <c r="P156" s="304">
        <v>100</v>
      </c>
      <c r="Q156" s="173">
        <f t="shared" si="2"/>
        <v>1</v>
      </c>
      <c r="R156" s="174"/>
    </row>
    <row r="157" spans="1:18" ht="26.4">
      <c r="A157" s="187" t="s">
        <v>17</v>
      </c>
      <c r="B157" s="167" t="s">
        <v>397</v>
      </c>
      <c r="C157" s="562" t="s">
        <v>450</v>
      </c>
      <c r="D157" s="568" t="s">
        <v>402</v>
      </c>
      <c r="E157" s="168" t="s">
        <v>233</v>
      </c>
      <c r="F157" s="169" t="s">
        <v>451</v>
      </c>
      <c r="G157" s="562" t="s">
        <v>497</v>
      </c>
      <c r="H157" s="569" t="s">
        <v>499</v>
      </c>
      <c r="I157" s="175" t="s">
        <v>457</v>
      </c>
      <c r="J157" s="564" t="s">
        <v>455</v>
      </c>
      <c r="K157" s="566">
        <v>100</v>
      </c>
      <c r="L157" s="188"/>
      <c r="M157" s="303">
        <v>49</v>
      </c>
      <c r="N157" s="304">
        <v>49</v>
      </c>
      <c r="O157" s="304">
        <v>100</v>
      </c>
      <c r="P157" s="304">
        <v>100</v>
      </c>
      <c r="Q157" s="173">
        <f t="shared" si="2"/>
        <v>1</v>
      </c>
      <c r="R157" s="174"/>
    </row>
    <row r="158" spans="1:18" ht="26.4">
      <c r="A158" s="187" t="s">
        <v>17</v>
      </c>
      <c r="B158" s="167" t="s">
        <v>397</v>
      </c>
      <c r="C158" s="567" t="s">
        <v>408</v>
      </c>
      <c r="D158" s="568" t="s">
        <v>413</v>
      </c>
      <c r="E158" s="168" t="s">
        <v>233</v>
      </c>
      <c r="F158" s="169" t="s">
        <v>451</v>
      </c>
      <c r="G158" s="562" t="s">
        <v>497</v>
      </c>
      <c r="H158" s="569" t="s">
        <v>499</v>
      </c>
      <c r="I158" s="175" t="s">
        <v>457</v>
      </c>
      <c r="J158" s="564" t="s">
        <v>455</v>
      </c>
      <c r="K158" s="566">
        <v>100</v>
      </c>
      <c r="L158" s="188"/>
      <c r="M158" s="303">
        <v>20</v>
      </c>
      <c r="N158" s="304">
        <v>20</v>
      </c>
      <c r="O158" s="304">
        <v>100</v>
      </c>
      <c r="P158" s="304">
        <v>100</v>
      </c>
      <c r="Q158" s="173">
        <f t="shared" si="2"/>
        <v>1</v>
      </c>
      <c r="R158" s="174"/>
    </row>
    <row r="159" spans="1:18" ht="26.4">
      <c r="A159" s="187" t="s">
        <v>17</v>
      </c>
      <c r="B159" s="167" t="s">
        <v>397</v>
      </c>
      <c r="C159" s="567" t="s">
        <v>408</v>
      </c>
      <c r="D159" s="568" t="s">
        <v>409</v>
      </c>
      <c r="E159" s="168" t="s">
        <v>233</v>
      </c>
      <c r="F159" s="169" t="s">
        <v>451</v>
      </c>
      <c r="G159" s="562" t="s">
        <v>497</v>
      </c>
      <c r="H159" s="569" t="s">
        <v>499</v>
      </c>
      <c r="I159" s="175" t="s">
        <v>457</v>
      </c>
      <c r="J159" s="564" t="s">
        <v>455</v>
      </c>
      <c r="K159" s="566">
        <v>100</v>
      </c>
      <c r="L159" s="188"/>
      <c r="M159" s="303">
        <v>7</v>
      </c>
      <c r="N159" s="304">
        <v>7</v>
      </c>
      <c r="O159" s="304">
        <v>100</v>
      </c>
      <c r="P159" s="304">
        <v>100</v>
      </c>
      <c r="Q159" s="173">
        <f t="shared" si="2"/>
        <v>1</v>
      </c>
      <c r="R159" s="174"/>
    </row>
    <row r="160" spans="1:18" ht="26.4">
      <c r="A160" s="187" t="s">
        <v>17</v>
      </c>
      <c r="B160" s="167" t="s">
        <v>397</v>
      </c>
      <c r="C160" s="567" t="s">
        <v>408</v>
      </c>
      <c r="D160" s="568" t="s">
        <v>410</v>
      </c>
      <c r="E160" s="168" t="s">
        <v>233</v>
      </c>
      <c r="F160" s="169" t="s">
        <v>451</v>
      </c>
      <c r="G160" s="562" t="s">
        <v>497</v>
      </c>
      <c r="H160" s="569" t="s">
        <v>499</v>
      </c>
      <c r="I160" s="175" t="s">
        <v>457</v>
      </c>
      <c r="J160" s="564" t="s">
        <v>455</v>
      </c>
      <c r="K160" s="566">
        <v>100</v>
      </c>
      <c r="L160" s="188"/>
      <c r="M160" s="306">
        <v>20</v>
      </c>
      <c r="N160" s="305">
        <v>20</v>
      </c>
      <c r="O160" s="304">
        <v>100</v>
      </c>
      <c r="P160" s="304">
        <v>100</v>
      </c>
      <c r="Q160" s="173">
        <f t="shared" si="2"/>
        <v>1</v>
      </c>
      <c r="R160" s="174"/>
    </row>
    <row r="161" spans="1:18" ht="26.4">
      <c r="A161" s="187" t="s">
        <v>17</v>
      </c>
      <c r="B161" s="167" t="s">
        <v>397</v>
      </c>
      <c r="C161" s="562" t="s">
        <v>450</v>
      </c>
      <c r="D161" s="568" t="s">
        <v>416</v>
      </c>
      <c r="E161" s="168" t="s">
        <v>233</v>
      </c>
      <c r="F161" s="169" t="s">
        <v>451</v>
      </c>
      <c r="G161" s="562" t="s">
        <v>500</v>
      </c>
      <c r="H161" s="569" t="s">
        <v>501</v>
      </c>
      <c r="I161" s="176" t="s">
        <v>457</v>
      </c>
      <c r="J161" s="375" t="s">
        <v>455</v>
      </c>
      <c r="K161" s="376">
        <v>100</v>
      </c>
      <c r="L161" s="188"/>
      <c r="M161" s="303">
        <v>1240</v>
      </c>
      <c r="N161" s="304">
        <v>1240</v>
      </c>
      <c r="O161" s="304">
        <v>100</v>
      </c>
      <c r="P161" s="304">
        <v>100</v>
      </c>
      <c r="Q161" s="173">
        <f t="shared" si="2"/>
        <v>1</v>
      </c>
      <c r="R161" s="174"/>
    </row>
    <row r="162" spans="1:18" ht="26.4">
      <c r="A162" s="187" t="s">
        <v>17</v>
      </c>
      <c r="B162" s="167" t="s">
        <v>397</v>
      </c>
      <c r="C162" s="562" t="s">
        <v>450</v>
      </c>
      <c r="D162" s="568" t="s">
        <v>402</v>
      </c>
      <c r="E162" s="168" t="s">
        <v>233</v>
      </c>
      <c r="F162" s="169" t="s">
        <v>451</v>
      </c>
      <c r="G162" s="562" t="s">
        <v>500</v>
      </c>
      <c r="H162" s="569" t="s">
        <v>459</v>
      </c>
      <c r="I162" s="176" t="s">
        <v>457</v>
      </c>
      <c r="J162" s="375" t="s">
        <v>455</v>
      </c>
      <c r="K162" s="376">
        <v>100</v>
      </c>
      <c r="L162" s="188"/>
      <c r="M162" s="303">
        <v>49</v>
      </c>
      <c r="N162" s="304">
        <v>49</v>
      </c>
      <c r="O162" s="304">
        <v>100</v>
      </c>
      <c r="P162" s="304">
        <v>100</v>
      </c>
      <c r="Q162" s="173">
        <f t="shared" si="2"/>
        <v>1</v>
      </c>
      <c r="R162" s="174"/>
    </row>
    <row r="163" spans="1:18" ht="26.4">
      <c r="A163" s="187" t="s">
        <v>17</v>
      </c>
      <c r="B163" s="167" t="s">
        <v>397</v>
      </c>
      <c r="C163" s="567" t="s">
        <v>408</v>
      </c>
      <c r="D163" s="568" t="s">
        <v>413</v>
      </c>
      <c r="E163" s="168" t="s">
        <v>233</v>
      </c>
      <c r="F163" s="169" t="s">
        <v>451</v>
      </c>
      <c r="G163" s="562" t="s">
        <v>500</v>
      </c>
      <c r="H163" s="569" t="s">
        <v>459</v>
      </c>
      <c r="I163" s="176" t="s">
        <v>457</v>
      </c>
      <c r="J163" s="375" t="s">
        <v>455</v>
      </c>
      <c r="K163" s="376">
        <v>100</v>
      </c>
      <c r="L163" s="188"/>
      <c r="M163" s="303">
        <v>20</v>
      </c>
      <c r="N163" s="304">
        <v>20</v>
      </c>
      <c r="O163" s="304">
        <v>100</v>
      </c>
      <c r="P163" s="304">
        <v>100</v>
      </c>
      <c r="Q163" s="173">
        <f t="shared" si="2"/>
        <v>1</v>
      </c>
      <c r="R163" s="174"/>
    </row>
    <row r="164" spans="1:18" ht="26.4">
      <c r="A164" s="187" t="s">
        <v>17</v>
      </c>
      <c r="B164" s="167" t="s">
        <v>397</v>
      </c>
      <c r="C164" s="567" t="s">
        <v>408</v>
      </c>
      <c r="D164" s="568" t="s">
        <v>409</v>
      </c>
      <c r="E164" s="168" t="s">
        <v>233</v>
      </c>
      <c r="F164" s="169" t="s">
        <v>451</v>
      </c>
      <c r="G164" s="562" t="s">
        <v>500</v>
      </c>
      <c r="H164" s="569" t="s">
        <v>459</v>
      </c>
      <c r="I164" s="176" t="s">
        <v>457</v>
      </c>
      <c r="J164" s="375" t="s">
        <v>455</v>
      </c>
      <c r="K164" s="376">
        <v>100</v>
      </c>
      <c r="L164" s="188"/>
      <c r="M164" s="303">
        <v>7</v>
      </c>
      <c r="N164" s="304">
        <v>7</v>
      </c>
      <c r="O164" s="304">
        <v>100</v>
      </c>
      <c r="P164" s="304">
        <v>100</v>
      </c>
      <c r="Q164" s="173">
        <f t="shared" si="2"/>
        <v>1</v>
      </c>
      <c r="R164" s="174"/>
    </row>
    <row r="165" spans="1:18" ht="26.4">
      <c r="A165" s="187" t="s">
        <v>17</v>
      </c>
      <c r="B165" s="167" t="s">
        <v>397</v>
      </c>
      <c r="C165" s="567" t="s">
        <v>408</v>
      </c>
      <c r="D165" s="568" t="s">
        <v>410</v>
      </c>
      <c r="E165" s="168" t="s">
        <v>233</v>
      </c>
      <c r="F165" s="169" t="s">
        <v>451</v>
      </c>
      <c r="G165" s="562" t="s">
        <v>500</v>
      </c>
      <c r="H165" s="569" t="s">
        <v>459</v>
      </c>
      <c r="I165" s="176" t="s">
        <v>457</v>
      </c>
      <c r="J165" s="375" t="s">
        <v>455</v>
      </c>
      <c r="K165" s="376">
        <v>100</v>
      </c>
      <c r="L165" s="188"/>
      <c r="M165" s="306">
        <v>20</v>
      </c>
      <c r="N165" s="305">
        <v>20</v>
      </c>
      <c r="O165" s="304">
        <v>100</v>
      </c>
      <c r="P165" s="304">
        <v>100</v>
      </c>
      <c r="Q165" s="173">
        <f t="shared" si="2"/>
        <v>1</v>
      </c>
      <c r="R165" s="174"/>
    </row>
    <row r="166" spans="1:18" ht="26.4">
      <c r="A166" s="187" t="s">
        <v>17</v>
      </c>
      <c r="B166" s="167" t="s">
        <v>397</v>
      </c>
      <c r="C166" s="562" t="s">
        <v>450</v>
      </c>
      <c r="D166" s="568" t="s">
        <v>416</v>
      </c>
      <c r="E166" s="168" t="s">
        <v>233</v>
      </c>
      <c r="F166" s="169" t="s">
        <v>451</v>
      </c>
      <c r="G166" s="562" t="s">
        <v>502</v>
      </c>
      <c r="H166" s="569" t="s">
        <v>503</v>
      </c>
      <c r="I166" s="177" t="s">
        <v>457</v>
      </c>
      <c r="J166" s="375" t="s">
        <v>455</v>
      </c>
      <c r="K166" s="380">
        <v>90</v>
      </c>
      <c r="L166" s="188"/>
      <c r="M166" s="303">
        <v>1240</v>
      </c>
      <c r="N166" s="304">
        <v>1240</v>
      </c>
      <c r="O166" s="304">
        <v>100</v>
      </c>
      <c r="P166" s="304">
        <v>111</v>
      </c>
      <c r="Q166" s="173">
        <f t="shared" si="2"/>
        <v>1.1111111111111112</v>
      </c>
      <c r="R166" s="174"/>
    </row>
    <row r="167" spans="1:18" ht="43.2">
      <c r="A167" s="187" t="s">
        <v>17</v>
      </c>
      <c r="B167" s="167" t="s">
        <v>397</v>
      </c>
      <c r="C167" s="562" t="s">
        <v>450</v>
      </c>
      <c r="D167" s="568" t="s">
        <v>416</v>
      </c>
      <c r="E167" s="168" t="s">
        <v>233</v>
      </c>
      <c r="F167" s="169" t="s">
        <v>451</v>
      </c>
      <c r="G167" s="562" t="s">
        <v>502</v>
      </c>
      <c r="H167" s="569" t="s">
        <v>504</v>
      </c>
      <c r="I167" s="177" t="s">
        <v>454</v>
      </c>
      <c r="J167" s="375" t="s">
        <v>455</v>
      </c>
      <c r="K167" s="380">
        <v>50</v>
      </c>
      <c r="L167" s="188"/>
      <c r="M167" s="303">
        <v>1240</v>
      </c>
      <c r="N167" s="304">
        <v>1240</v>
      </c>
      <c r="O167" s="304" t="s">
        <v>104</v>
      </c>
      <c r="P167" s="304" t="s">
        <v>104</v>
      </c>
      <c r="Q167" s="173">
        <f t="shared" si="2"/>
        <v>2</v>
      </c>
      <c r="R167" s="178" t="s">
        <v>505</v>
      </c>
    </row>
    <row r="168" spans="1:18" ht="26.4">
      <c r="A168" s="187" t="s">
        <v>17</v>
      </c>
      <c r="B168" s="167" t="s">
        <v>397</v>
      </c>
      <c r="C168" s="562" t="s">
        <v>450</v>
      </c>
      <c r="D168" s="568" t="s">
        <v>402</v>
      </c>
      <c r="E168" s="168" t="s">
        <v>233</v>
      </c>
      <c r="F168" s="169" t="s">
        <v>451</v>
      </c>
      <c r="G168" s="562" t="s">
        <v>502</v>
      </c>
      <c r="H168" s="569" t="s">
        <v>503</v>
      </c>
      <c r="I168" s="177" t="s">
        <v>457</v>
      </c>
      <c r="J168" s="375" t="s">
        <v>455</v>
      </c>
      <c r="K168" s="380">
        <v>90</v>
      </c>
      <c r="L168" s="188"/>
      <c r="M168" s="303">
        <v>49</v>
      </c>
      <c r="N168" s="304">
        <v>49</v>
      </c>
      <c r="O168" s="304">
        <v>100</v>
      </c>
      <c r="P168" s="304">
        <v>111</v>
      </c>
      <c r="Q168" s="173">
        <f t="shared" si="2"/>
        <v>1.1111111111111112</v>
      </c>
      <c r="R168" s="178"/>
    </row>
    <row r="169" spans="1:18" ht="43.2">
      <c r="A169" s="187" t="s">
        <v>17</v>
      </c>
      <c r="B169" s="167" t="s">
        <v>397</v>
      </c>
      <c r="C169" s="562" t="s">
        <v>450</v>
      </c>
      <c r="D169" s="568" t="s">
        <v>402</v>
      </c>
      <c r="E169" s="168" t="s">
        <v>233</v>
      </c>
      <c r="F169" s="169" t="s">
        <v>451</v>
      </c>
      <c r="G169" s="562" t="s">
        <v>502</v>
      </c>
      <c r="H169" s="569" t="s">
        <v>504</v>
      </c>
      <c r="I169" s="177" t="s">
        <v>454</v>
      </c>
      <c r="J169" s="375" t="s">
        <v>455</v>
      </c>
      <c r="K169" s="380">
        <v>50</v>
      </c>
      <c r="L169" s="188"/>
      <c r="M169" s="303">
        <v>49</v>
      </c>
      <c r="N169" s="304" t="s">
        <v>104</v>
      </c>
      <c r="O169" s="304" t="s">
        <v>104</v>
      </c>
      <c r="P169" s="304" t="s">
        <v>104</v>
      </c>
      <c r="Q169" s="173" t="e">
        <f t="shared" si="2"/>
        <v>#VALUE!</v>
      </c>
      <c r="R169" s="178" t="s">
        <v>505</v>
      </c>
    </row>
    <row r="170" spans="1:18" ht="26.4">
      <c r="A170" s="187" t="s">
        <v>17</v>
      </c>
      <c r="B170" s="167" t="s">
        <v>397</v>
      </c>
      <c r="C170" s="567" t="s">
        <v>408</v>
      </c>
      <c r="D170" s="568" t="s">
        <v>413</v>
      </c>
      <c r="E170" s="168" t="s">
        <v>233</v>
      </c>
      <c r="F170" s="169" t="s">
        <v>451</v>
      </c>
      <c r="G170" s="562" t="s">
        <v>502</v>
      </c>
      <c r="H170" s="569" t="s">
        <v>503</v>
      </c>
      <c r="I170" s="177" t="s">
        <v>457</v>
      </c>
      <c r="J170" s="375" t="s">
        <v>455</v>
      </c>
      <c r="K170" s="380">
        <v>90</v>
      </c>
      <c r="L170" s="188"/>
      <c r="M170" s="303">
        <v>20</v>
      </c>
      <c r="N170" s="304">
        <v>20</v>
      </c>
      <c r="O170" s="304">
        <v>100</v>
      </c>
      <c r="P170" s="304">
        <v>111</v>
      </c>
      <c r="Q170" s="173">
        <f t="shared" si="2"/>
        <v>1.1111111111111112</v>
      </c>
      <c r="R170" s="174"/>
    </row>
    <row r="171" spans="1:18" ht="43.2">
      <c r="A171" s="187" t="s">
        <v>17</v>
      </c>
      <c r="B171" s="167" t="s">
        <v>397</v>
      </c>
      <c r="C171" s="567" t="s">
        <v>408</v>
      </c>
      <c r="D171" s="568" t="s">
        <v>413</v>
      </c>
      <c r="E171" s="168" t="s">
        <v>233</v>
      </c>
      <c r="F171" s="169" t="s">
        <v>451</v>
      </c>
      <c r="G171" s="562" t="s">
        <v>502</v>
      </c>
      <c r="H171" s="569" t="s">
        <v>504</v>
      </c>
      <c r="I171" s="177" t="s">
        <v>454</v>
      </c>
      <c r="J171" s="375" t="s">
        <v>455</v>
      </c>
      <c r="K171" s="380">
        <v>50</v>
      </c>
      <c r="L171" s="188"/>
      <c r="M171" s="303">
        <v>20</v>
      </c>
      <c r="N171" s="304" t="s">
        <v>104</v>
      </c>
      <c r="O171" s="304" t="s">
        <v>104</v>
      </c>
      <c r="P171" s="304" t="s">
        <v>104</v>
      </c>
      <c r="Q171" s="173" t="e">
        <f t="shared" si="2"/>
        <v>#VALUE!</v>
      </c>
      <c r="R171" s="178" t="s">
        <v>505</v>
      </c>
    </row>
    <row r="172" spans="1:18" ht="26.4">
      <c r="A172" s="187" t="s">
        <v>17</v>
      </c>
      <c r="B172" s="167" t="s">
        <v>397</v>
      </c>
      <c r="C172" s="567" t="s">
        <v>408</v>
      </c>
      <c r="D172" s="568" t="s">
        <v>409</v>
      </c>
      <c r="E172" s="168" t="s">
        <v>233</v>
      </c>
      <c r="F172" s="169" t="s">
        <v>451</v>
      </c>
      <c r="G172" s="562" t="s">
        <v>502</v>
      </c>
      <c r="H172" s="569" t="s">
        <v>503</v>
      </c>
      <c r="I172" s="177" t="s">
        <v>457</v>
      </c>
      <c r="J172" s="375" t="s">
        <v>455</v>
      </c>
      <c r="K172" s="380">
        <v>90</v>
      </c>
      <c r="L172" s="188"/>
      <c r="M172" s="303">
        <v>7</v>
      </c>
      <c r="N172" s="304">
        <v>7</v>
      </c>
      <c r="O172" s="304">
        <v>100</v>
      </c>
      <c r="P172" s="304">
        <v>111</v>
      </c>
      <c r="Q172" s="173">
        <f t="shared" si="2"/>
        <v>1.1111111111111112</v>
      </c>
      <c r="R172" s="174"/>
    </row>
    <row r="173" spans="1:18" ht="43.2">
      <c r="A173" s="187" t="s">
        <v>17</v>
      </c>
      <c r="B173" s="167" t="s">
        <v>397</v>
      </c>
      <c r="C173" s="567" t="s">
        <v>408</v>
      </c>
      <c r="D173" s="568" t="s">
        <v>409</v>
      </c>
      <c r="E173" s="168" t="s">
        <v>233</v>
      </c>
      <c r="F173" s="169" t="s">
        <v>451</v>
      </c>
      <c r="G173" s="562" t="s">
        <v>502</v>
      </c>
      <c r="H173" s="569" t="s">
        <v>504</v>
      </c>
      <c r="I173" s="177" t="s">
        <v>454</v>
      </c>
      <c r="J173" s="375" t="s">
        <v>455</v>
      </c>
      <c r="K173" s="380">
        <v>50</v>
      </c>
      <c r="L173" s="188"/>
      <c r="M173" s="303">
        <v>7</v>
      </c>
      <c r="N173" s="304" t="s">
        <v>104</v>
      </c>
      <c r="O173" s="304" t="s">
        <v>104</v>
      </c>
      <c r="P173" s="304" t="s">
        <v>104</v>
      </c>
      <c r="Q173" s="173" t="e">
        <f t="shared" si="2"/>
        <v>#VALUE!</v>
      </c>
      <c r="R173" s="178" t="s">
        <v>505</v>
      </c>
    </row>
    <row r="174" spans="1:18" ht="26.4">
      <c r="A174" s="187" t="s">
        <v>17</v>
      </c>
      <c r="B174" s="167" t="s">
        <v>397</v>
      </c>
      <c r="C174" s="567" t="s">
        <v>408</v>
      </c>
      <c r="D174" s="568" t="s">
        <v>410</v>
      </c>
      <c r="E174" s="168" t="s">
        <v>233</v>
      </c>
      <c r="F174" s="169" t="s">
        <v>451</v>
      </c>
      <c r="G174" s="562" t="s">
        <v>502</v>
      </c>
      <c r="H174" s="569" t="s">
        <v>503</v>
      </c>
      <c r="I174" s="177" t="s">
        <v>457</v>
      </c>
      <c r="J174" s="375" t="s">
        <v>455</v>
      </c>
      <c r="K174" s="380">
        <v>90</v>
      </c>
      <c r="L174" s="188"/>
      <c r="M174" s="306">
        <v>20</v>
      </c>
      <c r="N174" s="305">
        <v>20</v>
      </c>
      <c r="O174" s="304">
        <v>100</v>
      </c>
      <c r="P174" s="304">
        <v>111</v>
      </c>
      <c r="Q174" s="173">
        <f t="shared" si="2"/>
        <v>1.1111111111111112</v>
      </c>
      <c r="R174" s="174"/>
    </row>
    <row r="175" spans="1:18" ht="43.2">
      <c r="A175" s="187" t="s">
        <v>17</v>
      </c>
      <c r="B175" s="167" t="s">
        <v>397</v>
      </c>
      <c r="C175" s="567" t="s">
        <v>408</v>
      </c>
      <c r="D175" s="568" t="s">
        <v>410</v>
      </c>
      <c r="E175" s="168" t="s">
        <v>233</v>
      </c>
      <c r="F175" s="169" t="s">
        <v>451</v>
      </c>
      <c r="G175" s="562" t="s">
        <v>502</v>
      </c>
      <c r="H175" s="569" t="s">
        <v>504</v>
      </c>
      <c r="I175" s="177" t="s">
        <v>454</v>
      </c>
      <c r="J175" s="375" t="s">
        <v>455</v>
      </c>
      <c r="K175" s="380">
        <v>50</v>
      </c>
      <c r="L175" s="188"/>
      <c r="M175" s="306">
        <v>20</v>
      </c>
      <c r="N175" s="304" t="s">
        <v>104</v>
      </c>
      <c r="O175" s="304" t="s">
        <v>104</v>
      </c>
      <c r="P175" s="304" t="s">
        <v>104</v>
      </c>
      <c r="Q175" s="173" t="e">
        <f t="shared" si="2"/>
        <v>#VALUE!</v>
      </c>
      <c r="R175" s="178" t="s">
        <v>505</v>
      </c>
    </row>
    <row r="176" spans="1:18" ht="26.4">
      <c r="A176" s="187" t="s">
        <v>17</v>
      </c>
      <c r="B176" s="167" t="s">
        <v>397</v>
      </c>
      <c r="C176" s="562" t="s">
        <v>450</v>
      </c>
      <c r="D176" s="568" t="s">
        <v>416</v>
      </c>
      <c r="E176" s="168" t="s">
        <v>233</v>
      </c>
      <c r="F176" s="169" t="s">
        <v>506</v>
      </c>
      <c r="G176" s="562" t="s">
        <v>507</v>
      </c>
      <c r="H176" s="569" t="s">
        <v>508</v>
      </c>
      <c r="I176" s="176" t="s">
        <v>457</v>
      </c>
      <c r="J176" s="377" t="s">
        <v>455</v>
      </c>
      <c r="K176" s="566">
        <v>100</v>
      </c>
      <c r="L176" s="189"/>
      <c r="M176" s="303">
        <v>1073</v>
      </c>
      <c r="N176" s="304">
        <v>1073</v>
      </c>
      <c r="O176" s="304">
        <v>100</v>
      </c>
      <c r="P176" s="304">
        <v>100</v>
      </c>
      <c r="Q176" s="173">
        <f t="shared" si="2"/>
        <v>1</v>
      </c>
      <c r="R176" s="174" t="s">
        <v>509</v>
      </c>
    </row>
    <row r="177" spans="1:18" ht="26.4">
      <c r="A177" s="187" t="s">
        <v>17</v>
      </c>
      <c r="B177" s="167" t="s">
        <v>397</v>
      </c>
      <c r="C177" s="562" t="s">
        <v>450</v>
      </c>
      <c r="D177" s="568" t="s">
        <v>402</v>
      </c>
      <c r="E177" s="168" t="s">
        <v>233</v>
      </c>
      <c r="F177" s="169" t="s">
        <v>506</v>
      </c>
      <c r="G177" s="562" t="s">
        <v>507</v>
      </c>
      <c r="H177" s="569" t="s">
        <v>508</v>
      </c>
      <c r="I177" s="176" t="s">
        <v>457</v>
      </c>
      <c r="J177" s="377" t="s">
        <v>455</v>
      </c>
      <c r="K177" s="566">
        <v>100</v>
      </c>
      <c r="L177" s="189"/>
      <c r="M177" s="303">
        <v>42</v>
      </c>
      <c r="N177" s="304">
        <v>42</v>
      </c>
      <c r="O177" s="304">
        <v>100</v>
      </c>
      <c r="P177" s="304">
        <v>100</v>
      </c>
      <c r="Q177" s="173">
        <f t="shared" si="2"/>
        <v>1</v>
      </c>
      <c r="R177" s="174" t="s">
        <v>509</v>
      </c>
    </row>
    <row r="178" spans="1:18" ht="26.4">
      <c r="A178" s="187" t="s">
        <v>17</v>
      </c>
      <c r="B178" s="167" t="s">
        <v>397</v>
      </c>
      <c r="C178" s="567" t="s">
        <v>408</v>
      </c>
      <c r="D178" s="568" t="s">
        <v>413</v>
      </c>
      <c r="E178" s="168" t="s">
        <v>233</v>
      </c>
      <c r="F178" s="169" t="s">
        <v>506</v>
      </c>
      <c r="G178" s="562" t="s">
        <v>507</v>
      </c>
      <c r="H178" s="569" t="s">
        <v>508</v>
      </c>
      <c r="I178" s="176" t="s">
        <v>457</v>
      </c>
      <c r="J178" s="377" t="s">
        <v>455</v>
      </c>
      <c r="K178" s="566">
        <v>100</v>
      </c>
      <c r="L178" s="189"/>
      <c r="M178" s="303">
        <v>12</v>
      </c>
      <c r="N178" s="304">
        <v>12</v>
      </c>
      <c r="O178" s="304">
        <v>100</v>
      </c>
      <c r="P178" s="304">
        <v>100</v>
      </c>
      <c r="Q178" s="173">
        <f t="shared" si="2"/>
        <v>1</v>
      </c>
      <c r="R178" s="174" t="s">
        <v>509</v>
      </c>
    </row>
    <row r="179" spans="1:18" ht="26.4">
      <c r="A179" s="187" t="s">
        <v>17</v>
      </c>
      <c r="B179" s="167" t="s">
        <v>397</v>
      </c>
      <c r="C179" s="567" t="s">
        <v>408</v>
      </c>
      <c r="D179" s="568" t="s">
        <v>409</v>
      </c>
      <c r="E179" s="168" t="s">
        <v>233</v>
      </c>
      <c r="F179" s="169" t="s">
        <v>506</v>
      </c>
      <c r="G179" s="562" t="s">
        <v>507</v>
      </c>
      <c r="H179" s="569" t="s">
        <v>508</v>
      </c>
      <c r="I179" s="176" t="s">
        <v>457</v>
      </c>
      <c r="J179" s="377" t="s">
        <v>455</v>
      </c>
      <c r="K179" s="566">
        <v>100</v>
      </c>
      <c r="L179" s="189"/>
      <c r="M179" s="303">
        <v>9</v>
      </c>
      <c r="N179" s="304">
        <v>9</v>
      </c>
      <c r="O179" s="304">
        <v>100</v>
      </c>
      <c r="P179" s="304">
        <v>100</v>
      </c>
      <c r="Q179" s="173">
        <f t="shared" si="2"/>
        <v>1</v>
      </c>
      <c r="R179" s="174" t="s">
        <v>509</v>
      </c>
    </row>
    <row r="180" spans="1:18" ht="26.4">
      <c r="A180" s="187" t="s">
        <v>17</v>
      </c>
      <c r="B180" s="167" t="s">
        <v>397</v>
      </c>
      <c r="C180" s="567" t="s">
        <v>408</v>
      </c>
      <c r="D180" s="568" t="s">
        <v>410</v>
      </c>
      <c r="E180" s="168" t="s">
        <v>233</v>
      </c>
      <c r="F180" s="169" t="s">
        <v>506</v>
      </c>
      <c r="G180" s="562" t="s">
        <v>507</v>
      </c>
      <c r="H180" s="569" t="s">
        <v>508</v>
      </c>
      <c r="I180" s="176" t="s">
        <v>457</v>
      </c>
      <c r="J180" s="377" t="s">
        <v>455</v>
      </c>
      <c r="K180" s="566">
        <v>100</v>
      </c>
      <c r="L180" s="189"/>
      <c r="M180" s="306">
        <v>13</v>
      </c>
      <c r="N180" s="305">
        <v>13</v>
      </c>
      <c r="O180" s="304">
        <v>100</v>
      </c>
      <c r="P180" s="304">
        <v>100</v>
      </c>
      <c r="Q180" s="173">
        <f t="shared" si="2"/>
        <v>1</v>
      </c>
      <c r="R180" s="174" t="s">
        <v>509</v>
      </c>
    </row>
    <row r="181" spans="1:18" ht="26.4">
      <c r="A181" s="187" t="s">
        <v>17</v>
      </c>
      <c r="B181" s="167" t="s">
        <v>397</v>
      </c>
      <c r="C181" s="562" t="s">
        <v>450</v>
      </c>
      <c r="D181" s="568" t="s">
        <v>416</v>
      </c>
      <c r="E181" s="168" t="s">
        <v>233</v>
      </c>
      <c r="F181" s="169" t="s">
        <v>506</v>
      </c>
      <c r="G181" s="562" t="s">
        <v>510</v>
      </c>
      <c r="H181" s="569" t="s">
        <v>508</v>
      </c>
      <c r="I181" s="176" t="s">
        <v>457</v>
      </c>
      <c r="J181" s="377" t="s">
        <v>455</v>
      </c>
      <c r="K181" s="566">
        <v>100</v>
      </c>
      <c r="L181" s="189"/>
      <c r="M181" s="303">
        <v>1073</v>
      </c>
      <c r="N181" s="304">
        <v>1073</v>
      </c>
      <c r="O181" s="304">
        <v>100</v>
      </c>
      <c r="P181" s="304">
        <v>100</v>
      </c>
      <c r="Q181" s="173">
        <f t="shared" si="2"/>
        <v>1</v>
      </c>
      <c r="R181" s="174" t="s">
        <v>509</v>
      </c>
    </row>
    <row r="182" spans="1:18" ht="26.4">
      <c r="A182" s="187" t="s">
        <v>17</v>
      </c>
      <c r="B182" s="167" t="s">
        <v>397</v>
      </c>
      <c r="C182" s="562" t="s">
        <v>450</v>
      </c>
      <c r="D182" s="568" t="s">
        <v>402</v>
      </c>
      <c r="E182" s="168" t="s">
        <v>233</v>
      </c>
      <c r="F182" s="169" t="s">
        <v>506</v>
      </c>
      <c r="G182" s="562" t="s">
        <v>510</v>
      </c>
      <c r="H182" s="569" t="s">
        <v>508</v>
      </c>
      <c r="I182" s="176" t="s">
        <v>457</v>
      </c>
      <c r="J182" s="377" t="s">
        <v>455</v>
      </c>
      <c r="K182" s="566">
        <v>100</v>
      </c>
      <c r="L182" s="189"/>
      <c r="M182" s="303">
        <v>42</v>
      </c>
      <c r="N182" s="304">
        <v>42</v>
      </c>
      <c r="O182" s="304">
        <v>100</v>
      </c>
      <c r="P182" s="304">
        <v>100</v>
      </c>
      <c r="Q182" s="173">
        <f t="shared" si="2"/>
        <v>1</v>
      </c>
      <c r="R182" s="174" t="s">
        <v>509</v>
      </c>
    </row>
    <row r="183" spans="1:18" ht="26.4">
      <c r="A183" s="187" t="s">
        <v>17</v>
      </c>
      <c r="B183" s="167" t="s">
        <v>397</v>
      </c>
      <c r="C183" s="567" t="s">
        <v>408</v>
      </c>
      <c r="D183" s="568" t="s">
        <v>413</v>
      </c>
      <c r="E183" s="168" t="s">
        <v>233</v>
      </c>
      <c r="F183" s="169" t="s">
        <v>506</v>
      </c>
      <c r="G183" s="562" t="s">
        <v>510</v>
      </c>
      <c r="H183" s="569" t="s">
        <v>508</v>
      </c>
      <c r="I183" s="176" t="s">
        <v>457</v>
      </c>
      <c r="J183" s="377" t="s">
        <v>455</v>
      </c>
      <c r="K183" s="566">
        <v>100</v>
      </c>
      <c r="L183" s="189"/>
      <c r="M183" s="303">
        <v>12</v>
      </c>
      <c r="N183" s="304">
        <v>12</v>
      </c>
      <c r="O183" s="304">
        <v>100</v>
      </c>
      <c r="P183" s="304">
        <v>100</v>
      </c>
      <c r="Q183" s="173">
        <f t="shared" si="2"/>
        <v>1</v>
      </c>
      <c r="R183" s="174" t="s">
        <v>509</v>
      </c>
    </row>
    <row r="184" spans="1:18" ht="26.4">
      <c r="A184" s="187" t="s">
        <v>17</v>
      </c>
      <c r="B184" s="167" t="s">
        <v>397</v>
      </c>
      <c r="C184" s="567" t="s">
        <v>408</v>
      </c>
      <c r="D184" s="568" t="s">
        <v>409</v>
      </c>
      <c r="E184" s="168" t="s">
        <v>233</v>
      </c>
      <c r="F184" s="169" t="s">
        <v>506</v>
      </c>
      <c r="G184" s="562" t="s">
        <v>510</v>
      </c>
      <c r="H184" s="569" t="s">
        <v>508</v>
      </c>
      <c r="I184" s="176" t="s">
        <v>457</v>
      </c>
      <c r="J184" s="377" t="s">
        <v>455</v>
      </c>
      <c r="K184" s="566">
        <v>100</v>
      </c>
      <c r="L184" s="189"/>
      <c r="M184" s="303">
        <v>9</v>
      </c>
      <c r="N184" s="304">
        <v>9</v>
      </c>
      <c r="O184" s="304">
        <v>100</v>
      </c>
      <c r="P184" s="304">
        <v>100</v>
      </c>
      <c r="Q184" s="173">
        <f t="shared" si="2"/>
        <v>1</v>
      </c>
      <c r="R184" s="174" t="s">
        <v>509</v>
      </c>
    </row>
    <row r="185" spans="1:18" ht="26.4">
      <c r="A185" s="187" t="s">
        <v>17</v>
      </c>
      <c r="B185" s="167" t="s">
        <v>397</v>
      </c>
      <c r="C185" s="567" t="s">
        <v>408</v>
      </c>
      <c r="D185" s="568" t="s">
        <v>410</v>
      </c>
      <c r="E185" s="168" t="s">
        <v>233</v>
      </c>
      <c r="F185" s="169" t="s">
        <v>506</v>
      </c>
      <c r="G185" s="562" t="s">
        <v>510</v>
      </c>
      <c r="H185" s="569" t="s">
        <v>508</v>
      </c>
      <c r="I185" s="176" t="s">
        <v>457</v>
      </c>
      <c r="J185" s="377" t="s">
        <v>455</v>
      </c>
      <c r="K185" s="566">
        <v>100</v>
      </c>
      <c r="L185" s="189"/>
      <c r="M185" s="306">
        <v>13</v>
      </c>
      <c r="N185" s="305">
        <v>13</v>
      </c>
      <c r="O185" s="304">
        <v>100</v>
      </c>
      <c r="P185" s="304">
        <v>100</v>
      </c>
      <c r="Q185" s="173">
        <f t="shared" si="2"/>
        <v>1</v>
      </c>
      <c r="R185" s="174" t="s">
        <v>509</v>
      </c>
    </row>
    <row r="186" spans="1:18" ht="26.4">
      <c r="A186" s="187" t="s">
        <v>17</v>
      </c>
      <c r="B186" s="167" t="s">
        <v>397</v>
      </c>
      <c r="C186" s="562" t="s">
        <v>450</v>
      </c>
      <c r="D186" s="568" t="s">
        <v>416</v>
      </c>
      <c r="E186" s="168" t="s">
        <v>233</v>
      </c>
      <c r="F186" s="169" t="s">
        <v>506</v>
      </c>
      <c r="G186" s="562" t="s">
        <v>511</v>
      </c>
      <c r="H186" s="569" t="s">
        <v>508</v>
      </c>
      <c r="I186" s="176" t="s">
        <v>457</v>
      </c>
      <c r="J186" s="377" t="s">
        <v>455</v>
      </c>
      <c r="K186" s="566">
        <v>100</v>
      </c>
      <c r="L186" s="189"/>
      <c r="M186" s="303">
        <v>1073</v>
      </c>
      <c r="N186" s="304">
        <v>1073</v>
      </c>
      <c r="O186" s="304">
        <v>100</v>
      </c>
      <c r="P186" s="304">
        <v>100</v>
      </c>
      <c r="Q186" s="173">
        <f t="shared" si="2"/>
        <v>1</v>
      </c>
      <c r="R186" s="174" t="s">
        <v>509</v>
      </c>
    </row>
    <row r="187" spans="1:18" ht="26.4">
      <c r="A187" s="187" t="s">
        <v>17</v>
      </c>
      <c r="B187" s="167" t="s">
        <v>397</v>
      </c>
      <c r="C187" s="562" t="s">
        <v>450</v>
      </c>
      <c r="D187" s="568" t="s">
        <v>402</v>
      </c>
      <c r="E187" s="168" t="s">
        <v>233</v>
      </c>
      <c r="F187" s="169" t="s">
        <v>506</v>
      </c>
      <c r="G187" s="562" t="s">
        <v>511</v>
      </c>
      <c r="H187" s="569" t="s">
        <v>508</v>
      </c>
      <c r="I187" s="176" t="s">
        <v>457</v>
      </c>
      <c r="J187" s="377" t="s">
        <v>455</v>
      </c>
      <c r="K187" s="566">
        <v>100</v>
      </c>
      <c r="L187" s="189"/>
      <c r="M187" s="303">
        <v>42</v>
      </c>
      <c r="N187" s="304">
        <v>42</v>
      </c>
      <c r="O187" s="304">
        <v>100</v>
      </c>
      <c r="P187" s="304">
        <v>100</v>
      </c>
      <c r="Q187" s="173">
        <f t="shared" si="2"/>
        <v>1</v>
      </c>
      <c r="R187" s="174" t="s">
        <v>509</v>
      </c>
    </row>
    <row r="188" spans="1:18" ht="26.4">
      <c r="A188" s="187" t="s">
        <v>17</v>
      </c>
      <c r="B188" s="167" t="s">
        <v>397</v>
      </c>
      <c r="C188" s="567" t="s">
        <v>408</v>
      </c>
      <c r="D188" s="568" t="s">
        <v>413</v>
      </c>
      <c r="E188" s="168" t="s">
        <v>233</v>
      </c>
      <c r="F188" s="169" t="s">
        <v>506</v>
      </c>
      <c r="G188" s="562" t="s">
        <v>511</v>
      </c>
      <c r="H188" s="569" t="s">
        <v>508</v>
      </c>
      <c r="I188" s="176" t="s">
        <v>457</v>
      </c>
      <c r="J188" s="377" t="s">
        <v>455</v>
      </c>
      <c r="K188" s="566">
        <v>100</v>
      </c>
      <c r="L188" s="189"/>
      <c r="M188" s="303">
        <v>12</v>
      </c>
      <c r="N188" s="304">
        <v>12</v>
      </c>
      <c r="O188" s="304">
        <v>100</v>
      </c>
      <c r="P188" s="304">
        <v>100</v>
      </c>
      <c r="Q188" s="173">
        <f t="shared" si="2"/>
        <v>1</v>
      </c>
      <c r="R188" s="174" t="s">
        <v>509</v>
      </c>
    </row>
    <row r="189" spans="1:18" ht="26.4">
      <c r="A189" s="187" t="s">
        <v>17</v>
      </c>
      <c r="B189" s="167" t="s">
        <v>397</v>
      </c>
      <c r="C189" s="567" t="s">
        <v>408</v>
      </c>
      <c r="D189" s="568" t="s">
        <v>409</v>
      </c>
      <c r="E189" s="168" t="s">
        <v>233</v>
      </c>
      <c r="F189" s="169" t="s">
        <v>506</v>
      </c>
      <c r="G189" s="562" t="s">
        <v>511</v>
      </c>
      <c r="H189" s="569" t="s">
        <v>508</v>
      </c>
      <c r="I189" s="176" t="s">
        <v>457</v>
      </c>
      <c r="J189" s="377" t="s">
        <v>455</v>
      </c>
      <c r="K189" s="566">
        <v>100</v>
      </c>
      <c r="L189" s="189"/>
      <c r="M189" s="303">
        <v>9</v>
      </c>
      <c r="N189" s="304">
        <v>9</v>
      </c>
      <c r="O189" s="304">
        <v>100</v>
      </c>
      <c r="P189" s="304">
        <v>100</v>
      </c>
      <c r="Q189" s="173">
        <f t="shared" si="2"/>
        <v>1</v>
      </c>
      <c r="R189" s="174" t="s">
        <v>509</v>
      </c>
    </row>
    <row r="190" spans="1:18" ht="26.4">
      <c r="A190" s="187" t="s">
        <v>17</v>
      </c>
      <c r="B190" s="167" t="s">
        <v>397</v>
      </c>
      <c r="C190" s="567" t="s">
        <v>408</v>
      </c>
      <c r="D190" s="568" t="s">
        <v>410</v>
      </c>
      <c r="E190" s="168" t="s">
        <v>233</v>
      </c>
      <c r="F190" s="169" t="s">
        <v>506</v>
      </c>
      <c r="G190" s="562" t="s">
        <v>511</v>
      </c>
      <c r="H190" s="569" t="s">
        <v>508</v>
      </c>
      <c r="I190" s="176" t="s">
        <v>457</v>
      </c>
      <c r="J190" s="377" t="s">
        <v>455</v>
      </c>
      <c r="K190" s="566">
        <v>100</v>
      </c>
      <c r="L190" s="189"/>
      <c r="M190" s="306">
        <v>13</v>
      </c>
      <c r="N190" s="305">
        <v>13</v>
      </c>
      <c r="O190" s="304">
        <v>100</v>
      </c>
      <c r="P190" s="304">
        <v>100</v>
      </c>
      <c r="Q190" s="173">
        <f t="shared" si="2"/>
        <v>1</v>
      </c>
      <c r="R190" s="174" t="s">
        <v>509</v>
      </c>
    </row>
    <row r="191" spans="1:18" ht="26.4">
      <c r="A191" s="187" t="s">
        <v>17</v>
      </c>
      <c r="B191" s="167" t="s">
        <v>397</v>
      </c>
      <c r="C191" s="562" t="s">
        <v>450</v>
      </c>
      <c r="D191" s="568" t="s">
        <v>416</v>
      </c>
      <c r="E191" s="168" t="s">
        <v>233</v>
      </c>
      <c r="F191" s="169" t="s">
        <v>506</v>
      </c>
      <c r="G191" s="562" t="s">
        <v>512</v>
      </c>
      <c r="H191" s="569" t="s">
        <v>508</v>
      </c>
      <c r="I191" s="176" t="s">
        <v>457</v>
      </c>
      <c r="J191" s="377" t="s">
        <v>455</v>
      </c>
      <c r="K191" s="566">
        <v>100</v>
      </c>
      <c r="L191" s="189"/>
      <c r="M191" s="303">
        <v>1073</v>
      </c>
      <c r="N191" s="304">
        <v>1073</v>
      </c>
      <c r="O191" s="304">
        <v>100</v>
      </c>
      <c r="P191" s="304">
        <v>100</v>
      </c>
      <c r="Q191" s="173">
        <f t="shared" si="2"/>
        <v>1</v>
      </c>
      <c r="R191" s="174" t="s">
        <v>509</v>
      </c>
    </row>
    <row r="192" spans="1:18" ht="26.4">
      <c r="A192" s="187" t="s">
        <v>17</v>
      </c>
      <c r="B192" s="167" t="s">
        <v>397</v>
      </c>
      <c r="C192" s="562" t="s">
        <v>450</v>
      </c>
      <c r="D192" s="568" t="s">
        <v>402</v>
      </c>
      <c r="E192" s="168" t="s">
        <v>233</v>
      </c>
      <c r="F192" s="169" t="s">
        <v>506</v>
      </c>
      <c r="G192" s="562" t="s">
        <v>512</v>
      </c>
      <c r="H192" s="569" t="s">
        <v>508</v>
      </c>
      <c r="I192" s="176" t="s">
        <v>457</v>
      </c>
      <c r="J192" s="377" t="s">
        <v>455</v>
      </c>
      <c r="K192" s="566">
        <v>100</v>
      </c>
      <c r="L192" s="189"/>
      <c r="M192" s="303">
        <v>42</v>
      </c>
      <c r="N192" s="304">
        <v>42</v>
      </c>
      <c r="O192" s="304">
        <v>100</v>
      </c>
      <c r="P192" s="304">
        <v>100</v>
      </c>
      <c r="Q192" s="173">
        <f t="shared" si="2"/>
        <v>1</v>
      </c>
      <c r="R192" s="174" t="s">
        <v>509</v>
      </c>
    </row>
    <row r="193" spans="1:18" ht="26.4">
      <c r="A193" s="187" t="s">
        <v>17</v>
      </c>
      <c r="B193" s="167" t="s">
        <v>397</v>
      </c>
      <c r="C193" s="567" t="s">
        <v>408</v>
      </c>
      <c r="D193" s="568" t="s">
        <v>413</v>
      </c>
      <c r="E193" s="168" t="s">
        <v>233</v>
      </c>
      <c r="F193" s="169" t="s">
        <v>506</v>
      </c>
      <c r="G193" s="562" t="s">
        <v>512</v>
      </c>
      <c r="H193" s="569" t="s">
        <v>508</v>
      </c>
      <c r="I193" s="176" t="s">
        <v>457</v>
      </c>
      <c r="J193" s="377" t="s">
        <v>455</v>
      </c>
      <c r="K193" s="566">
        <v>100</v>
      </c>
      <c r="L193" s="189"/>
      <c r="M193" s="303">
        <v>12</v>
      </c>
      <c r="N193" s="304">
        <v>12</v>
      </c>
      <c r="O193" s="304">
        <v>100</v>
      </c>
      <c r="P193" s="304">
        <v>100</v>
      </c>
      <c r="Q193" s="173">
        <f t="shared" si="2"/>
        <v>1</v>
      </c>
      <c r="R193" s="174" t="s">
        <v>509</v>
      </c>
    </row>
    <row r="194" spans="1:18" ht="26.4">
      <c r="A194" s="187" t="s">
        <v>17</v>
      </c>
      <c r="B194" s="167" t="s">
        <v>397</v>
      </c>
      <c r="C194" s="567" t="s">
        <v>408</v>
      </c>
      <c r="D194" s="568" t="s">
        <v>409</v>
      </c>
      <c r="E194" s="168" t="s">
        <v>233</v>
      </c>
      <c r="F194" s="169" t="s">
        <v>506</v>
      </c>
      <c r="G194" s="562" t="s">
        <v>512</v>
      </c>
      <c r="H194" s="569" t="s">
        <v>508</v>
      </c>
      <c r="I194" s="176" t="s">
        <v>457</v>
      </c>
      <c r="J194" s="377" t="s">
        <v>455</v>
      </c>
      <c r="K194" s="566">
        <v>100</v>
      </c>
      <c r="L194" s="189"/>
      <c r="M194" s="303">
        <v>9</v>
      </c>
      <c r="N194" s="304">
        <v>9</v>
      </c>
      <c r="O194" s="304">
        <v>100</v>
      </c>
      <c r="P194" s="304">
        <v>100</v>
      </c>
      <c r="Q194" s="173">
        <f t="shared" si="2"/>
        <v>1</v>
      </c>
      <c r="R194" s="174" t="s">
        <v>509</v>
      </c>
    </row>
    <row r="195" spans="1:18" ht="26.4">
      <c r="A195" s="187" t="s">
        <v>17</v>
      </c>
      <c r="B195" s="167" t="s">
        <v>397</v>
      </c>
      <c r="C195" s="567" t="s">
        <v>408</v>
      </c>
      <c r="D195" s="568" t="s">
        <v>410</v>
      </c>
      <c r="E195" s="168" t="s">
        <v>233</v>
      </c>
      <c r="F195" s="169" t="s">
        <v>506</v>
      </c>
      <c r="G195" s="562" t="s">
        <v>512</v>
      </c>
      <c r="H195" s="569" t="s">
        <v>508</v>
      </c>
      <c r="I195" s="176" t="s">
        <v>457</v>
      </c>
      <c r="J195" s="377" t="s">
        <v>455</v>
      </c>
      <c r="K195" s="566">
        <v>100</v>
      </c>
      <c r="L195" s="189"/>
      <c r="M195" s="306">
        <v>13</v>
      </c>
      <c r="N195" s="305">
        <v>13</v>
      </c>
      <c r="O195" s="304">
        <v>100</v>
      </c>
      <c r="P195" s="304">
        <v>100</v>
      </c>
      <c r="Q195" s="173">
        <f t="shared" si="2"/>
        <v>1</v>
      </c>
      <c r="R195" s="174" t="s">
        <v>509</v>
      </c>
    </row>
    <row r="196" spans="1:18" ht="26.4">
      <c r="A196" s="187" t="s">
        <v>17</v>
      </c>
      <c r="B196" s="167" t="s">
        <v>397</v>
      </c>
      <c r="C196" s="562" t="s">
        <v>450</v>
      </c>
      <c r="D196" s="568" t="s">
        <v>416</v>
      </c>
      <c r="E196" s="168" t="s">
        <v>233</v>
      </c>
      <c r="F196" s="169" t="s">
        <v>506</v>
      </c>
      <c r="G196" s="562" t="s">
        <v>513</v>
      </c>
      <c r="H196" s="569" t="s">
        <v>508</v>
      </c>
      <c r="I196" s="176" t="s">
        <v>457</v>
      </c>
      <c r="J196" s="377" t="s">
        <v>455</v>
      </c>
      <c r="K196" s="566">
        <v>100</v>
      </c>
      <c r="L196" s="189"/>
      <c r="M196" s="303">
        <v>1073</v>
      </c>
      <c r="N196" s="304">
        <v>1073</v>
      </c>
      <c r="O196" s="304">
        <v>100</v>
      </c>
      <c r="P196" s="304">
        <v>100</v>
      </c>
      <c r="Q196" s="173">
        <f t="shared" si="2"/>
        <v>1</v>
      </c>
      <c r="R196" s="174" t="s">
        <v>509</v>
      </c>
    </row>
    <row r="197" spans="1:18" ht="26.4">
      <c r="A197" s="187" t="s">
        <v>17</v>
      </c>
      <c r="B197" s="167" t="s">
        <v>397</v>
      </c>
      <c r="C197" s="562" t="s">
        <v>450</v>
      </c>
      <c r="D197" s="568" t="s">
        <v>402</v>
      </c>
      <c r="E197" s="168" t="s">
        <v>233</v>
      </c>
      <c r="F197" s="169" t="s">
        <v>506</v>
      </c>
      <c r="G197" s="562" t="s">
        <v>513</v>
      </c>
      <c r="H197" s="569" t="s">
        <v>508</v>
      </c>
      <c r="I197" s="176" t="s">
        <v>457</v>
      </c>
      <c r="J197" s="377" t="s">
        <v>455</v>
      </c>
      <c r="K197" s="566">
        <v>100</v>
      </c>
      <c r="L197" s="189"/>
      <c r="M197" s="303">
        <v>42</v>
      </c>
      <c r="N197" s="304">
        <v>42</v>
      </c>
      <c r="O197" s="304">
        <v>100</v>
      </c>
      <c r="P197" s="304">
        <v>100</v>
      </c>
      <c r="Q197" s="173">
        <f t="shared" si="2"/>
        <v>1</v>
      </c>
      <c r="R197" s="174" t="s">
        <v>509</v>
      </c>
    </row>
    <row r="198" spans="1:18" ht="26.4">
      <c r="A198" s="187" t="s">
        <v>17</v>
      </c>
      <c r="B198" s="167" t="s">
        <v>397</v>
      </c>
      <c r="C198" s="567" t="s">
        <v>408</v>
      </c>
      <c r="D198" s="568" t="s">
        <v>413</v>
      </c>
      <c r="E198" s="168" t="s">
        <v>233</v>
      </c>
      <c r="F198" s="169" t="s">
        <v>506</v>
      </c>
      <c r="G198" s="562" t="s">
        <v>513</v>
      </c>
      <c r="H198" s="569" t="s">
        <v>508</v>
      </c>
      <c r="I198" s="176" t="s">
        <v>457</v>
      </c>
      <c r="J198" s="377" t="s">
        <v>455</v>
      </c>
      <c r="K198" s="566">
        <v>100</v>
      </c>
      <c r="L198" s="189"/>
      <c r="M198" s="303">
        <v>12</v>
      </c>
      <c r="N198" s="304">
        <v>12</v>
      </c>
      <c r="O198" s="304">
        <v>100</v>
      </c>
      <c r="P198" s="304">
        <v>100</v>
      </c>
      <c r="Q198" s="173">
        <f t="shared" ref="Q198:Q215" si="3">N198/(M198*K198/100)</f>
        <v>1</v>
      </c>
      <c r="R198" s="174" t="s">
        <v>509</v>
      </c>
    </row>
    <row r="199" spans="1:18" ht="26.4">
      <c r="A199" s="187" t="s">
        <v>17</v>
      </c>
      <c r="B199" s="167" t="s">
        <v>397</v>
      </c>
      <c r="C199" s="567" t="s">
        <v>408</v>
      </c>
      <c r="D199" s="568" t="s">
        <v>409</v>
      </c>
      <c r="E199" s="168" t="s">
        <v>233</v>
      </c>
      <c r="F199" s="169" t="s">
        <v>506</v>
      </c>
      <c r="G199" s="562" t="s">
        <v>513</v>
      </c>
      <c r="H199" s="569" t="s">
        <v>508</v>
      </c>
      <c r="I199" s="176" t="s">
        <v>457</v>
      </c>
      <c r="J199" s="377" t="s">
        <v>455</v>
      </c>
      <c r="K199" s="566">
        <v>100</v>
      </c>
      <c r="L199" s="189"/>
      <c r="M199" s="303">
        <v>9</v>
      </c>
      <c r="N199" s="304">
        <v>9</v>
      </c>
      <c r="O199" s="304">
        <v>100</v>
      </c>
      <c r="P199" s="304">
        <v>100</v>
      </c>
      <c r="Q199" s="173">
        <f t="shared" si="3"/>
        <v>1</v>
      </c>
      <c r="R199" s="174" t="s">
        <v>509</v>
      </c>
    </row>
    <row r="200" spans="1:18" ht="26.4">
      <c r="A200" s="187" t="s">
        <v>17</v>
      </c>
      <c r="B200" s="167" t="s">
        <v>397</v>
      </c>
      <c r="C200" s="567" t="s">
        <v>408</v>
      </c>
      <c r="D200" s="568" t="s">
        <v>410</v>
      </c>
      <c r="E200" s="168" t="s">
        <v>233</v>
      </c>
      <c r="F200" s="169" t="s">
        <v>506</v>
      </c>
      <c r="G200" s="562" t="s">
        <v>513</v>
      </c>
      <c r="H200" s="569" t="s">
        <v>508</v>
      </c>
      <c r="I200" s="176" t="s">
        <v>457</v>
      </c>
      <c r="J200" s="377" t="s">
        <v>455</v>
      </c>
      <c r="K200" s="566">
        <v>100</v>
      </c>
      <c r="L200" s="189"/>
      <c r="M200" s="306">
        <v>13</v>
      </c>
      <c r="N200" s="305">
        <v>13</v>
      </c>
      <c r="O200" s="304">
        <v>100</v>
      </c>
      <c r="P200" s="304">
        <v>100</v>
      </c>
      <c r="Q200" s="173">
        <f t="shared" si="3"/>
        <v>1</v>
      </c>
      <c r="R200" s="174" t="s">
        <v>509</v>
      </c>
    </row>
    <row r="201" spans="1:18" ht="26.4">
      <c r="A201" s="187" t="s">
        <v>17</v>
      </c>
      <c r="B201" s="167" t="s">
        <v>397</v>
      </c>
      <c r="C201" s="562" t="s">
        <v>450</v>
      </c>
      <c r="D201" s="568" t="s">
        <v>416</v>
      </c>
      <c r="E201" s="168" t="s">
        <v>233</v>
      </c>
      <c r="F201" s="169" t="s">
        <v>506</v>
      </c>
      <c r="G201" s="562" t="s">
        <v>514</v>
      </c>
      <c r="H201" s="569" t="s">
        <v>508</v>
      </c>
      <c r="I201" s="176" t="s">
        <v>457</v>
      </c>
      <c r="J201" s="377" t="s">
        <v>455</v>
      </c>
      <c r="K201" s="566">
        <v>100</v>
      </c>
      <c r="L201" s="189"/>
      <c r="M201" s="303">
        <v>1073</v>
      </c>
      <c r="N201" s="304">
        <v>1073</v>
      </c>
      <c r="O201" s="304">
        <v>100</v>
      </c>
      <c r="P201" s="304">
        <v>100</v>
      </c>
      <c r="Q201" s="173">
        <f t="shared" si="3"/>
        <v>1</v>
      </c>
      <c r="R201" s="174" t="s">
        <v>509</v>
      </c>
    </row>
    <row r="202" spans="1:18" ht="26.4">
      <c r="A202" s="187" t="s">
        <v>17</v>
      </c>
      <c r="B202" s="167" t="s">
        <v>397</v>
      </c>
      <c r="C202" s="562" t="s">
        <v>450</v>
      </c>
      <c r="D202" s="568" t="s">
        <v>402</v>
      </c>
      <c r="E202" s="168" t="s">
        <v>233</v>
      </c>
      <c r="F202" s="169" t="s">
        <v>506</v>
      </c>
      <c r="G202" s="562" t="s">
        <v>514</v>
      </c>
      <c r="H202" s="569" t="s">
        <v>508</v>
      </c>
      <c r="I202" s="176" t="s">
        <v>457</v>
      </c>
      <c r="J202" s="377" t="s">
        <v>455</v>
      </c>
      <c r="K202" s="566">
        <v>100</v>
      </c>
      <c r="L202" s="189"/>
      <c r="M202" s="303">
        <v>42</v>
      </c>
      <c r="N202" s="304">
        <v>42</v>
      </c>
      <c r="O202" s="304">
        <v>100</v>
      </c>
      <c r="P202" s="304">
        <v>100</v>
      </c>
      <c r="Q202" s="173">
        <f t="shared" si="3"/>
        <v>1</v>
      </c>
      <c r="R202" s="174" t="s">
        <v>509</v>
      </c>
    </row>
    <row r="203" spans="1:18" ht="26.4">
      <c r="A203" s="187" t="s">
        <v>17</v>
      </c>
      <c r="B203" s="167" t="s">
        <v>397</v>
      </c>
      <c r="C203" s="567" t="s">
        <v>408</v>
      </c>
      <c r="D203" s="568" t="s">
        <v>413</v>
      </c>
      <c r="E203" s="168" t="s">
        <v>233</v>
      </c>
      <c r="F203" s="169" t="s">
        <v>506</v>
      </c>
      <c r="G203" s="562" t="s">
        <v>514</v>
      </c>
      <c r="H203" s="569" t="s">
        <v>508</v>
      </c>
      <c r="I203" s="176" t="s">
        <v>457</v>
      </c>
      <c r="J203" s="377" t="s">
        <v>455</v>
      </c>
      <c r="K203" s="566">
        <v>100</v>
      </c>
      <c r="L203" s="189"/>
      <c r="M203" s="303">
        <v>12</v>
      </c>
      <c r="N203" s="304">
        <v>12</v>
      </c>
      <c r="O203" s="304">
        <v>100</v>
      </c>
      <c r="P203" s="304">
        <v>100</v>
      </c>
      <c r="Q203" s="173">
        <f t="shared" si="3"/>
        <v>1</v>
      </c>
      <c r="R203" s="174" t="s">
        <v>509</v>
      </c>
    </row>
    <row r="204" spans="1:18" ht="26.4">
      <c r="A204" s="187" t="s">
        <v>17</v>
      </c>
      <c r="B204" s="167" t="s">
        <v>397</v>
      </c>
      <c r="C204" s="567" t="s">
        <v>408</v>
      </c>
      <c r="D204" s="568" t="s">
        <v>409</v>
      </c>
      <c r="E204" s="168" t="s">
        <v>233</v>
      </c>
      <c r="F204" s="169" t="s">
        <v>506</v>
      </c>
      <c r="G204" s="562" t="s">
        <v>514</v>
      </c>
      <c r="H204" s="569" t="s">
        <v>508</v>
      </c>
      <c r="I204" s="176" t="s">
        <v>457</v>
      </c>
      <c r="J204" s="377" t="s">
        <v>455</v>
      </c>
      <c r="K204" s="566">
        <v>100</v>
      </c>
      <c r="L204" s="189"/>
      <c r="M204" s="303">
        <v>9</v>
      </c>
      <c r="N204" s="304">
        <v>9</v>
      </c>
      <c r="O204" s="304">
        <v>100</v>
      </c>
      <c r="P204" s="304">
        <v>100</v>
      </c>
      <c r="Q204" s="173">
        <f t="shared" si="3"/>
        <v>1</v>
      </c>
      <c r="R204" s="174" t="s">
        <v>509</v>
      </c>
    </row>
    <row r="205" spans="1:18" ht="26.4">
      <c r="A205" s="187" t="s">
        <v>17</v>
      </c>
      <c r="B205" s="167" t="s">
        <v>397</v>
      </c>
      <c r="C205" s="567" t="s">
        <v>408</v>
      </c>
      <c r="D205" s="568" t="s">
        <v>410</v>
      </c>
      <c r="E205" s="168" t="s">
        <v>233</v>
      </c>
      <c r="F205" s="169" t="s">
        <v>506</v>
      </c>
      <c r="G205" s="562" t="s">
        <v>514</v>
      </c>
      <c r="H205" s="569" t="s">
        <v>508</v>
      </c>
      <c r="I205" s="176" t="s">
        <v>457</v>
      </c>
      <c r="J205" s="377" t="s">
        <v>455</v>
      </c>
      <c r="K205" s="566">
        <v>100</v>
      </c>
      <c r="L205" s="189"/>
      <c r="M205" s="306">
        <v>13</v>
      </c>
      <c r="N205" s="305">
        <v>13</v>
      </c>
      <c r="O205" s="304">
        <v>100</v>
      </c>
      <c r="P205" s="304">
        <v>100</v>
      </c>
      <c r="Q205" s="173">
        <f t="shared" si="3"/>
        <v>1</v>
      </c>
      <c r="R205" s="174" t="s">
        <v>509</v>
      </c>
    </row>
    <row r="206" spans="1:18" ht="26.4">
      <c r="A206" s="187" t="s">
        <v>17</v>
      </c>
      <c r="B206" s="167" t="s">
        <v>397</v>
      </c>
      <c r="C206" s="562" t="s">
        <v>450</v>
      </c>
      <c r="D206" s="568" t="s">
        <v>416</v>
      </c>
      <c r="E206" s="168" t="s">
        <v>233</v>
      </c>
      <c r="F206" s="169" t="s">
        <v>506</v>
      </c>
      <c r="G206" s="562" t="s">
        <v>515</v>
      </c>
      <c r="H206" s="569" t="s">
        <v>508</v>
      </c>
      <c r="I206" s="176" t="s">
        <v>457</v>
      </c>
      <c r="J206" s="377" t="s">
        <v>455</v>
      </c>
      <c r="K206" s="566">
        <v>100</v>
      </c>
      <c r="L206" s="189"/>
      <c r="M206" s="303">
        <v>1073</v>
      </c>
      <c r="N206" s="304">
        <v>1073</v>
      </c>
      <c r="O206" s="304">
        <v>100</v>
      </c>
      <c r="P206" s="304">
        <v>100</v>
      </c>
      <c r="Q206" s="173">
        <f t="shared" si="3"/>
        <v>1</v>
      </c>
      <c r="R206" s="174" t="s">
        <v>509</v>
      </c>
    </row>
    <row r="207" spans="1:18" ht="26.4">
      <c r="A207" s="187" t="s">
        <v>17</v>
      </c>
      <c r="B207" s="167" t="s">
        <v>397</v>
      </c>
      <c r="C207" s="562" t="s">
        <v>450</v>
      </c>
      <c r="D207" s="568" t="s">
        <v>402</v>
      </c>
      <c r="E207" s="168" t="s">
        <v>233</v>
      </c>
      <c r="F207" s="169" t="s">
        <v>506</v>
      </c>
      <c r="G207" s="562" t="s">
        <v>515</v>
      </c>
      <c r="H207" s="569" t="s">
        <v>508</v>
      </c>
      <c r="I207" s="176" t="s">
        <v>457</v>
      </c>
      <c r="J207" s="377" t="s">
        <v>455</v>
      </c>
      <c r="K207" s="566">
        <v>100</v>
      </c>
      <c r="L207" s="189"/>
      <c r="M207" s="303">
        <v>42</v>
      </c>
      <c r="N207" s="304">
        <v>42</v>
      </c>
      <c r="O207" s="304">
        <v>100</v>
      </c>
      <c r="P207" s="304">
        <v>100</v>
      </c>
      <c r="Q207" s="173">
        <f t="shared" si="3"/>
        <v>1</v>
      </c>
      <c r="R207" s="174" t="s">
        <v>509</v>
      </c>
    </row>
    <row r="208" spans="1:18" ht="26.4">
      <c r="A208" s="187" t="s">
        <v>17</v>
      </c>
      <c r="B208" s="167" t="s">
        <v>397</v>
      </c>
      <c r="C208" s="567" t="s">
        <v>408</v>
      </c>
      <c r="D208" s="568" t="s">
        <v>413</v>
      </c>
      <c r="E208" s="168" t="s">
        <v>233</v>
      </c>
      <c r="F208" s="169" t="s">
        <v>506</v>
      </c>
      <c r="G208" s="562" t="s">
        <v>515</v>
      </c>
      <c r="H208" s="569" t="s">
        <v>508</v>
      </c>
      <c r="I208" s="176" t="s">
        <v>457</v>
      </c>
      <c r="J208" s="377" t="s">
        <v>455</v>
      </c>
      <c r="K208" s="566">
        <v>100</v>
      </c>
      <c r="L208" s="189"/>
      <c r="M208" s="303">
        <v>12</v>
      </c>
      <c r="N208" s="304">
        <v>12</v>
      </c>
      <c r="O208" s="304">
        <v>100</v>
      </c>
      <c r="P208" s="304">
        <v>100</v>
      </c>
      <c r="Q208" s="173">
        <f t="shared" si="3"/>
        <v>1</v>
      </c>
      <c r="R208" s="174" t="s">
        <v>509</v>
      </c>
    </row>
    <row r="209" spans="1:18" ht="26.4">
      <c r="A209" s="187" t="s">
        <v>17</v>
      </c>
      <c r="B209" s="167" t="s">
        <v>397</v>
      </c>
      <c r="C209" s="567" t="s">
        <v>408</v>
      </c>
      <c r="D209" s="568" t="s">
        <v>409</v>
      </c>
      <c r="E209" s="168" t="s">
        <v>233</v>
      </c>
      <c r="F209" s="169" t="s">
        <v>506</v>
      </c>
      <c r="G209" s="562" t="s">
        <v>515</v>
      </c>
      <c r="H209" s="569" t="s">
        <v>508</v>
      </c>
      <c r="I209" s="176" t="s">
        <v>457</v>
      </c>
      <c r="J209" s="377" t="s">
        <v>455</v>
      </c>
      <c r="K209" s="566">
        <v>100</v>
      </c>
      <c r="L209" s="189"/>
      <c r="M209" s="303">
        <v>9</v>
      </c>
      <c r="N209" s="304">
        <v>9</v>
      </c>
      <c r="O209" s="304">
        <v>100</v>
      </c>
      <c r="P209" s="304">
        <v>100</v>
      </c>
      <c r="Q209" s="173">
        <f t="shared" si="3"/>
        <v>1</v>
      </c>
      <c r="R209" s="174" t="s">
        <v>509</v>
      </c>
    </row>
    <row r="210" spans="1:18" ht="26.4">
      <c r="A210" s="187" t="s">
        <v>17</v>
      </c>
      <c r="B210" s="167" t="s">
        <v>397</v>
      </c>
      <c r="C210" s="567" t="s">
        <v>408</v>
      </c>
      <c r="D210" s="568" t="s">
        <v>410</v>
      </c>
      <c r="E210" s="168" t="s">
        <v>233</v>
      </c>
      <c r="F210" s="169" t="s">
        <v>506</v>
      </c>
      <c r="G210" s="562" t="s">
        <v>515</v>
      </c>
      <c r="H210" s="569" t="s">
        <v>508</v>
      </c>
      <c r="I210" s="176" t="s">
        <v>457</v>
      </c>
      <c r="J210" s="377" t="s">
        <v>455</v>
      </c>
      <c r="K210" s="566">
        <v>100</v>
      </c>
      <c r="L210" s="189"/>
      <c r="M210" s="306">
        <v>13</v>
      </c>
      <c r="N210" s="305">
        <v>13</v>
      </c>
      <c r="O210" s="304">
        <v>100</v>
      </c>
      <c r="P210" s="304">
        <v>100</v>
      </c>
      <c r="Q210" s="173">
        <f t="shared" si="3"/>
        <v>1</v>
      </c>
      <c r="R210" s="174" t="s">
        <v>509</v>
      </c>
    </row>
    <row r="211" spans="1:18" ht="26.4">
      <c r="A211" s="187" t="s">
        <v>17</v>
      </c>
      <c r="B211" s="167" t="s">
        <v>397</v>
      </c>
      <c r="C211" s="562" t="s">
        <v>450</v>
      </c>
      <c r="D211" s="568" t="s">
        <v>416</v>
      </c>
      <c r="E211" s="168" t="s">
        <v>233</v>
      </c>
      <c r="F211" s="169" t="s">
        <v>506</v>
      </c>
      <c r="G211" s="562" t="s">
        <v>516</v>
      </c>
      <c r="H211" s="569" t="s">
        <v>508</v>
      </c>
      <c r="I211" s="176" t="s">
        <v>457</v>
      </c>
      <c r="J211" s="377" t="s">
        <v>455</v>
      </c>
      <c r="K211" s="566">
        <v>100</v>
      </c>
      <c r="L211" s="189"/>
      <c r="M211" s="303">
        <v>1073</v>
      </c>
      <c r="N211" s="304">
        <v>1073</v>
      </c>
      <c r="O211" s="304">
        <v>100</v>
      </c>
      <c r="P211" s="304">
        <v>100</v>
      </c>
      <c r="Q211" s="173">
        <f t="shared" si="3"/>
        <v>1</v>
      </c>
      <c r="R211" s="174" t="s">
        <v>509</v>
      </c>
    </row>
    <row r="212" spans="1:18" ht="26.4">
      <c r="A212" s="187" t="s">
        <v>17</v>
      </c>
      <c r="B212" s="167" t="s">
        <v>397</v>
      </c>
      <c r="C212" s="562" t="s">
        <v>450</v>
      </c>
      <c r="D212" s="568" t="s">
        <v>402</v>
      </c>
      <c r="E212" s="168" t="s">
        <v>233</v>
      </c>
      <c r="F212" s="169" t="s">
        <v>506</v>
      </c>
      <c r="G212" s="562" t="s">
        <v>516</v>
      </c>
      <c r="H212" s="569" t="s">
        <v>508</v>
      </c>
      <c r="I212" s="176" t="s">
        <v>457</v>
      </c>
      <c r="J212" s="377" t="s">
        <v>455</v>
      </c>
      <c r="K212" s="566">
        <v>100</v>
      </c>
      <c r="L212" s="189"/>
      <c r="M212" s="303">
        <v>42</v>
      </c>
      <c r="N212" s="304">
        <v>42</v>
      </c>
      <c r="O212" s="304">
        <v>100</v>
      </c>
      <c r="P212" s="304">
        <v>100</v>
      </c>
      <c r="Q212" s="173">
        <f t="shared" si="3"/>
        <v>1</v>
      </c>
      <c r="R212" s="174" t="s">
        <v>509</v>
      </c>
    </row>
    <row r="213" spans="1:18" ht="26.4">
      <c r="A213" s="187" t="s">
        <v>17</v>
      </c>
      <c r="B213" s="167" t="s">
        <v>397</v>
      </c>
      <c r="C213" s="567" t="s">
        <v>408</v>
      </c>
      <c r="D213" s="568" t="s">
        <v>413</v>
      </c>
      <c r="E213" s="168" t="s">
        <v>233</v>
      </c>
      <c r="F213" s="169" t="s">
        <v>506</v>
      </c>
      <c r="G213" s="562" t="s">
        <v>516</v>
      </c>
      <c r="H213" s="569" t="s">
        <v>508</v>
      </c>
      <c r="I213" s="176" t="s">
        <v>457</v>
      </c>
      <c r="J213" s="377" t="s">
        <v>455</v>
      </c>
      <c r="K213" s="566">
        <v>100</v>
      </c>
      <c r="L213" s="189"/>
      <c r="M213" s="303">
        <v>12</v>
      </c>
      <c r="N213" s="304">
        <v>12</v>
      </c>
      <c r="O213" s="304">
        <v>100</v>
      </c>
      <c r="P213" s="304">
        <v>100</v>
      </c>
      <c r="Q213" s="173">
        <f t="shared" si="3"/>
        <v>1</v>
      </c>
      <c r="R213" s="174" t="s">
        <v>509</v>
      </c>
    </row>
    <row r="214" spans="1:18" ht="26.4">
      <c r="A214" s="187" t="s">
        <v>17</v>
      </c>
      <c r="B214" s="167" t="s">
        <v>397</v>
      </c>
      <c r="C214" s="567" t="s">
        <v>408</v>
      </c>
      <c r="D214" s="568" t="s">
        <v>409</v>
      </c>
      <c r="E214" s="168" t="s">
        <v>233</v>
      </c>
      <c r="F214" s="169" t="s">
        <v>506</v>
      </c>
      <c r="G214" s="562" t="s">
        <v>516</v>
      </c>
      <c r="H214" s="569" t="s">
        <v>508</v>
      </c>
      <c r="I214" s="176" t="s">
        <v>457</v>
      </c>
      <c r="J214" s="377" t="s">
        <v>455</v>
      </c>
      <c r="K214" s="566">
        <v>100</v>
      </c>
      <c r="L214" s="189"/>
      <c r="M214" s="303">
        <v>9</v>
      </c>
      <c r="N214" s="304">
        <v>9</v>
      </c>
      <c r="O214" s="304">
        <v>100</v>
      </c>
      <c r="P214" s="304">
        <v>100</v>
      </c>
      <c r="Q214" s="173">
        <f t="shared" si="3"/>
        <v>1</v>
      </c>
      <c r="R214" s="174" t="s">
        <v>509</v>
      </c>
    </row>
    <row r="215" spans="1:18" ht="26.4">
      <c r="A215" s="187" t="s">
        <v>17</v>
      </c>
      <c r="B215" s="167" t="s">
        <v>397</v>
      </c>
      <c r="C215" s="567" t="s">
        <v>408</v>
      </c>
      <c r="D215" s="568" t="s">
        <v>410</v>
      </c>
      <c r="E215" s="168" t="s">
        <v>233</v>
      </c>
      <c r="F215" s="169" t="s">
        <v>506</v>
      </c>
      <c r="G215" s="562" t="s">
        <v>516</v>
      </c>
      <c r="H215" s="569" t="s">
        <v>508</v>
      </c>
      <c r="I215" s="176" t="s">
        <v>457</v>
      </c>
      <c r="J215" s="377" t="s">
        <v>455</v>
      </c>
      <c r="K215" s="566">
        <v>100</v>
      </c>
      <c r="L215" s="189"/>
      <c r="M215" s="306">
        <v>13</v>
      </c>
      <c r="N215" s="305">
        <v>13</v>
      </c>
      <c r="O215" s="304">
        <v>100</v>
      </c>
      <c r="P215" s="304">
        <v>100</v>
      </c>
      <c r="Q215" s="173">
        <f t="shared" si="3"/>
        <v>1</v>
      </c>
      <c r="R215" s="174" t="s">
        <v>509</v>
      </c>
    </row>
  </sheetData>
  <autoFilter ref="A4:R4" xr:uid="{AA29AACC-E895-4C2A-BD9D-480F5B73FFD9}"/>
  <dataValidations count="1">
    <dataValidation type="list" allowBlank="1" showInputMessage="1" showErrorMessage="1" sqref="I171 I156:I165 I173 I5:I150 I167 I169 I175 D5:D7" xr:uid="{0F28C13A-BF15-4A6F-9D2B-7CF6F517268E}">
      <formula1>#REF!</formula1>
    </dataValidation>
  </dataValidations>
  <pageMargins left="0.25" right="0.25" top="0.75" bottom="0.75" header="0.3" footer="0.3"/>
  <pageSetup paperSize="9" scale="42" firstPageNumber="0" orientation="landscape"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C878-C2EB-4CBA-8AFA-5A65DFA41645}">
  <sheetPr>
    <tabColor theme="0" tint="-0.14999847407452621"/>
    <pageSetUpPr fitToPage="1"/>
  </sheetPr>
  <dimension ref="A1:R164"/>
  <sheetViews>
    <sheetView topLeftCell="J1" zoomScale="70" zoomScaleNormal="70" zoomScaleSheetLayoutView="100" workbookViewId="0">
      <selection activeCell="U7" sqref="U7"/>
    </sheetView>
  </sheetViews>
  <sheetFormatPr defaultColWidth="11.44140625" defaultRowHeight="13.2"/>
  <cols>
    <col min="1" max="1" width="8.33203125" style="180" customWidth="1"/>
    <col min="2" max="2" width="24.33203125" style="180" customWidth="1"/>
    <col min="3" max="3" width="21" style="180" customWidth="1"/>
    <col min="4" max="4" width="18.6640625" style="180" customWidth="1"/>
    <col min="5" max="5" width="18.44140625" style="180" customWidth="1"/>
    <col min="6" max="6" width="18" style="180" customWidth="1"/>
    <col min="7" max="7" width="24.33203125" style="180" bestFit="1" customWidth="1"/>
    <col min="8" max="8" width="18.33203125" style="180" customWidth="1"/>
    <col min="9" max="9" width="15.33203125" style="180" bestFit="1" customWidth="1"/>
    <col min="10" max="10" width="17.6640625" style="180" customWidth="1"/>
    <col min="11" max="11" width="21" style="180" customWidth="1"/>
    <col min="12" max="12" width="14" style="180" customWidth="1"/>
    <col min="13" max="13" width="17" style="180" customWidth="1"/>
    <col min="14" max="14" width="26" style="180" customWidth="1"/>
    <col min="15" max="16" width="12.5546875" style="180" customWidth="1"/>
    <col min="17" max="17" width="17.5546875" style="180" customWidth="1"/>
    <col min="18" max="16384" width="11.44140625" style="180"/>
  </cols>
  <sheetData>
    <row r="1" spans="1:18" ht="13.8" thickBot="1">
      <c r="A1" s="179" t="s">
        <v>517</v>
      </c>
    </row>
    <row r="2" spans="1:18">
      <c r="A2" s="374"/>
      <c r="Q2" s="181" t="s">
        <v>1</v>
      </c>
      <c r="R2" s="182" t="s">
        <v>2</v>
      </c>
    </row>
    <row r="3" spans="1:18" ht="13.8" thickBot="1">
      <c r="A3" s="374"/>
      <c r="Q3" s="364" t="s">
        <v>3</v>
      </c>
      <c r="R3" s="366">
        <v>2021</v>
      </c>
    </row>
    <row r="4" spans="1:18" ht="40.200000000000003" thickBot="1">
      <c r="A4" s="190" t="s">
        <v>4</v>
      </c>
      <c r="B4" s="191" t="s">
        <v>518</v>
      </c>
      <c r="C4" s="192" t="s">
        <v>519</v>
      </c>
      <c r="D4" s="163" t="s">
        <v>441</v>
      </c>
      <c r="E4" s="193" t="s">
        <v>383</v>
      </c>
      <c r="F4" s="193" t="s">
        <v>520</v>
      </c>
      <c r="G4" s="164" t="s">
        <v>443</v>
      </c>
      <c r="H4" s="164" t="s">
        <v>173</v>
      </c>
      <c r="I4" s="165" t="s">
        <v>521</v>
      </c>
      <c r="J4" s="164" t="s">
        <v>93</v>
      </c>
      <c r="K4" s="185" t="s">
        <v>444</v>
      </c>
      <c r="L4" s="183" t="s">
        <v>15</v>
      </c>
      <c r="M4" s="186" t="s">
        <v>445</v>
      </c>
      <c r="N4" s="186" t="s">
        <v>446</v>
      </c>
      <c r="O4" s="165" t="s">
        <v>447</v>
      </c>
      <c r="P4" s="165" t="s">
        <v>448</v>
      </c>
      <c r="Q4" s="166" t="s">
        <v>449</v>
      </c>
      <c r="R4" s="165" t="s">
        <v>522</v>
      </c>
    </row>
    <row r="5" spans="1:18" ht="26.4">
      <c r="A5" s="194" t="s">
        <v>17</v>
      </c>
      <c r="B5" s="195" t="s">
        <v>523</v>
      </c>
      <c r="C5" s="195" t="s">
        <v>524</v>
      </c>
      <c r="D5" s="196" t="s">
        <v>451</v>
      </c>
      <c r="E5" s="197" t="s">
        <v>525</v>
      </c>
      <c r="F5" s="198" t="s">
        <v>526</v>
      </c>
      <c r="G5" s="199" t="s">
        <v>457</v>
      </c>
      <c r="H5" s="200" t="s">
        <v>30</v>
      </c>
      <c r="I5" s="174" t="s">
        <v>233</v>
      </c>
      <c r="J5" s="199" t="s">
        <v>455</v>
      </c>
      <c r="K5" s="201">
        <v>100</v>
      </c>
      <c r="L5" s="201"/>
      <c r="M5" s="267">
        <v>90</v>
      </c>
      <c r="N5" s="267">
        <v>90</v>
      </c>
      <c r="O5" s="269">
        <v>100</v>
      </c>
      <c r="P5" s="270">
        <v>100</v>
      </c>
      <c r="Q5" s="203">
        <f>N5/(M5*K5/100)</f>
        <v>1</v>
      </c>
      <c r="R5" s="202"/>
    </row>
    <row r="6" spans="1:18" ht="26.4">
      <c r="A6" s="194" t="s">
        <v>17</v>
      </c>
      <c r="B6" s="195" t="s">
        <v>527</v>
      </c>
      <c r="C6" s="195" t="s">
        <v>528</v>
      </c>
      <c r="D6" s="196" t="s">
        <v>451</v>
      </c>
      <c r="E6" s="197" t="s">
        <v>525</v>
      </c>
      <c r="F6" s="198" t="s">
        <v>526</v>
      </c>
      <c r="G6" s="199" t="s">
        <v>457</v>
      </c>
      <c r="H6" s="200" t="s">
        <v>30</v>
      </c>
      <c r="I6" s="174" t="s">
        <v>233</v>
      </c>
      <c r="J6" s="199" t="s">
        <v>455</v>
      </c>
      <c r="K6" s="201">
        <v>100</v>
      </c>
      <c r="L6" s="201"/>
      <c r="M6" s="267">
        <v>14</v>
      </c>
      <c r="N6" s="267">
        <v>14</v>
      </c>
      <c r="O6" s="269">
        <v>100</v>
      </c>
      <c r="P6" s="270">
        <v>100</v>
      </c>
      <c r="Q6" s="203">
        <f t="shared" ref="Q6:Q69" si="0">N6/(M6*K6/100)</f>
        <v>1</v>
      </c>
      <c r="R6" s="202"/>
    </row>
    <row r="7" spans="1:18" ht="31.5" customHeight="1">
      <c r="A7" s="194" t="s">
        <v>17</v>
      </c>
      <c r="B7" s="381" t="s">
        <v>529</v>
      </c>
      <c r="C7" s="381" t="s">
        <v>524</v>
      </c>
      <c r="D7" s="196" t="s">
        <v>451</v>
      </c>
      <c r="E7" s="197" t="s">
        <v>525</v>
      </c>
      <c r="F7" s="198" t="s">
        <v>526</v>
      </c>
      <c r="G7" s="199" t="s">
        <v>457</v>
      </c>
      <c r="H7" s="200" t="s">
        <v>30</v>
      </c>
      <c r="I7" s="174" t="s">
        <v>233</v>
      </c>
      <c r="J7" s="199" t="s">
        <v>455</v>
      </c>
      <c r="K7" s="201">
        <v>100</v>
      </c>
      <c r="L7" s="201"/>
      <c r="M7" s="267">
        <v>5</v>
      </c>
      <c r="N7" s="267">
        <v>5</v>
      </c>
      <c r="O7" s="269">
        <v>100</v>
      </c>
      <c r="P7" s="270">
        <v>100</v>
      </c>
      <c r="Q7" s="203">
        <f t="shared" si="0"/>
        <v>1</v>
      </c>
      <c r="R7" s="202"/>
    </row>
    <row r="8" spans="1:18" ht="26.4">
      <c r="A8" s="194" t="s">
        <v>17</v>
      </c>
      <c r="B8" s="381" t="s">
        <v>530</v>
      </c>
      <c r="C8" s="381" t="s">
        <v>528</v>
      </c>
      <c r="D8" s="196" t="s">
        <v>451</v>
      </c>
      <c r="E8" s="197" t="s">
        <v>525</v>
      </c>
      <c r="F8" s="198" t="s">
        <v>526</v>
      </c>
      <c r="G8" s="199" t="s">
        <v>457</v>
      </c>
      <c r="H8" s="200" t="s">
        <v>30</v>
      </c>
      <c r="I8" s="174" t="s">
        <v>233</v>
      </c>
      <c r="J8" s="199" t="s">
        <v>455</v>
      </c>
      <c r="K8" s="201">
        <v>100</v>
      </c>
      <c r="L8" s="201"/>
      <c r="M8" s="267">
        <v>28</v>
      </c>
      <c r="N8" s="267">
        <v>28</v>
      </c>
      <c r="O8" s="269">
        <v>100</v>
      </c>
      <c r="P8" s="270">
        <v>100</v>
      </c>
      <c r="Q8" s="203">
        <f t="shared" si="0"/>
        <v>1</v>
      </c>
      <c r="R8" s="202"/>
    </row>
    <row r="9" spans="1:18" ht="26.4">
      <c r="A9" s="194" t="s">
        <v>17</v>
      </c>
      <c r="B9" s="195" t="s">
        <v>531</v>
      </c>
      <c r="C9" s="382" t="s">
        <v>528</v>
      </c>
      <c r="D9" s="196" t="s">
        <v>451</v>
      </c>
      <c r="E9" s="197" t="s">
        <v>525</v>
      </c>
      <c r="F9" s="198" t="s">
        <v>526</v>
      </c>
      <c r="G9" s="199" t="s">
        <v>457</v>
      </c>
      <c r="H9" s="200" t="s">
        <v>30</v>
      </c>
      <c r="I9" s="174" t="s">
        <v>233</v>
      </c>
      <c r="J9" s="199" t="s">
        <v>455</v>
      </c>
      <c r="K9" s="201">
        <v>100</v>
      </c>
      <c r="L9" s="201"/>
      <c r="M9" s="267">
        <v>23</v>
      </c>
      <c r="N9" s="267">
        <v>23</v>
      </c>
      <c r="O9" s="269">
        <v>100</v>
      </c>
      <c r="P9" s="270">
        <v>100</v>
      </c>
      <c r="Q9" s="203">
        <f t="shared" si="0"/>
        <v>1</v>
      </c>
      <c r="R9" s="202"/>
    </row>
    <row r="10" spans="1:18" ht="14.4">
      <c r="A10" s="194" t="s">
        <v>17</v>
      </c>
      <c r="B10" s="195" t="s">
        <v>523</v>
      </c>
      <c r="C10" s="195" t="s">
        <v>524</v>
      </c>
      <c r="D10" s="196" t="s">
        <v>451</v>
      </c>
      <c r="E10" s="197" t="s">
        <v>461</v>
      </c>
      <c r="F10" s="198" t="s">
        <v>458</v>
      </c>
      <c r="G10" s="199" t="s">
        <v>457</v>
      </c>
      <c r="H10" s="200" t="s">
        <v>30</v>
      </c>
      <c r="I10" s="174" t="s">
        <v>233</v>
      </c>
      <c r="J10" s="199" t="s">
        <v>455</v>
      </c>
      <c r="K10" s="201">
        <v>100</v>
      </c>
      <c r="L10" s="201"/>
      <c r="M10" s="267">
        <v>90</v>
      </c>
      <c r="N10" s="267">
        <v>38</v>
      </c>
      <c r="O10" s="269">
        <v>42</v>
      </c>
      <c r="P10" s="270">
        <v>42</v>
      </c>
      <c r="Q10" s="203">
        <f t="shared" si="0"/>
        <v>0.42222222222222222</v>
      </c>
      <c r="R10" s="204" t="s">
        <v>532</v>
      </c>
    </row>
    <row r="11" spans="1:18" ht="14.4">
      <c r="A11" s="194" t="s">
        <v>17</v>
      </c>
      <c r="B11" s="195" t="s">
        <v>527</v>
      </c>
      <c r="C11" s="195" t="s">
        <v>528</v>
      </c>
      <c r="D11" s="196" t="s">
        <v>451</v>
      </c>
      <c r="E11" s="197" t="s">
        <v>461</v>
      </c>
      <c r="F11" s="198" t="s">
        <v>458</v>
      </c>
      <c r="G11" s="199" t="s">
        <v>457</v>
      </c>
      <c r="H11" s="200" t="s">
        <v>30</v>
      </c>
      <c r="I11" s="174" t="s">
        <v>233</v>
      </c>
      <c r="J11" s="199" t="s">
        <v>455</v>
      </c>
      <c r="K11" s="201">
        <v>100</v>
      </c>
      <c r="L11" s="201"/>
      <c r="M11" s="267">
        <v>14</v>
      </c>
      <c r="N11" s="267">
        <v>11</v>
      </c>
      <c r="O11" s="269">
        <v>79</v>
      </c>
      <c r="P11" s="270">
        <v>79</v>
      </c>
      <c r="Q11" s="203">
        <f t="shared" si="0"/>
        <v>0.7857142857142857</v>
      </c>
      <c r="R11" s="204"/>
    </row>
    <row r="12" spans="1:18" ht="14.4">
      <c r="A12" s="194" t="s">
        <v>17</v>
      </c>
      <c r="B12" s="381" t="s">
        <v>529</v>
      </c>
      <c r="C12" s="381" t="s">
        <v>524</v>
      </c>
      <c r="D12" s="196" t="s">
        <v>451</v>
      </c>
      <c r="E12" s="197" t="s">
        <v>461</v>
      </c>
      <c r="F12" s="198" t="s">
        <v>458</v>
      </c>
      <c r="G12" s="199" t="s">
        <v>457</v>
      </c>
      <c r="H12" s="200" t="s">
        <v>30</v>
      </c>
      <c r="I12" s="174" t="s">
        <v>233</v>
      </c>
      <c r="J12" s="199" t="s">
        <v>455</v>
      </c>
      <c r="K12" s="201">
        <v>100</v>
      </c>
      <c r="L12" s="201"/>
      <c r="M12" s="267">
        <v>5</v>
      </c>
      <c r="N12" s="267">
        <v>5</v>
      </c>
      <c r="O12" s="269">
        <v>100</v>
      </c>
      <c r="P12" s="270">
        <v>100</v>
      </c>
      <c r="Q12" s="203">
        <f t="shared" si="0"/>
        <v>1</v>
      </c>
      <c r="R12" s="204" t="s">
        <v>533</v>
      </c>
    </row>
    <row r="13" spans="1:18" ht="14.4">
      <c r="A13" s="194" t="s">
        <v>17</v>
      </c>
      <c r="B13" s="381" t="s">
        <v>530</v>
      </c>
      <c r="C13" s="381" t="s">
        <v>528</v>
      </c>
      <c r="D13" s="196" t="s">
        <v>451</v>
      </c>
      <c r="E13" s="197" t="s">
        <v>461</v>
      </c>
      <c r="F13" s="198" t="s">
        <v>458</v>
      </c>
      <c r="G13" s="199" t="s">
        <v>457</v>
      </c>
      <c r="H13" s="200" t="s">
        <v>30</v>
      </c>
      <c r="I13" s="174" t="s">
        <v>233</v>
      </c>
      <c r="J13" s="199" t="s">
        <v>455</v>
      </c>
      <c r="K13" s="201">
        <v>100</v>
      </c>
      <c r="L13" s="201"/>
      <c r="M13" s="267">
        <v>28</v>
      </c>
      <c r="N13" s="267">
        <v>25</v>
      </c>
      <c r="O13" s="269">
        <v>89</v>
      </c>
      <c r="P13" s="270">
        <v>89</v>
      </c>
      <c r="Q13" s="203">
        <f t="shared" si="0"/>
        <v>0.8928571428571429</v>
      </c>
      <c r="R13" s="204"/>
    </row>
    <row r="14" spans="1:18" ht="14.4">
      <c r="A14" s="194" t="s">
        <v>17</v>
      </c>
      <c r="B14" s="195" t="s">
        <v>531</v>
      </c>
      <c r="C14" s="382" t="s">
        <v>528</v>
      </c>
      <c r="D14" s="196" t="s">
        <v>451</v>
      </c>
      <c r="E14" s="197" t="s">
        <v>461</v>
      </c>
      <c r="F14" s="198" t="s">
        <v>458</v>
      </c>
      <c r="G14" s="199" t="s">
        <v>457</v>
      </c>
      <c r="H14" s="200" t="s">
        <v>30</v>
      </c>
      <c r="I14" s="174" t="s">
        <v>233</v>
      </c>
      <c r="J14" s="199" t="s">
        <v>455</v>
      </c>
      <c r="K14" s="201">
        <v>100</v>
      </c>
      <c r="L14" s="201"/>
      <c r="M14" s="267">
        <v>23</v>
      </c>
      <c r="N14" s="267">
        <v>21</v>
      </c>
      <c r="O14" s="269">
        <v>91</v>
      </c>
      <c r="P14" s="270">
        <v>91</v>
      </c>
      <c r="Q14" s="203">
        <f t="shared" si="0"/>
        <v>0.91304347826086951</v>
      </c>
      <c r="R14" s="204"/>
    </row>
    <row r="15" spans="1:18" ht="14.4">
      <c r="A15" s="194" t="s">
        <v>17</v>
      </c>
      <c r="B15" s="195" t="s">
        <v>523</v>
      </c>
      <c r="C15" s="195" t="s">
        <v>524</v>
      </c>
      <c r="D15" s="196" t="s">
        <v>451</v>
      </c>
      <c r="E15" s="197" t="s">
        <v>462</v>
      </c>
      <c r="F15" s="198" t="s">
        <v>458</v>
      </c>
      <c r="G15" s="199" t="s">
        <v>457</v>
      </c>
      <c r="H15" s="200" t="s">
        <v>30</v>
      </c>
      <c r="I15" s="174" t="s">
        <v>233</v>
      </c>
      <c r="J15" s="199" t="s">
        <v>455</v>
      </c>
      <c r="K15" s="201">
        <v>100</v>
      </c>
      <c r="L15" s="201"/>
      <c r="M15" s="267">
        <v>90</v>
      </c>
      <c r="N15" s="267">
        <v>38</v>
      </c>
      <c r="O15" s="269">
        <v>42</v>
      </c>
      <c r="P15" s="270">
        <v>42</v>
      </c>
      <c r="Q15" s="203">
        <f t="shared" si="0"/>
        <v>0.42222222222222222</v>
      </c>
      <c r="R15" s="204" t="s">
        <v>532</v>
      </c>
    </row>
    <row r="16" spans="1:18" ht="14.4">
      <c r="A16" s="194" t="s">
        <v>17</v>
      </c>
      <c r="B16" s="195" t="s">
        <v>527</v>
      </c>
      <c r="C16" s="195" t="s">
        <v>528</v>
      </c>
      <c r="D16" s="196" t="s">
        <v>451</v>
      </c>
      <c r="E16" s="197" t="s">
        <v>462</v>
      </c>
      <c r="F16" s="198" t="s">
        <v>458</v>
      </c>
      <c r="G16" s="199" t="s">
        <v>457</v>
      </c>
      <c r="H16" s="200" t="s">
        <v>30</v>
      </c>
      <c r="I16" s="174" t="s">
        <v>233</v>
      </c>
      <c r="J16" s="199" t="s">
        <v>455</v>
      </c>
      <c r="K16" s="201">
        <v>100</v>
      </c>
      <c r="L16" s="201"/>
      <c r="M16" s="267">
        <v>14</v>
      </c>
      <c r="N16" s="267">
        <v>11</v>
      </c>
      <c r="O16" s="269">
        <v>79</v>
      </c>
      <c r="P16" s="270">
        <v>79</v>
      </c>
      <c r="Q16" s="203">
        <f t="shared" si="0"/>
        <v>0.7857142857142857</v>
      </c>
      <c r="R16" s="204"/>
    </row>
    <row r="17" spans="1:18" ht="14.4">
      <c r="A17" s="194" t="s">
        <v>17</v>
      </c>
      <c r="B17" s="381" t="s">
        <v>529</v>
      </c>
      <c r="C17" s="381" t="s">
        <v>524</v>
      </c>
      <c r="D17" s="196" t="s">
        <v>451</v>
      </c>
      <c r="E17" s="197" t="s">
        <v>462</v>
      </c>
      <c r="F17" s="198" t="s">
        <v>458</v>
      </c>
      <c r="G17" s="199" t="s">
        <v>457</v>
      </c>
      <c r="H17" s="200" t="s">
        <v>30</v>
      </c>
      <c r="I17" s="174" t="s">
        <v>233</v>
      </c>
      <c r="J17" s="199" t="s">
        <v>455</v>
      </c>
      <c r="K17" s="201">
        <v>100</v>
      </c>
      <c r="L17" s="201"/>
      <c r="M17" s="267">
        <v>5</v>
      </c>
      <c r="N17" s="267">
        <v>5</v>
      </c>
      <c r="O17" s="269">
        <v>100</v>
      </c>
      <c r="P17" s="270">
        <v>100</v>
      </c>
      <c r="Q17" s="203">
        <f t="shared" si="0"/>
        <v>1</v>
      </c>
      <c r="R17" s="204" t="s">
        <v>533</v>
      </c>
    </row>
    <row r="18" spans="1:18" ht="14.4">
      <c r="A18" s="194" t="s">
        <v>17</v>
      </c>
      <c r="B18" s="381" t="s">
        <v>530</v>
      </c>
      <c r="C18" s="381" t="s">
        <v>528</v>
      </c>
      <c r="D18" s="196" t="s">
        <v>451</v>
      </c>
      <c r="E18" s="197" t="s">
        <v>462</v>
      </c>
      <c r="F18" s="198" t="s">
        <v>458</v>
      </c>
      <c r="G18" s="199" t="s">
        <v>457</v>
      </c>
      <c r="H18" s="200" t="s">
        <v>30</v>
      </c>
      <c r="I18" s="174" t="s">
        <v>233</v>
      </c>
      <c r="J18" s="199" t="s">
        <v>455</v>
      </c>
      <c r="K18" s="201">
        <v>100</v>
      </c>
      <c r="L18" s="201"/>
      <c r="M18" s="267">
        <v>28</v>
      </c>
      <c r="N18" s="267">
        <v>25</v>
      </c>
      <c r="O18" s="269">
        <v>89</v>
      </c>
      <c r="P18" s="270">
        <v>89</v>
      </c>
      <c r="Q18" s="203">
        <f t="shared" si="0"/>
        <v>0.8928571428571429</v>
      </c>
      <c r="R18" s="204"/>
    </row>
    <row r="19" spans="1:18" ht="14.4">
      <c r="A19" s="194" t="s">
        <v>17</v>
      </c>
      <c r="B19" s="195" t="s">
        <v>531</v>
      </c>
      <c r="C19" s="382" t="s">
        <v>528</v>
      </c>
      <c r="D19" s="196" t="s">
        <v>451</v>
      </c>
      <c r="E19" s="197" t="s">
        <v>462</v>
      </c>
      <c r="F19" s="198" t="s">
        <v>458</v>
      </c>
      <c r="G19" s="199" t="s">
        <v>457</v>
      </c>
      <c r="H19" s="200" t="s">
        <v>30</v>
      </c>
      <c r="I19" s="174" t="s">
        <v>233</v>
      </c>
      <c r="J19" s="199" t="s">
        <v>455</v>
      </c>
      <c r="K19" s="201">
        <v>100</v>
      </c>
      <c r="L19" s="201"/>
      <c r="M19" s="267">
        <v>23</v>
      </c>
      <c r="N19" s="267">
        <v>21</v>
      </c>
      <c r="O19" s="269">
        <v>91</v>
      </c>
      <c r="P19" s="270">
        <v>91</v>
      </c>
      <c r="Q19" s="203">
        <f t="shared" si="0"/>
        <v>0.91304347826086951</v>
      </c>
      <c r="R19" s="204"/>
    </row>
    <row r="20" spans="1:18" ht="26.4">
      <c r="A20" s="194" t="s">
        <v>17</v>
      </c>
      <c r="B20" s="195" t="s">
        <v>523</v>
      </c>
      <c r="C20" s="195" t="s">
        <v>524</v>
      </c>
      <c r="D20" s="196" t="s">
        <v>451</v>
      </c>
      <c r="E20" s="197" t="s">
        <v>464</v>
      </c>
      <c r="F20" s="198" t="s">
        <v>458</v>
      </c>
      <c r="G20" s="199" t="s">
        <v>457</v>
      </c>
      <c r="H20" s="200" t="s">
        <v>30</v>
      </c>
      <c r="I20" s="174" t="s">
        <v>233</v>
      </c>
      <c r="J20" s="199" t="s">
        <v>455</v>
      </c>
      <c r="K20" s="201">
        <v>100</v>
      </c>
      <c r="L20" s="201"/>
      <c r="M20" s="267">
        <v>90</v>
      </c>
      <c r="N20" s="267">
        <v>38</v>
      </c>
      <c r="O20" s="269">
        <v>42</v>
      </c>
      <c r="P20" s="270">
        <v>42</v>
      </c>
      <c r="Q20" s="203">
        <f t="shared" si="0"/>
        <v>0.42222222222222222</v>
      </c>
      <c r="R20" s="204" t="s">
        <v>532</v>
      </c>
    </row>
    <row r="21" spans="1:18" ht="26.4">
      <c r="A21" s="194" t="s">
        <v>17</v>
      </c>
      <c r="B21" s="195" t="s">
        <v>527</v>
      </c>
      <c r="C21" s="195" t="s">
        <v>528</v>
      </c>
      <c r="D21" s="196" t="s">
        <v>451</v>
      </c>
      <c r="E21" s="197" t="s">
        <v>464</v>
      </c>
      <c r="F21" s="198" t="s">
        <v>458</v>
      </c>
      <c r="G21" s="199" t="s">
        <v>457</v>
      </c>
      <c r="H21" s="200" t="s">
        <v>30</v>
      </c>
      <c r="I21" s="174" t="s">
        <v>233</v>
      </c>
      <c r="J21" s="199" t="s">
        <v>455</v>
      </c>
      <c r="K21" s="201">
        <v>100</v>
      </c>
      <c r="L21" s="201"/>
      <c r="M21" s="267">
        <v>14</v>
      </c>
      <c r="N21" s="267">
        <v>11</v>
      </c>
      <c r="O21" s="269">
        <v>79</v>
      </c>
      <c r="P21" s="270">
        <v>79</v>
      </c>
      <c r="Q21" s="203">
        <f t="shared" si="0"/>
        <v>0.7857142857142857</v>
      </c>
      <c r="R21" s="204"/>
    </row>
    <row r="22" spans="1:18" ht="26.4">
      <c r="A22" s="194" t="s">
        <v>17</v>
      </c>
      <c r="B22" s="381" t="s">
        <v>529</v>
      </c>
      <c r="C22" s="381" t="s">
        <v>524</v>
      </c>
      <c r="D22" s="196" t="s">
        <v>451</v>
      </c>
      <c r="E22" s="197" t="s">
        <v>464</v>
      </c>
      <c r="F22" s="198" t="s">
        <v>458</v>
      </c>
      <c r="G22" s="199" t="s">
        <v>457</v>
      </c>
      <c r="H22" s="200" t="s">
        <v>30</v>
      </c>
      <c r="I22" s="174" t="s">
        <v>233</v>
      </c>
      <c r="J22" s="199" t="s">
        <v>455</v>
      </c>
      <c r="K22" s="201">
        <v>100</v>
      </c>
      <c r="L22" s="201"/>
      <c r="M22" s="267">
        <v>5</v>
      </c>
      <c r="N22" s="267">
        <v>5</v>
      </c>
      <c r="O22" s="269">
        <v>100</v>
      </c>
      <c r="P22" s="270">
        <v>100</v>
      </c>
      <c r="Q22" s="203">
        <f t="shared" si="0"/>
        <v>1</v>
      </c>
      <c r="R22" s="204" t="s">
        <v>533</v>
      </c>
    </row>
    <row r="23" spans="1:18" ht="26.4">
      <c r="A23" s="194" t="s">
        <v>17</v>
      </c>
      <c r="B23" s="381" t="s">
        <v>530</v>
      </c>
      <c r="C23" s="381" t="s">
        <v>528</v>
      </c>
      <c r="D23" s="196" t="s">
        <v>451</v>
      </c>
      <c r="E23" s="197" t="s">
        <v>464</v>
      </c>
      <c r="F23" s="198" t="s">
        <v>458</v>
      </c>
      <c r="G23" s="199" t="s">
        <v>457</v>
      </c>
      <c r="H23" s="200" t="s">
        <v>30</v>
      </c>
      <c r="I23" s="174" t="s">
        <v>233</v>
      </c>
      <c r="J23" s="199" t="s">
        <v>455</v>
      </c>
      <c r="K23" s="201">
        <v>100</v>
      </c>
      <c r="L23" s="201"/>
      <c r="M23" s="267">
        <v>28</v>
      </c>
      <c r="N23" s="267">
        <v>25</v>
      </c>
      <c r="O23" s="269">
        <v>89</v>
      </c>
      <c r="P23" s="270">
        <v>89</v>
      </c>
      <c r="Q23" s="203">
        <f t="shared" si="0"/>
        <v>0.8928571428571429</v>
      </c>
      <c r="R23" s="204"/>
    </row>
    <row r="24" spans="1:18" ht="26.4">
      <c r="A24" s="194" t="s">
        <v>17</v>
      </c>
      <c r="B24" s="195" t="s">
        <v>531</v>
      </c>
      <c r="C24" s="382" t="s">
        <v>528</v>
      </c>
      <c r="D24" s="196" t="s">
        <v>451</v>
      </c>
      <c r="E24" s="197" t="s">
        <v>464</v>
      </c>
      <c r="F24" s="198" t="s">
        <v>458</v>
      </c>
      <c r="G24" s="199" t="s">
        <v>457</v>
      </c>
      <c r="H24" s="200" t="s">
        <v>30</v>
      </c>
      <c r="I24" s="174" t="s">
        <v>233</v>
      </c>
      <c r="J24" s="199" t="s">
        <v>455</v>
      </c>
      <c r="K24" s="201">
        <v>100</v>
      </c>
      <c r="L24" s="201"/>
      <c r="M24" s="267">
        <v>23</v>
      </c>
      <c r="N24" s="267">
        <v>21</v>
      </c>
      <c r="O24" s="269">
        <v>91</v>
      </c>
      <c r="P24" s="270">
        <v>91</v>
      </c>
      <c r="Q24" s="203">
        <f t="shared" si="0"/>
        <v>0.91304347826086951</v>
      </c>
      <c r="R24" s="204"/>
    </row>
    <row r="25" spans="1:18" ht="26.4">
      <c r="A25" s="194" t="s">
        <v>17</v>
      </c>
      <c r="B25" s="195" t="s">
        <v>523</v>
      </c>
      <c r="C25" s="195" t="s">
        <v>524</v>
      </c>
      <c r="D25" s="196" t="s">
        <v>451</v>
      </c>
      <c r="E25" s="197" t="s">
        <v>465</v>
      </c>
      <c r="F25" s="198" t="s">
        <v>534</v>
      </c>
      <c r="G25" s="199" t="s">
        <v>457</v>
      </c>
      <c r="H25" s="200" t="s">
        <v>30</v>
      </c>
      <c r="I25" s="174" t="s">
        <v>233</v>
      </c>
      <c r="J25" s="199" t="s">
        <v>455</v>
      </c>
      <c r="K25" s="201">
        <v>100</v>
      </c>
      <c r="L25" s="201"/>
      <c r="M25" s="267">
        <v>90</v>
      </c>
      <c r="N25" s="267">
        <v>38</v>
      </c>
      <c r="O25" s="269">
        <v>42</v>
      </c>
      <c r="P25" s="270">
        <v>42</v>
      </c>
      <c r="Q25" s="203">
        <f t="shared" si="0"/>
        <v>0.42222222222222222</v>
      </c>
      <c r="R25" s="204" t="s">
        <v>532</v>
      </c>
    </row>
    <row r="26" spans="1:18" ht="26.4">
      <c r="A26" s="194" t="s">
        <v>17</v>
      </c>
      <c r="B26" s="195" t="s">
        <v>527</v>
      </c>
      <c r="C26" s="195" t="s">
        <v>528</v>
      </c>
      <c r="D26" s="196" t="s">
        <v>451</v>
      </c>
      <c r="E26" s="197" t="s">
        <v>465</v>
      </c>
      <c r="F26" s="198" t="s">
        <v>534</v>
      </c>
      <c r="G26" s="199" t="s">
        <v>457</v>
      </c>
      <c r="H26" s="200" t="s">
        <v>30</v>
      </c>
      <c r="I26" s="174" t="s">
        <v>233</v>
      </c>
      <c r="J26" s="199" t="s">
        <v>455</v>
      </c>
      <c r="K26" s="201">
        <v>100</v>
      </c>
      <c r="L26" s="201"/>
      <c r="M26" s="267">
        <v>14</v>
      </c>
      <c r="N26" s="267">
        <v>11</v>
      </c>
      <c r="O26" s="269">
        <v>79</v>
      </c>
      <c r="P26" s="270">
        <v>79</v>
      </c>
      <c r="Q26" s="203">
        <f t="shared" si="0"/>
        <v>0.7857142857142857</v>
      </c>
      <c r="R26" s="204"/>
    </row>
    <row r="27" spans="1:18" ht="26.4">
      <c r="A27" s="194" t="s">
        <v>17</v>
      </c>
      <c r="B27" s="381" t="s">
        <v>529</v>
      </c>
      <c r="C27" s="381" t="s">
        <v>524</v>
      </c>
      <c r="D27" s="196" t="s">
        <v>451</v>
      </c>
      <c r="E27" s="197" t="s">
        <v>465</v>
      </c>
      <c r="F27" s="198" t="s">
        <v>534</v>
      </c>
      <c r="G27" s="199" t="s">
        <v>457</v>
      </c>
      <c r="H27" s="200" t="s">
        <v>30</v>
      </c>
      <c r="I27" s="174" t="s">
        <v>233</v>
      </c>
      <c r="J27" s="199" t="s">
        <v>455</v>
      </c>
      <c r="K27" s="201">
        <v>100</v>
      </c>
      <c r="L27" s="201"/>
      <c r="M27" s="267">
        <v>5</v>
      </c>
      <c r="N27" s="267">
        <v>5</v>
      </c>
      <c r="O27" s="269">
        <v>100</v>
      </c>
      <c r="P27" s="270">
        <v>100</v>
      </c>
      <c r="Q27" s="203">
        <f t="shared" si="0"/>
        <v>1</v>
      </c>
      <c r="R27" s="204" t="s">
        <v>533</v>
      </c>
    </row>
    <row r="28" spans="1:18" ht="26.4">
      <c r="A28" s="194" t="s">
        <v>17</v>
      </c>
      <c r="B28" s="381" t="s">
        <v>530</v>
      </c>
      <c r="C28" s="381" t="s">
        <v>528</v>
      </c>
      <c r="D28" s="196" t="s">
        <v>451</v>
      </c>
      <c r="E28" s="197" t="s">
        <v>465</v>
      </c>
      <c r="F28" s="198" t="s">
        <v>534</v>
      </c>
      <c r="G28" s="199" t="s">
        <v>457</v>
      </c>
      <c r="H28" s="200" t="s">
        <v>30</v>
      </c>
      <c r="I28" s="174" t="s">
        <v>233</v>
      </c>
      <c r="J28" s="199" t="s">
        <v>455</v>
      </c>
      <c r="K28" s="201">
        <v>100</v>
      </c>
      <c r="L28" s="201"/>
      <c r="M28" s="267">
        <v>28</v>
      </c>
      <c r="N28" s="267">
        <v>25</v>
      </c>
      <c r="O28" s="269">
        <v>89</v>
      </c>
      <c r="P28" s="270">
        <v>89</v>
      </c>
      <c r="Q28" s="203">
        <f t="shared" si="0"/>
        <v>0.8928571428571429</v>
      </c>
      <c r="R28" s="204"/>
    </row>
    <row r="29" spans="1:18" ht="26.4">
      <c r="A29" s="194" t="s">
        <v>17</v>
      </c>
      <c r="B29" s="195" t="s">
        <v>531</v>
      </c>
      <c r="C29" s="382" t="s">
        <v>528</v>
      </c>
      <c r="D29" s="196" t="s">
        <v>451</v>
      </c>
      <c r="E29" s="197" t="s">
        <v>465</v>
      </c>
      <c r="F29" s="198" t="s">
        <v>534</v>
      </c>
      <c r="G29" s="199" t="s">
        <v>457</v>
      </c>
      <c r="H29" s="200" t="s">
        <v>30</v>
      </c>
      <c r="I29" s="174" t="s">
        <v>233</v>
      </c>
      <c r="J29" s="199" t="s">
        <v>455</v>
      </c>
      <c r="K29" s="201">
        <v>100</v>
      </c>
      <c r="L29" s="201"/>
      <c r="M29" s="267">
        <v>23</v>
      </c>
      <c r="N29" s="267">
        <v>21</v>
      </c>
      <c r="O29" s="269">
        <v>91</v>
      </c>
      <c r="P29" s="270">
        <v>91</v>
      </c>
      <c r="Q29" s="203">
        <f t="shared" si="0"/>
        <v>0.91304347826086951</v>
      </c>
      <c r="R29" s="204"/>
    </row>
    <row r="30" spans="1:18" ht="26.4">
      <c r="A30" s="194" t="s">
        <v>17</v>
      </c>
      <c r="B30" s="195" t="s">
        <v>523</v>
      </c>
      <c r="C30" s="195" t="s">
        <v>524</v>
      </c>
      <c r="D30" s="196" t="s">
        <v>451</v>
      </c>
      <c r="E30" s="197" t="s">
        <v>535</v>
      </c>
      <c r="F30" s="198" t="s">
        <v>534</v>
      </c>
      <c r="G30" s="199" t="s">
        <v>457</v>
      </c>
      <c r="H30" s="200" t="s">
        <v>30</v>
      </c>
      <c r="I30" s="174" t="s">
        <v>233</v>
      </c>
      <c r="J30" s="199" t="s">
        <v>455</v>
      </c>
      <c r="K30" s="201">
        <v>100</v>
      </c>
      <c r="L30" s="201"/>
      <c r="M30" s="267">
        <v>90</v>
      </c>
      <c r="N30" s="267">
        <v>38</v>
      </c>
      <c r="O30" s="269">
        <v>42</v>
      </c>
      <c r="P30" s="270">
        <v>42</v>
      </c>
      <c r="Q30" s="203">
        <f t="shared" si="0"/>
        <v>0.42222222222222222</v>
      </c>
      <c r="R30" s="204" t="s">
        <v>532</v>
      </c>
    </row>
    <row r="31" spans="1:18" ht="26.4">
      <c r="A31" s="194" t="s">
        <v>17</v>
      </c>
      <c r="B31" s="195" t="s">
        <v>527</v>
      </c>
      <c r="C31" s="195" t="s">
        <v>528</v>
      </c>
      <c r="D31" s="196" t="s">
        <v>451</v>
      </c>
      <c r="E31" s="197" t="s">
        <v>535</v>
      </c>
      <c r="F31" s="198" t="s">
        <v>534</v>
      </c>
      <c r="G31" s="199" t="s">
        <v>457</v>
      </c>
      <c r="H31" s="200" t="s">
        <v>30</v>
      </c>
      <c r="I31" s="174" t="s">
        <v>233</v>
      </c>
      <c r="J31" s="199" t="s">
        <v>455</v>
      </c>
      <c r="K31" s="201">
        <v>100</v>
      </c>
      <c r="L31" s="201"/>
      <c r="M31" s="267">
        <v>14</v>
      </c>
      <c r="N31" s="267">
        <v>11</v>
      </c>
      <c r="O31" s="269">
        <v>79</v>
      </c>
      <c r="P31" s="270">
        <v>79</v>
      </c>
      <c r="Q31" s="203">
        <f t="shared" si="0"/>
        <v>0.7857142857142857</v>
      </c>
      <c r="R31" s="204"/>
    </row>
    <row r="32" spans="1:18" ht="26.4">
      <c r="A32" s="194" t="s">
        <v>17</v>
      </c>
      <c r="B32" s="381" t="s">
        <v>529</v>
      </c>
      <c r="C32" s="381" t="s">
        <v>524</v>
      </c>
      <c r="D32" s="196" t="s">
        <v>451</v>
      </c>
      <c r="E32" s="197" t="s">
        <v>535</v>
      </c>
      <c r="F32" s="198" t="s">
        <v>534</v>
      </c>
      <c r="G32" s="199" t="s">
        <v>457</v>
      </c>
      <c r="H32" s="200" t="s">
        <v>30</v>
      </c>
      <c r="I32" s="174" t="s">
        <v>233</v>
      </c>
      <c r="J32" s="199" t="s">
        <v>455</v>
      </c>
      <c r="K32" s="201">
        <v>100</v>
      </c>
      <c r="L32" s="201"/>
      <c r="M32" s="267">
        <v>5</v>
      </c>
      <c r="N32" s="267">
        <v>5</v>
      </c>
      <c r="O32" s="269">
        <v>100</v>
      </c>
      <c r="P32" s="270">
        <v>100</v>
      </c>
      <c r="Q32" s="203">
        <f t="shared" si="0"/>
        <v>1</v>
      </c>
      <c r="R32" s="204" t="s">
        <v>533</v>
      </c>
    </row>
    <row r="33" spans="1:18" ht="26.4">
      <c r="A33" s="194" t="s">
        <v>17</v>
      </c>
      <c r="B33" s="381" t="s">
        <v>530</v>
      </c>
      <c r="C33" s="381" t="s">
        <v>528</v>
      </c>
      <c r="D33" s="196" t="s">
        <v>451</v>
      </c>
      <c r="E33" s="197" t="s">
        <v>535</v>
      </c>
      <c r="F33" s="198" t="s">
        <v>534</v>
      </c>
      <c r="G33" s="199" t="s">
        <v>457</v>
      </c>
      <c r="H33" s="200" t="s">
        <v>30</v>
      </c>
      <c r="I33" s="174" t="s">
        <v>233</v>
      </c>
      <c r="J33" s="199" t="s">
        <v>455</v>
      </c>
      <c r="K33" s="201">
        <v>100</v>
      </c>
      <c r="L33" s="201"/>
      <c r="M33" s="267">
        <v>28</v>
      </c>
      <c r="N33" s="267">
        <v>25</v>
      </c>
      <c r="O33" s="269">
        <v>89</v>
      </c>
      <c r="P33" s="270">
        <v>89</v>
      </c>
      <c r="Q33" s="203">
        <f t="shared" si="0"/>
        <v>0.8928571428571429</v>
      </c>
      <c r="R33" s="204"/>
    </row>
    <row r="34" spans="1:18" ht="26.4">
      <c r="A34" s="194" t="s">
        <v>17</v>
      </c>
      <c r="B34" s="195" t="s">
        <v>531</v>
      </c>
      <c r="C34" s="382" t="s">
        <v>528</v>
      </c>
      <c r="D34" s="196" t="s">
        <v>451</v>
      </c>
      <c r="E34" s="197" t="s">
        <v>535</v>
      </c>
      <c r="F34" s="198" t="s">
        <v>534</v>
      </c>
      <c r="G34" s="199" t="s">
        <v>457</v>
      </c>
      <c r="H34" s="200" t="s">
        <v>30</v>
      </c>
      <c r="I34" s="174" t="s">
        <v>233</v>
      </c>
      <c r="J34" s="199" t="s">
        <v>455</v>
      </c>
      <c r="K34" s="201">
        <v>100</v>
      </c>
      <c r="L34" s="201"/>
      <c r="M34" s="267">
        <v>23</v>
      </c>
      <c r="N34" s="267">
        <v>21</v>
      </c>
      <c r="O34" s="269">
        <v>91</v>
      </c>
      <c r="P34" s="270">
        <v>91</v>
      </c>
      <c r="Q34" s="203">
        <f t="shared" si="0"/>
        <v>0.91304347826086951</v>
      </c>
      <c r="R34" s="204"/>
    </row>
    <row r="35" spans="1:18" ht="26.4">
      <c r="A35" s="194" t="s">
        <v>17</v>
      </c>
      <c r="B35" s="195" t="s">
        <v>523</v>
      </c>
      <c r="C35" s="195" t="s">
        <v>524</v>
      </c>
      <c r="D35" s="196" t="s">
        <v>451</v>
      </c>
      <c r="E35" s="197" t="s">
        <v>536</v>
      </c>
      <c r="F35" s="198" t="s">
        <v>534</v>
      </c>
      <c r="G35" s="199" t="s">
        <v>457</v>
      </c>
      <c r="H35" s="200" t="s">
        <v>30</v>
      </c>
      <c r="I35" s="174" t="s">
        <v>233</v>
      </c>
      <c r="J35" s="199" t="s">
        <v>455</v>
      </c>
      <c r="K35" s="201">
        <v>100</v>
      </c>
      <c r="L35" s="201"/>
      <c r="M35" s="267">
        <v>90</v>
      </c>
      <c r="N35" s="267">
        <v>38</v>
      </c>
      <c r="O35" s="269">
        <v>42</v>
      </c>
      <c r="P35" s="270">
        <v>42</v>
      </c>
      <c r="Q35" s="203">
        <f t="shared" si="0"/>
        <v>0.42222222222222222</v>
      </c>
      <c r="R35" s="204" t="s">
        <v>532</v>
      </c>
    </row>
    <row r="36" spans="1:18" ht="26.4">
      <c r="A36" s="194" t="s">
        <v>17</v>
      </c>
      <c r="B36" s="195" t="s">
        <v>527</v>
      </c>
      <c r="C36" s="195" t="s">
        <v>528</v>
      </c>
      <c r="D36" s="196" t="s">
        <v>451</v>
      </c>
      <c r="E36" s="197" t="s">
        <v>536</v>
      </c>
      <c r="F36" s="198" t="s">
        <v>534</v>
      </c>
      <c r="G36" s="199" t="s">
        <v>457</v>
      </c>
      <c r="H36" s="200" t="s">
        <v>30</v>
      </c>
      <c r="I36" s="174" t="s">
        <v>233</v>
      </c>
      <c r="J36" s="199" t="s">
        <v>455</v>
      </c>
      <c r="K36" s="201">
        <v>100</v>
      </c>
      <c r="L36" s="201"/>
      <c r="M36" s="267">
        <v>14</v>
      </c>
      <c r="N36" s="267">
        <v>11</v>
      </c>
      <c r="O36" s="269">
        <v>79</v>
      </c>
      <c r="P36" s="270">
        <v>79</v>
      </c>
      <c r="Q36" s="203">
        <f t="shared" si="0"/>
        <v>0.7857142857142857</v>
      </c>
      <c r="R36" s="204"/>
    </row>
    <row r="37" spans="1:18" ht="26.4">
      <c r="A37" s="194" t="s">
        <v>17</v>
      </c>
      <c r="B37" s="381" t="s">
        <v>529</v>
      </c>
      <c r="C37" s="381" t="s">
        <v>524</v>
      </c>
      <c r="D37" s="196" t="s">
        <v>451</v>
      </c>
      <c r="E37" s="197" t="s">
        <v>536</v>
      </c>
      <c r="F37" s="198" t="s">
        <v>534</v>
      </c>
      <c r="G37" s="199" t="s">
        <v>457</v>
      </c>
      <c r="H37" s="200" t="s">
        <v>30</v>
      </c>
      <c r="I37" s="174" t="s">
        <v>233</v>
      </c>
      <c r="J37" s="199" t="s">
        <v>455</v>
      </c>
      <c r="K37" s="201">
        <v>100</v>
      </c>
      <c r="L37" s="201"/>
      <c r="M37" s="267">
        <v>5</v>
      </c>
      <c r="N37" s="267">
        <v>5</v>
      </c>
      <c r="O37" s="269">
        <v>100</v>
      </c>
      <c r="P37" s="270">
        <v>100</v>
      </c>
      <c r="Q37" s="203">
        <f t="shared" si="0"/>
        <v>1</v>
      </c>
      <c r="R37" s="204" t="s">
        <v>533</v>
      </c>
    </row>
    <row r="38" spans="1:18" ht="26.4">
      <c r="A38" s="194" t="s">
        <v>17</v>
      </c>
      <c r="B38" s="381" t="s">
        <v>530</v>
      </c>
      <c r="C38" s="381" t="s">
        <v>528</v>
      </c>
      <c r="D38" s="196" t="s">
        <v>451</v>
      </c>
      <c r="E38" s="197" t="s">
        <v>536</v>
      </c>
      <c r="F38" s="198" t="s">
        <v>534</v>
      </c>
      <c r="G38" s="199" t="s">
        <v>457</v>
      </c>
      <c r="H38" s="200" t="s">
        <v>30</v>
      </c>
      <c r="I38" s="174" t="s">
        <v>233</v>
      </c>
      <c r="J38" s="199" t="s">
        <v>455</v>
      </c>
      <c r="K38" s="201">
        <v>100</v>
      </c>
      <c r="L38" s="201"/>
      <c r="M38" s="267">
        <v>28</v>
      </c>
      <c r="N38" s="267">
        <v>25</v>
      </c>
      <c r="O38" s="269">
        <v>89</v>
      </c>
      <c r="P38" s="270">
        <v>89</v>
      </c>
      <c r="Q38" s="203">
        <f t="shared" si="0"/>
        <v>0.8928571428571429</v>
      </c>
      <c r="R38" s="204"/>
    </row>
    <row r="39" spans="1:18" ht="26.4">
      <c r="A39" s="194" t="s">
        <v>17</v>
      </c>
      <c r="B39" s="195" t="s">
        <v>531</v>
      </c>
      <c r="C39" s="382" t="s">
        <v>528</v>
      </c>
      <c r="D39" s="196" t="s">
        <v>451</v>
      </c>
      <c r="E39" s="197" t="s">
        <v>536</v>
      </c>
      <c r="F39" s="198" t="s">
        <v>534</v>
      </c>
      <c r="G39" s="199" t="s">
        <v>457</v>
      </c>
      <c r="H39" s="200" t="s">
        <v>30</v>
      </c>
      <c r="I39" s="174" t="s">
        <v>233</v>
      </c>
      <c r="J39" s="199" t="s">
        <v>455</v>
      </c>
      <c r="K39" s="201">
        <v>100</v>
      </c>
      <c r="L39" s="201"/>
      <c r="M39" s="267">
        <v>23</v>
      </c>
      <c r="N39" s="267">
        <v>21</v>
      </c>
      <c r="O39" s="269">
        <v>91</v>
      </c>
      <c r="P39" s="270">
        <v>91</v>
      </c>
      <c r="Q39" s="203">
        <f t="shared" si="0"/>
        <v>0.91304347826086951</v>
      </c>
      <c r="R39" s="204"/>
    </row>
    <row r="40" spans="1:18" ht="26.4">
      <c r="A40" s="194" t="s">
        <v>17</v>
      </c>
      <c r="B40" s="195" t="s">
        <v>523</v>
      </c>
      <c r="C40" s="195" t="s">
        <v>524</v>
      </c>
      <c r="D40" s="196" t="s">
        <v>451</v>
      </c>
      <c r="E40" s="197" t="s">
        <v>537</v>
      </c>
      <c r="F40" s="198" t="s">
        <v>534</v>
      </c>
      <c r="G40" s="199" t="s">
        <v>457</v>
      </c>
      <c r="H40" s="200" t="s">
        <v>30</v>
      </c>
      <c r="I40" s="174" t="s">
        <v>233</v>
      </c>
      <c r="J40" s="199" t="s">
        <v>455</v>
      </c>
      <c r="K40" s="201">
        <v>100</v>
      </c>
      <c r="L40" s="201"/>
      <c r="M40" s="267">
        <v>90</v>
      </c>
      <c r="N40" s="267">
        <v>38</v>
      </c>
      <c r="O40" s="269">
        <v>42</v>
      </c>
      <c r="P40" s="270">
        <v>42</v>
      </c>
      <c r="Q40" s="203">
        <f t="shared" si="0"/>
        <v>0.42222222222222222</v>
      </c>
      <c r="R40" s="204" t="s">
        <v>532</v>
      </c>
    </row>
    <row r="41" spans="1:18" ht="26.4">
      <c r="A41" s="194" t="s">
        <v>17</v>
      </c>
      <c r="B41" s="195" t="s">
        <v>527</v>
      </c>
      <c r="C41" s="195" t="s">
        <v>528</v>
      </c>
      <c r="D41" s="196" t="s">
        <v>451</v>
      </c>
      <c r="E41" s="197" t="s">
        <v>537</v>
      </c>
      <c r="F41" s="198" t="s">
        <v>534</v>
      </c>
      <c r="G41" s="199" t="s">
        <v>457</v>
      </c>
      <c r="H41" s="200" t="s">
        <v>30</v>
      </c>
      <c r="I41" s="174" t="s">
        <v>233</v>
      </c>
      <c r="J41" s="199" t="s">
        <v>455</v>
      </c>
      <c r="K41" s="201">
        <v>100</v>
      </c>
      <c r="L41" s="201"/>
      <c r="M41" s="267">
        <v>14</v>
      </c>
      <c r="N41" s="267">
        <v>11</v>
      </c>
      <c r="O41" s="269">
        <v>79</v>
      </c>
      <c r="P41" s="270">
        <v>79</v>
      </c>
      <c r="Q41" s="203">
        <f t="shared" si="0"/>
        <v>0.7857142857142857</v>
      </c>
      <c r="R41" s="204"/>
    </row>
    <row r="42" spans="1:18" ht="26.4">
      <c r="A42" s="194" t="s">
        <v>17</v>
      </c>
      <c r="B42" s="381" t="s">
        <v>529</v>
      </c>
      <c r="C42" s="381" t="s">
        <v>524</v>
      </c>
      <c r="D42" s="196" t="s">
        <v>451</v>
      </c>
      <c r="E42" s="197" t="s">
        <v>537</v>
      </c>
      <c r="F42" s="198" t="s">
        <v>534</v>
      </c>
      <c r="G42" s="199" t="s">
        <v>457</v>
      </c>
      <c r="H42" s="200" t="s">
        <v>30</v>
      </c>
      <c r="I42" s="174" t="s">
        <v>233</v>
      </c>
      <c r="J42" s="199" t="s">
        <v>455</v>
      </c>
      <c r="K42" s="201">
        <v>100</v>
      </c>
      <c r="L42" s="201"/>
      <c r="M42" s="267">
        <v>5</v>
      </c>
      <c r="N42" s="267">
        <v>5</v>
      </c>
      <c r="O42" s="269">
        <v>100</v>
      </c>
      <c r="P42" s="270">
        <v>100</v>
      </c>
      <c r="Q42" s="203">
        <f t="shared" si="0"/>
        <v>1</v>
      </c>
      <c r="R42" s="204" t="s">
        <v>533</v>
      </c>
    </row>
    <row r="43" spans="1:18" ht="26.4">
      <c r="A43" s="194" t="s">
        <v>17</v>
      </c>
      <c r="B43" s="381" t="s">
        <v>530</v>
      </c>
      <c r="C43" s="381" t="s">
        <v>528</v>
      </c>
      <c r="D43" s="196" t="s">
        <v>451</v>
      </c>
      <c r="E43" s="197" t="s">
        <v>537</v>
      </c>
      <c r="F43" s="198" t="s">
        <v>534</v>
      </c>
      <c r="G43" s="199" t="s">
        <v>457</v>
      </c>
      <c r="H43" s="200" t="s">
        <v>30</v>
      </c>
      <c r="I43" s="174" t="s">
        <v>233</v>
      </c>
      <c r="J43" s="199" t="s">
        <v>455</v>
      </c>
      <c r="K43" s="201">
        <v>100</v>
      </c>
      <c r="L43" s="201"/>
      <c r="M43" s="267">
        <v>28</v>
      </c>
      <c r="N43" s="267">
        <v>25</v>
      </c>
      <c r="O43" s="269">
        <v>89</v>
      </c>
      <c r="P43" s="270">
        <v>89</v>
      </c>
      <c r="Q43" s="203">
        <f t="shared" si="0"/>
        <v>0.8928571428571429</v>
      </c>
      <c r="R43" s="204"/>
    </row>
    <row r="44" spans="1:18" ht="26.4">
      <c r="A44" s="194" t="s">
        <v>17</v>
      </c>
      <c r="B44" s="195" t="s">
        <v>531</v>
      </c>
      <c r="C44" s="382" t="s">
        <v>528</v>
      </c>
      <c r="D44" s="196" t="s">
        <v>451</v>
      </c>
      <c r="E44" s="197" t="s">
        <v>537</v>
      </c>
      <c r="F44" s="198" t="s">
        <v>534</v>
      </c>
      <c r="G44" s="199" t="s">
        <v>457</v>
      </c>
      <c r="H44" s="200" t="s">
        <v>30</v>
      </c>
      <c r="I44" s="174" t="s">
        <v>233</v>
      </c>
      <c r="J44" s="199" t="s">
        <v>455</v>
      </c>
      <c r="K44" s="201">
        <v>100</v>
      </c>
      <c r="L44" s="201"/>
      <c r="M44" s="267">
        <v>23</v>
      </c>
      <c r="N44" s="267">
        <v>21</v>
      </c>
      <c r="O44" s="269">
        <v>91</v>
      </c>
      <c r="P44" s="270">
        <v>91</v>
      </c>
      <c r="Q44" s="203">
        <f t="shared" si="0"/>
        <v>0.91304347826086951</v>
      </c>
      <c r="R44" s="204"/>
    </row>
    <row r="45" spans="1:18" ht="26.4">
      <c r="A45" s="194" t="s">
        <v>17</v>
      </c>
      <c r="B45" s="195" t="s">
        <v>523</v>
      </c>
      <c r="C45" s="195" t="s">
        <v>524</v>
      </c>
      <c r="D45" s="196" t="s">
        <v>451</v>
      </c>
      <c r="E45" s="197" t="s">
        <v>538</v>
      </c>
      <c r="F45" s="198" t="s">
        <v>534</v>
      </c>
      <c r="G45" s="199" t="s">
        <v>457</v>
      </c>
      <c r="H45" s="200" t="s">
        <v>30</v>
      </c>
      <c r="I45" s="174" t="s">
        <v>233</v>
      </c>
      <c r="J45" s="199" t="s">
        <v>455</v>
      </c>
      <c r="K45" s="201">
        <v>100</v>
      </c>
      <c r="L45" s="201"/>
      <c r="M45" s="267">
        <v>90</v>
      </c>
      <c r="N45" s="267">
        <v>38</v>
      </c>
      <c r="O45" s="269">
        <v>42</v>
      </c>
      <c r="P45" s="270">
        <v>42</v>
      </c>
      <c r="Q45" s="203">
        <f t="shared" si="0"/>
        <v>0.42222222222222222</v>
      </c>
      <c r="R45" s="204" t="s">
        <v>532</v>
      </c>
    </row>
    <row r="46" spans="1:18" ht="26.4">
      <c r="A46" s="194" t="s">
        <v>17</v>
      </c>
      <c r="B46" s="195" t="s">
        <v>527</v>
      </c>
      <c r="C46" s="195" t="s">
        <v>528</v>
      </c>
      <c r="D46" s="196" t="s">
        <v>451</v>
      </c>
      <c r="E46" s="197" t="s">
        <v>538</v>
      </c>
      <c r="F46" s="198" t="s">
        <v>534</v>
      </c>
      <c r="G46" s="199" t="s">
        <v>457</v>
      </c>
      <c r="H46" s="200" t="s">
        <v>30</v>
      </c>
      <c r="I46" s="174" t="s">
        <v>233</v>
      </c>
      <c r="J46" s="199" t="s">
        <v>455</v>
      </c>
      <c r="K46" s="201">
        <v>100</v>
      </c>
      <c r="L46" s="201"/>
      <c r="M46" s="267">
        <v>14</v>
      </c>
      <c r="N46" s="267">
        <v>11</v>
      </c>
      <c r="O46" s="269">
        <v>79</v>
      </c>
      <c r="P46" s="270">
        <v>79</v>
      </c>
      <c r="Q46" s="203">
        <f t="shared" si="0"/>
        <v>0.7857142857142857</v>
      </c>
      <c r="R46" s="204"/>
    </row>
    <row r="47" spans="1:18" ht="26.4">
      <c r="A47" s="194" t="s">
        <v>17</v>
      </c>
      <c r="B47" s="381" t="s">
        <v>529</v>
      </c>
      <c r="C47" s="381" t="s">
        <v>524</v>
      </c>
      <c r="D47" s="196" t="s">
        <v>451</v>
      </c>
      <c r="E47" s="197" t="s">
        <v>538</v>
      </c>
      <c r="F47" s="198" t="s">
        <v>534</v>
      </c>
      <c r="G47" s="199" t="s">
        <v>457</v>
      </c>
      <c r="H47" s="200" t="s">
        <v>30</v>
      </c>
      <c r="I47" s="174" t="s">
        <v>233</v>
      </c>
      <c r="J47" s="199" t="s">
        <v>455</v>
      </c>
      <c r="K47" s="201">
        <v>100</v>
      </c>
      <c r="L47" s="201"/>
      <c r="M47" s="267">
        <v>5</v>
      </c>
      <c r="N47" s="267">
        <v>5</v>
      </c>
      <c r="O47" s="269">
        <v>100</v>
      </c>
      <c r="P47" s="270">
        <v>100</v>
      </c>
      <c r="Q47" s="203">
        <f t="shared" si="0"/>
        <v>1</v>
      </c>
      <c r="R47" s="204" t="s">
        <v>533</v>
      </c>
    </row>
    <row r="48" spans="1:18" ht="26.4">
      <c r="A48" s="194" t="s">
        <v>17</v>
      </c>
      <c r="B48" s="381" t="s">
        <v>530</v>
      </c>
      <c r="C48" s="381" t="s">
        <v>528</v>
      </c>
      <c r="D48" s="196" t="s">
        <v>451</v>
      </c>
      <c r="E48" s="197" t="s">
        <v>538</v>
      </c>
      <c r="F48" s="198" t="s">
        <v>534</v>
      </c>
      <c r="G48" s="199" t="s">
        <v>457</v>
      </c>
      <c r="H48" s="200" t="s">
        <v>30</v>
      </c>
      <c r="I48" s="174" t="s">
        <v>233</v>
      </c>
      <c r="J48" s="199" t="s">
        <v>455</v>
      </c>
      <c r="K48" s="201">
        <v>100</v>
      </c>
      <c r="L48" s="201"/>
      <c r="M48" s="267">
        <v>28</v>
      </c>
      <c r="N48" s="267">
        <v>25</v>
      </c>
      <c r="O48" s="269">
        <v>89</v>
      </c>
      <c r="P48" s="270">
        <v>89</v>
      </c>
      <c r="Q48" s="203">
        <f t="shared" si="0"/>
        <v>0.8928571428571429</v>
      </c>
      <c r="R48" s="204"/>
    </row>
    <row r="49" spans="1:18" ht="26.4">
      <c r="A49" s="194" t="s">
        <v>17</v>
      </c>
      <c r="B49" s="195" t="s">
        <v>531</v>
      </c>
      <c r="C49" s="382" t="s">
        <v>528</v>
      </c>
      <c r="D49" s="196" t="s">
        <v>451</v>
      </c>
      <c r="E49" s="197" t="s">
        <v>538</v>
      </c>
      <c r="F49" s="198" t="s">
        <v>534</v>
      </c>
      <c r="G49" s="199" t="s">
        <v>457</v>
      </c>
      <c r="H49" s="200" t="s">
        <v>30</v>
      </c>
      <c r="I49" s="174" t="s">
        <v>233</v>
      </c>
      <c r="J49" s="199" t="s">
        <v>455</v>
      </c>
      <c r="K49" s="201">
        <v>100</v>
      </c>
      <c r="L49" s="201"/>
      <c r="M49" s="267">
        <v>23</v>
      </c>
      <c r="N49" s="267">
        <v>21</v>
      </c>
      <c r="O49" s="269">
        <v>91</v>
      </c>
      <c r="P49" s="270">
        <v>91</v>
      </c>
      <c r="Q49" s="203">
        <f t="shared" si="0"/>
        <v>0.91304347826086951</v>
      </c>
      <c r="R49" s="204"/>
    </row>
    <row r="50" spans="1:18" ht="26.4">
      <c r="A50" s="194" t="s">
        <v>17</v>
      </c>
      <c r="B50" s="195" t="s">
        <v>523</v>
      </c>
      <c r="C50" s="195" t="s">
        <v>524</v>
      </c>
      <c r="D50" s="196" t="s">
        <v>451</v>
      </c>
      <c r="E50" s="197" t="s">
        <v>470</v>
      </c>
      <c r="F50" s="198" t="s">
        <v>534</v>
      </c>
      <c r="G50" s="199" t="s">
        <v>457</v>
      </c>
      <c r="H50" s="200" t="s">
        <v>30</v>
      </c>
      <c r="I50" s="174" t="s">
        <v>233</v>
      </c>
      <c r="J50" s="199" t="s">
        <v>455</v>
      </c>
      <c r="K50" s="201">
        <v>100</v>
      </c>
      <c r="L50" s="201"/>
      <c r="M50" s="267">
        <v>90</v>
      </c>
      <c r="N50" s="267">
        <v>38</v>
      </c>
      <c r="O50" s="269">
        <v>42</v>
      </c>
      <c r="P50" s="270">
        <v>42</v>
      </c>
      <c r="Q50" s="203">
        <f t="shared" si="0"/>
        <v>0.42222222222222222</v>
      </c>
      <c r="R50" s="204" t="s">
        <v>532</v>
      </c>
    </row>
    <row r="51" spans="1:18" ht="26.4">
      <c r="A51" s="194" t="s">
        <v>17</v>
      </c>
      <c r="B51" s="195" t="s">
        <v>527</v>
      </c>
      <c r="C51" s="195" t="s">
        <v>528</v>
      </c>
      <c r="D51" s="196" t="s">
        <v>451</v>
      </c>
      <c r="E51" s="197" t="s">
        <v>470</v>
      </c>
      <c r="F51" s="198" t="s">
        <v>534</v>
      </c>
      <c r="G51" s="199" t="s">
        <v>457</v>
      </c>
      <c r="H51" s="200" t="s">
        <v>30</v>
      </c>
      <c r="I51" s="174" t="s">
        <v>233</v>
      </c>
      <c r="J51" s="199" t="s">
        <v>455</v>
      </c>
      <c r="K51" s="201">
        <v>100</v>
      </c>
      <c r="L51" s="201"/>
      <c r="M51" s="267">
        <v>14</v>
      </c>
      <c r="N51" s="267">
        <v>11</v>
      </c>
      <c r="O51" s="269">
        <v>79</v>
      </c>
      <c r="P51" s="270">
        <v>79</v>
      </c>
      <c r="Q51" s="203">
        <f t="shared" si="0"/>
        <v>0.7857142857142857</v>
      </c>
      <c r="R51" s="204"/>
    </row>
    <row r="52" spans="1:18" ht="26.4">
      <c r="A52" s="194" t="s">
        <v>17</v>
      </c>
      <c r="B52" s="381" t="s">
        <v>529</v>
      </c>
      <c r="C52" s="381" t="s">
        <v>524</v>
      </c>
      <c r="D52" s="196" t="s">
        <v>451</v>
      </c>
      <c r="E52" s="197" t="s">
        <v>470</v>
      </c>
      <c r="F52" s="198" t="s">
        <v>534</v>
      </c>
      <c r="G52" s="199" t="s">
        <v>457</v>
      </c>
      <c r="H52" s="200" t="s">
        <v>30</v>
      </c>
      <c r="I52" s="174" t="s">
        <v>233</v>
      </c>
      <c r="J52" s="199" t="s">
        <v>455</v>
      </c>
      <c r="K52" s="201">
        <v>100</v>
      </c>
      <c r="L52" s="201"/>
      <c r="M52" s="267">
        <v>5</v>
      </c>
      <c r="N52" s="267">
        <v>5</v>
      </c>
      <c r="O52" s="269">
        <v>100</v>
      </c>
      <c r="P52" s="270">
        <v>100</v>
      </c>
      <c r="Q52" s="203">
        <f t="shared" si="0"/>
        <v>1</v>
      </c>
      <c r="R52" s="204" t="s">
        <v>533</v>
      </c>
    </row>
    <row r="53" spans="1:18" ht="26.4">
      <c r="A53" s="194" t="s">
        <v>17</v>
      </c>
      <c r="B53" s="381" t="s">
        <v>530</v>
      </c>
      <c r="C53" s="381" t="s">
        <v>528</v>
      </c>
      <c r="D53" s="196" t="s">
        <v>451</v>
      </c>
      <c r="E53" s="197" t="s">
        <v>470</v>
      </c>
      <c r="F53" s="198" t="s">
        <v>534</v>
      </c>
      <c r="G53" s="199" t="s">
        <v>457</v>
      </c>
      <c r="H53" s="200" t="s">
        <v>30</v>
      </c>
      <c r="I53" s="174" t="s">
        <v>233</v>
      </c>
      <c r="J53" s="199" t="s">
        <v>455</v>
      </c>
      <c r="K53" s="201">
        <v>100</v>
      </c>
      <c r="L53" s="201"/>
      <c r="M53" s="267">
        <v>28</v>
      </c>
      <c r="N53" s="267">
        <v>25</v>
      </c>
      <c r="O53" s="269">
        <v>89</v>
      </c>
      <c r="P53" s="270">
        <v>89</v>
      </c>
      <c r="Q53" s="203">
        <f t="shared" si="0"/>
        <v>0.8928571428571429</v>
      </c>
      <c r="R53" s="204"/>
    </row>
    <row r="54" spans="1:18" ht="26.4">
      <c r="A54" s="194" t="s">
        <v>17</v>
      </c>
      <c r="B54" s="195" t="s">
        <v>531</v>
      </c>
      <c r="C54" s="382" t="s">
        <v>528</v>
      </c>
      <c r="D54" s="196" t="s">
        <v>451</v>
      </c>
      <c r="E54" s="197" t="s">
        <v>470</v>
      </c>
      <c r="F54" s="198" t="s">
        <v>534</v>
      </c>
      <c r="G54" s="199" t="s">
        <v>457</v>
      </c>
      <c r="H54" s="200" t="s">
        <v>30</v>
      </c>
      <c r="I54" s="174" t="s">
        <v>233</v>
      </c>
      <c r="J54" s="199" t="s">
        <v>455</v>
      </c>
      <c r="K54" s="201">
        <v>100</v>
      </c>
      <c r="L54" s="201"/>
      <c r="M54" s="267">
        <v>23</v>
      </c>
      <c r="N54" s="267">
        <v>21</v>
      </c>
      <c r="O54" s="269">
        <v>91</v>
      </c>
      <c r="P54" s="270">
        <v>91</v>
      </c>
      <c r="Q54" s="203">
        <f t="shared" si="0"/>
        <v>0.91304347826086951</v>
      </c>
      <c r="R54" s="204"/>
    </row>
    <row r="55" spans="1:18" ht="52.8">
      <c r="A55" s="194" t="s">
        <v>17</v>
      </c>
      <c r="B55" s="195" t="s">
        <v>523</v>
      </c>
      <c r="C55" s="195" t="s">
        <v>524</v>
      </c>
      <c r="D55" s="196" t="s">
        <v>451</v>
      </c>
      <c r="E55" s="197" t="s">
        <v>472</v>
      </c>
      <c r="F55" s="569" t="s">
        <v>471</v>
      </c>
      <c r="G55" s="199" t="s">
        <v>457</v>
      </c>
      <c r="H55" s="200" t="s">
        <v>30</v>
      </c>
      <c r="I55" s="174" t="s">
        <v>233</v>
      </c>
      <c r="J55" s="199" t="s">
        <v>455</v>
      </c>
      <c r="K55" s="201">
        <v>100</v>
      </c>
      <c r="L55" s="201"/>
      <c r="M55" s="267">
        <v>90</v>
      </c>
      <c r="N55" s="267">
        <v>90</v>
      </c>
      <c r="O55" s="269">
        <v>100</v>
      </c>
      <c r="P55" s="270">
        <v>100</v>
      </c>
      <c r="Q55" s="203">
        <f t="shared" si="0"/>
        <v>1</v>
      </c>
      <c r="R55" s="204"/>
    </row>
    <row r="56" spans="1:18" ht="52.8">
      <c r="A56" s="194" t="s">
        <v>17</v>
      </c>
      <c r="B56" s="195" t="s">
        <v>527</v>
      </c>
      <c r="C56" s="195" t="s">
        <v>528</v>
      </c>
      <c r="D56" s="196" t="s">
        <v>451</v>
      </c>
      <c r="E56" s="197" t="s">
        <v>472</v>
      </c>
      <c r="F56" s="569" t="s">
        <v>471</v>
      </c>
      <c r="G56" s="199" t="s">
        <v>457</v>
      </c>
      <c r="H56" s="200" t="s">
        <v>30</v>
      </c>
      <c r="I56" s="174" t="s">
        <v>233</v>
      </c>
      <c r="J56" s="199" t="s">
        <v>455</v>
      </c>
      <c r="K56" s="201">
        <v>100</v>
      </c>
      <c r="L56" s="201"/>
      <c r="M56" s="267">
        <v>14</v>
      </c>
      <c r="N56" s="267">
        <v>14</v>
      </c>
      <c r="O56" s="269">
        <v>100</v>
      </c>
      <c r="P56" s="270">
        <v>100</v>
      </c>
      <c r="Q56" s="203">
        <f t="shared" si="0"/>
        <v>1</v>
      </c>
      <c r="R56" s="202"/>
    </row>
    <row r="57" spans="1:18" ht="52.8">
      <c r="A57" s="194" t="s">
        <v>17</v>
      </c>
      <c r="B57" s="381" t="s">
        <v>529</v>
      </c>
      <c r="C57" s="381" t="s">
        <v>524</v>
      </c>
      <c r="D57" s="196" t="s">
        <v>451</v>
      </c>
      <c r="E57" s="197" t="s">
        <v>472</v>
      </c>
      <c r="F57" s="569" t="s">
        <v>471</v>
      </c>
      <c r="G57" s="199" t="s">
        <v>457</v>
      </c>
      <c r="H57" s="200" t="s">
        <v>30</v>
      </c>
      <c r="I57" s="174" t="s">
        <v>233</v>
      </c>
      <c r="J57" s="199" t="s">
        <v>455</v>
      </c>
      <c r="K57" s="201">
        <v>100</v>
      </c>
      <c r="L57" s="201"/>
      <c r="M57" s="267">
        <v>5</v>
      </c>
      <c r="N57" s="267">
        <v>5</v>
      </c>
      <c r="O57" s="269">
        <v>100</v>
      </c>
      <c r="P57" s="270">
        <v>100</v>
      </c>
      <c r="Q57" s="203">
        <f t="shared" si="0"/>
        <v>1</v>
      </c>
      <c r="R57" s="202"/>
    </row>
    <row r="58" spans="1:18" ht="52.8">
      <c r="A58" s="194" t="s">
        <v>17</v>
      </c>
      <c r="B58" s="381" t="s">
        <v>530</v>
      </c>
      <c r="C58" s="381" t="s">
        <v>528</v>
      </c>
      <c r="D58" s="196" t="s">
        <v>451</v>
      </c>
      <c r="E58" s="197" t="s">
        <v>472</v>
      </c>
      <c r="F58" s="569" t="s">
        <v>471</v>
      </c>
      <c r="G58" s="199" t="s">
        <v>457</v>
      </c>
      <c r="H58" s="200" t="s">
        <v>30</v>
      </c>
      <c r="I58" s="174" t="s">
        <v>233</v>
      </c>
      <c r="J58" s="199" t="s">
        <v>455</v>
      </c>
      <c r="K58" s="201">
        <v>100</v>
      </c>
      <c r="L58" s="201"/>
      <c r="M58" s="267">
        <v>28</v>
      </c>
      <c r="N58" s="267">
        <v>28</v>
      </c>
      <c r="O58" s="269">
        <v>100</v>
      </c>
      <c r="P58" s="270">
        <v>100</v>
      </c>
      <c r="Q58" s="203">
        <f t="shared" si="0"/>
        <v>1</v>
      </c>
      <c r="R58" s="202"/>
    </row>
    <row r="59" spans="1:18" ht="52.8">
      <c r="A59" s="194" t="s">
        <v>17</v>
      </c>
      <c r="B59" s="195" t="s">
        <v>531</v>
      </c>
      <c r="C59" s="382" t="s">
        <v>528</v>
      </c>
      <c r="D59" s="196" t="s">
        <v>451</v>
      </c>
      <c r="E59" s="197" t="s">
        <v>472</v>
      </c>
      <c r="F59" s="569" t="s">
        <v>471</v>
      </c>
      <c r="G59" s="199" t="s">
        <v>457</v>
      </c>
      <c r="H59" s="200" t="s">
        <v>30</v>
      </c>
      <c r="I59" s="174" t="s">
        <v>233</v>
      </c>
      <c r="J59" s="199" t="s">
        <v>455</v>
      </c>
      <c r="K59" s="201">
        <v>100</v>
      </c>
      <c r="L59" s="201"/>
      <c r="M59" s="267">
        <v>23</v>
      </c>
      <c r="N59" s="267">
        <v>23</v>
      </c>
      <c r="O59" s="269">
        <v>100</v>
      </c>
      <c r="P59" s="270">
        <v>100</v>
      </c>
      <c r="Q59" s="203">
        <f t="shared" si="0"/>
        <v>1</v>
      </c>
      <c r="R59" s="202"/>
    </row>
    <row r="60" spans="1:18" ht="26.4">
      <c r="A60" s="194" t="s">
        <v>17</v>
      </c>
      <c r="B60" s="195" t="s">
        <v>523</v>
      </c>
      <c r="C60" s="195" t="s">
        <v>524</v>
      </c>
      <c r="D60" s="196" t="s">
        <v>451</v>
      </c>
      <c r="E60" s="197" t="s">
        <v>473</v>
      </c>
      <c r="F60" s="198" t="s">
        <v>458</v>
      </c>
      <c r="G60" s="199" t="s">
        <v>457</v>
      </c>
      <c r="H60" s="200" t="s">
        <v>30</v>
      </c>
      <c r="I60" s="174" t="s">
        <v>233</v>
      </c>
      <c r="J60" s="199" t="s">
        <v>455</v>
      </c>
      <c r="K60" s="201">
        <v>100</v>
      </c>
      <c r="L60" s="201"/>
      <c r="M60" s="267">
        <v>90</v>
      </c>
      <c r="N60" s="267">
        <v>38</v>
      </c>
      <c r="O60" s="269">
        <v>42</v>
      </c>
      <c r="P60" s="270">
        <v>42</v>
      </c>
      <c r="Q60" s="203">
        <f t="shared" si="0"/>
        <v>0.42222222222222222</v>
      </c>
      <c r="R60" s="204" t="s">
        <v>532</v>
      </c>
    </row>
    <row r="61" spans="1:18" ht="26.4">
      <c r="A61" s="194" t="s">
        <v>17</v>
      </c>
      <c r="B61" s="195" t="s">
        <v>527</v>
      </c>
      <c r="C61" s="195" t="s">
        <v>528</v>
      </c>
      <c r="D61" s="196" t="s">
        <v>451</v>
      </c>
      <c r="E61" s="197" t="s">
        <v>473</v>
      </c>
      <c r="F61" s="198" t="s">
        <v>458</v>
      </c>
      <c r="G61" s="199" t="s">
        <v>457</v>
      </c>
      <c r="H61" s="200" t="s">
        <v>30</v>
      </c>
      <c r="I61" s="174" t="s">
        <v>233</v>
      </c>
      <c r="J61" s="199" t="s">
        <v>455</v>
      </c>
      <c r="K61" s="201">
        <v>100</v>
      </c>
      <c r="L61" s="201"/>
      <c r="M61" s="267">
        <v>14</v>
      </c>
      <c r="N61" s="267">
        <v>11</v>
      </c>
      <c r="O61" s="269">
        <v>79</v>
      </c>
      <c r="P61" s="270">
        <v>79</v>
      </c>
      <c r="Q61" s="203">
        <f t="shared" si="0"/>
        <v>0.7857142857142857</v>
      </c>
      <c r="R61" s="202"/>
    </row>
    <row r="62" spans="1:18" ht="26.4">
      <c r="A62" s="194" t="s">
        <v>17</v>
      </c>
      <c r="B62" s="381" t="s">
        <v>529</v>
      </c>
      <c r="C62" s="381" t="s">
        <v>524</v>
      </c>
      <c r="D62" s="196" t="s">
        <v>451</v>
      </c>
      <c r="E62" s="197" t="s">
        <v>473</v>
      </c>
      <c r="F62" s="198" t="s">
        <v>458</v>
      </c>
      <c r="G62" s="199" t="s">
        <v>457</v>
      </c>
      <c r="H62" s="200" t="s">
        <v>30</v>
      </c>
      <c r="I62" s="174" t="s">
        <v>233</v>
      </c>
      <c r="J62" s="199" t="s">
        <v>455</v>
      </c>
      <c r="K62" s="201">
        <v>100</v>
      </c>
      <c r="L62" s="201"/>
      <c r="M62" s="267">
        <v>5</v>
      </c>
      <c r="N62" s="267">
        <v>5</v>
      </c>
      <c r="O62" s="269">
        <v>100</v>
      </c>
      <c r="P62" s="270">
        <v>100</v>
      </c>
      <c r="Q62" s="203">
        <f t="shared" si="0"/>
        <v>1</v>
      </c>
      <c r="R62" s="204" t="s">
        <v>533</v>
      </c>
    </row>
    <row r="63" spans="1:18" ht="26.4">
      <c r="A63" s="194" t="s">
        <v>17</v>
      </c>
      <c r="B63" s="381" t="s">
        <v>530</v>
      </c>
      <c r="C63" s="381" t="s">
        <v>528</v>
      </c>
      <c r="D63" s="196" t="s">
        <v>451</v>
      </c>
      <c r="E63" s="197" t="s">
        <v>473</v>
      </c>
      <c r="F63" s="198" t="s">
        <v>458</v>
      </c>
      <c r="G63" s="199" t="s">
        <v>457</v>
      </c>
      <c r="H63" s="200" t="s">
        <v>30</v>
      </c>
      <c r="I63" s="174" t="s">
        <v>233</v>
      </c>
      <c r="J63" s="199" t="s">
        <v>455</v>
      </c>
      <c r="K63" s="201">
        <v>100</v>
      </c>
      <c r="L63" s="201"/>
      <c r="M63" s="267">
        <v>28</v>
      </c>
      <c r="N63" s="267">
        <v>25</v>
      </c>
      <c r="O63" s="269">
        <v>89</v>
      </c>
      <c r="P63" s="270">
        <v>89</v>
      </c>
      <c r="Q63" s="203">
        <f t="shared" si="0"/>
        <v>0.8928571428571429</v>
      </c>
      <c r="R63" s="202"/>
    </row>
    <row r="64" spans="1:18" ht="26.4">
      <c r="A64" s="194" t="s">
        <v>17</v>
      </c>
      <c r="B64" s="195" t="s">
        <v>531</v>
      </c>
      <c r="C64" s="382" t="s">
        <v>528</v>
      </c>
      <c r="D64" s="196" t="s">
        <v>451</v>
      </c>
      <c r="E64" s="197" t="s">
        <v>473</v>
      </c>
      <c r="F64" s="198" t="s">
        <v>458</v>
      </c>
      <c r="G64" s="199" t="s">
        <v>457</v>
      </c>
      <c r="H64" s="200" t="s">
        <v>30</v>
      </c>
      <c r="I64" s="174" t="s">
        <v>233</v>
      </c>
      <c r="J64" s="199" t="s">
        <v>455</v>
      </c>
      <c r="K64" s="201">
        <v>100</v>
      </c>
      <c r="L64" s="201"/>
      <c r="M64" s="267">
        <v>23</v>
      </c>
      <c r="N64" s="267">
        <v>21</v>
      </c>
      <c r="O64" s="269">
        <v>91</v>
      </c>
      <c r="P64" s="270">
        <v>91</v>
      </c>
      <c r="Q64" s="203">
        <f t="shared" si="0"/>
        <v>0.91304347826086951</v>
      </c>
      <c r="R64" s="202"/>
    </row>
    <row r="65" spans="1:18" ht="14.4">
      <c r="A65" s="194" t="s">
        <v>17</v>
      </c>
      <c r="B65" s="195" t="s">
        <v>523</v>
      </c>
      <c r="C65" s="195" t="s">
        <v>524</v>
      </c>
      <c r="D65" s="196" t="s">
        <v>451</v>
      </c>
      <c r="E65" s="197" t="s">
        <v>539</v>
      </c>
      <c r="F65" s="198" t="s">
        <v>458</v>
      </c>
      <c r="G65" s="199" t="s">
        <v>457</v>
      </c>
      <c r="H65" s="200" t="s">
        <v>30</v>
      </c>
      <c r="I65" s="174" t="s">
        <v>233</v>
      </c>
      <c r="J65" s="199" t="s">
        <v>455</v>
      </c>
      <c r="K65" s="201">
        <v>100</v>
      </c>
      <c r="L65" s="201"/>
      <c r="M65" s="267">
        <v>90</v>
      </c>
      <c r="N65" s="267">
        <v>38</v>
      </c>
      <c r="O65" s="269">
        <v>42</v>
      </c>
      <c r="P65" s="270">
        <v>42</v>
      </c>
      <c r="Q65" s="203">
        <f t="shared" si="0"/>
        <v>0.42222222222222222</v>
      </c>
      <c r="R65" s="204" t="s">
        <v>532</v>
      </c>
    </row>
    <row r="66" spans="1:18" ht="14.4">
      <c r="A66" s="194" t="s">
        <v>17</v>
      </c>
      <c r="B66" s="195" t="s">
        <v>527</v>
      </c>
      <c r="C66" s="195" t="s">
        <v>528</v>
      </c>
      <c r="D66" s="196" t="s">
        <v>451</v>
      </c>
      <c r="E66" s="197" t="s">
        <v>539</v>
      </c>
      <c r="F66" s="198" t="s">
        <v>458</v>
      </c>
      <c r="G66" s="199" t="s">
        <v>457</v>
      </c>
      <c r="H66" s="200" t="s">
        <v>30</v>
      </c>
      <c r="I66" s="174" t="s">
        <v>233</v>
      </c>
      <c r="J66" s="199" t="s">
        <v>455</v>
      </c>
      <c r="K66" s="201">
        <v>100</v>
      </c>
      <c r="L66" s="201"/>
      <c r="M66" s="267">
        <v>14</v>
      </c>
      <c r="N66" s="267">
        <v>11</v>
      </c>
      <c r="O66" s="269">
        <v>79</v>
      </c>
      <c r="P66" s="270">
        <v>79</v>
      </c>
      <c r="Q66" s="203">
        <f t="shared" si="0"/>
        <v>0.7857142857142857</v>
      </c>
      <c r="R66" s="202"/>
    </row>
    <row r="67" spans="1:18" ht="14.4">
      <c r="A67" s="194" t="s">
        <v>17</v>
      </c>
      <c r="B67" s="381" t="s">
        <v>529</v>
      </c>
      <c r="C67" s="381" t="s">
        <v>524</v>
      </c>
      <c r="D67" s="196" t="s">
        <v>451</v>
      </c>
      <c r="E67" s="197" t="s">
        <v>539</v>
      </c>
      <c r="F67" s="198" t="s">
        <v>458</v>
      </c>
      <c r="G67" s="199" t="s">
        <v>457</v>
      </c>
      <c r="H67" s="200" t="s">
        <v>30</v>
      </c>
      <c r="I67" s="174" t="s">
        <v>233</v>
      </c>
      <c r="J67" s="199" t="s">
        <v>455</v>
      </c>
      <c r="K67" s="201">
        <v>100</v>
      </c>
      <c r="L67" s="201"/>
      <c r="M67" s="267">
        <v>5</v>
      </c>
      <c r="N67" s="267">
        <v>5</v>
      </c>
      <c r="O67" s="269">
        <v>100</v>
      </c>
      <c r="P67" s="270">
        <v>100</v>
      </c>
      <c r="Q67" s="203">
        <f t="shared" si="0"/>
        <v>1</v>
      </c>
      <c r="R67" s="204" t="s">
        <v>533</v>
      </c>
    </row>
    <row r="68" spans="1:18" ht="14.4">
      <c r="A68" s="194" t="s">
        <v>17</v>
      </c>
      <c r="B68" s="381" t="s">
        <v>530</v>
      </c>
      <c r="C68" s="381" t="s">
        <v>528</v>
      </c>
      <c r="D68" s="196" t="s">
        <v>451</v>
      </c>
      <c r="E68" s="197" t="s">
        <v>539</v>
      </c>
      <c r="F68" s="198" t="s">
        <v>458</v>
      </c>
      <c r="G68" s="199" t="s">
        <v>457</v>
      </c>
      <c r="H68" s="200" t="s">
        <v>30</v>
      </c>
      <c r="I68" s="174" t="s">
        <v>233</v>
      </c>
      <c r="J68" s="199" t="s">
        <v>455</v>
      </c>
      <c r="K68" s="201">
        <v>100</v>
      </c>
      <c r="L68" s="201"/>
      <c r="M68" s="267">
        <v>28</v>
      </c>
      <c r="N68" s="267">
        <v>25</v>
      </c>
      <c r="O68" s="269">
        <v>89</v>
      </c>
      <c r="P68" s="270">
        <v>89</v>
      </c>
      <c r="Q68" s="203">
        <f t="shared" si="0"/>
        <v>0.8928571428571429</v>
      </c>
      <c r="R68" s="202"/>
    </row>
    <row r="69" spans="1:18" ht="14.4">
      <c r="A69" s="194" t="s">
        <v>17</v>
      </c>
      <c r="B69" s="195" t="s">
        <v>531</v>
      </c>
      <c r="C69" s="382" t="s">
        <v>528</v>
      </c>
      <c r="D69" s="196" t="s">
        <v>451</v>
      </c>
      <c r="E69" s="197" t="s">
        <v>539</v>
      </c>
      <c r="F69" s="198" t="s">
        <v>458</v>
      </c>
      <c r="G69" s="199" t="s">
        <v>457</v>
      </c>
      <c r="H69" s="200" t="s">
        <v>30</v>
      </c>
      <c r="I69" s="174" t="s">
        <v>233</v>
      </c>
      <c r="J69" s="199" t="s">
        <v>455</v>
      </c>
      <c r="K69" s="201">
        <v>100</v>
      </c>
      <c r="L69" s="201"/>
      <c r="M69" s="267">
        <v>23</v>
      </c>
      <c r="N69" s="267">
        <v>21</v>
      </c>
      <c r="O69" s="269">
        <v>91</v>
      </c>
      <c r="P69" s="270">
        <v>91</v>
      </c>
      <c r="Q69" s="203">
        <f t="shared" si="0"/>
        <v>0.91304347826086951</v>
      </c>
      <c r="R69" s="202"/>
    </row>
    <row r="70" spans="1:18" ht="14.4">
      <c r="A70" s="194" t="s">
        <v>17</v>
      </c>
      <c r="B70" s="195" t="s">
        <v>523</v>
      </c>
      <c r="C70" s="195" t="s">
        <v>524</v>
      </c>
      <c r="D70" s="196" t="s">
        <v>451</v>
      </c>
      <c r="E70" s="197" t="s">
        <v>540</v>
      </c>
      <c r="F70" s="198" t="s">
        <v>458</v>
      </c>
      <c r="G70" s="199" t="s">
        <v>457</v>
      </c>
      <c r="H70" s="200" t="s">
        <v>30</v>
      </c>
      <c r="I70" s="174" t="s">
        <v>233</v>
      </c>
      <c r="J70" s="199" t="s">
        <v>455</v>
      </c>
      <c r="K70" s="201">
        <v>100</v>
      </c>
      <c r="L70" s="201"/>
      <c r="M70" s="267">
        <v>90</v>
      </c>
      <c r="N70" s="267">
        <v>38</v>
      </c>
      <c r="O70" s="269">
        <v>42</v>
      </c>
      <c r="P70" s="270">
        <v>42</v>
      </c>
      <c r="Q70" s="203">
        <f t="shared" ref="Q70:Q133" si="1">N70/(M70*K70/100)</f>
        <v>0.42222222222222222</v>
      </c>
      <c r="R70" s="204" t="s">
        <v>532</v>
      </c>
    </row>
    <row r="71" spans="1:18" ht="14.4">
      <c r="A71" s="194" t="s">
        <v>17</v>
      </c>
      <c r="B71" s="195" t="s">
        <v>527</v>
      </c>
      <c r="C71" s="195" t="s">
        <v>528</v>
      </c>
      <c r="D71" s="196" t="s">
        <v>451</v>
      </c>
      <c r="E71" s="197" t="s">
        <v>540</v>
      </c>
      <c r="F71" s="198" t="s">
        <v>458</v>
      </c>
      <c r="G71" s="199" t="s">
        <v>457</v>
      </c>
      <c r="H71" s="200" t="s">
        <v>30</v>
      </c>
      <c r="I71" s="174" t="s">
        <v>233</v>
      </c>
      <c r="J71" s="199" t="s">
        <v>455</v>
      </c>
      <c r="K71" s="201">
        <v>100</v>
      </c>
      <c r="L71" s="201"/>
      <c r="M71" s="267">
        <v>14</v>
      </c>
      <c r="N71" s="267">
        <v>11</v>
      </c>
      <c r="O71" s="269">
        <v>79</v>
      </c>
      <c r="P71" s="270">
        <v>79</v>
      </c>
      <c r="Q71" s="203">
        <f t="shared" si="1"/>
        <v>0.7857142857142857</v>
      </c>
      <c r="R71" s="202"/>
    </row>
    <row r="72" spans="1:18" ht="14.4">
      <c r="A72" s="194" t="s">
        <v>17</v>
      </c>
      <c r="B72" s="381" t="s">
        <v>529</v>
      </c>
      <c r="C72" s="381" t="s">
        <v>524</v>
      </c>
      <c r="D72" s="196" t="s">
        <v>451</v>
      </c>
      <c r="E72" s="197" t="s">
        <v>540</v>
      </c>
      <c r="F72" s="198" t="s">
        <v>458</v>
      </c>
      <c r="G72" s="199" t="s">
        <v>457</v>
      </c>
      <c r="H72" s="200" t="s">
        <v>30</v>
      </c>
      <c r="I72" s="174" t="s">
        <v>233</v>
      </c>
      <c r="J72" s="199" t="s">
        <v>455</v>
      </c>
      <c r="K72" s="201">
        <v>100</v>
      </c>
      <c r="L72" s="201"/>
      <c r="M72" s="267">
        <v>5</v>
      </c>
      <c r="N72" s="267">
        <v>5</v>
      </c>
      <c r="O72" s="269">
        <v>100</v>
      </c>
      <c r="P72" s="270">
        <v>100</v>
      </c>
      <c r="Q72" s="203">
        <f t="shared" si="1"/>
        <v>1</v>
      </c>
      <c r="R72" s="204" t="s">
        <v>533</v>
      </c>
    </row>
    <row r="73" spans="1:18" ht="14.4">
      <c r="A73" s="194" t="s">
        <v>17</v>
      </c>
      <c r="B73" s="381" t="s">
        <v>530</v>
      </c>
      <c r="C73" s="381" t="s">
        <v>528</v>
      </c>
      <c r="D73" s="196" t="s">
        <v>451</v>
      </c>
      <c r="E73" s="197" t="s">
        <v>540</v>
      </c>
      <c r="F73" s="198" t="s">
        <v>458</v>
      </c>
      <c r="G73" s="199" t="s">
        <v>457</v>
      </c>
      <c r="H73" s="200" t="s">
        <v>30</v>
      </c>
      <c r="I73" s="174" t="s">
        <v>233</v>
      </c>
      <c r="J73" s="199" t="s">
        <v>455</v>
      </c>
      <c r="K73" s="201">
        <v>100</v>
      </c>
      <c r="L73" s="201"/>
      <c r="M73" s="267">
        <v>28</v>
      </c>
      <c r="N73" s="267">
        <v>25</v>
      </c>
      <c r="O73" s="269">
        <v>89</v>
      </c>
      <c r="P73" s="270">
        <v>89</v>
      </c>
      <c r="Q73" s="203">
        <f t="shared" si="1"/>
        <v>0.8928571428571429</v>
      </c>
      <c r="R73" s="202"/>
    </row>
    <row r="74" spans="1:18" ht="14.4">
      <c r="A74" s="194" t="s">
        <v>17</v>
      </c>
      <c r="B74" s="195" t="s">
        <v>531</v>
      </c>
      <c r="C74" s="382" t="s">
        <v>528</v>
      </c>
      <c r="D74" s="196" t="s">
        <v>451</v>
      </c>
      <c r="E74" s="197" t="s">
        <v>540</v>
      </c>
      <c r="F74" s="198" t="s">
        <v>458</v>
      </c>
      <c r="G74" s="199" t="s">
        <v>457</v>
      </c>
      <c r="H74" s="200" t="s">
        <v>30</v>
      </c>
      <c r="I74" s="174" t="s">
        <v>233</v>
      </c>
      <c r="J74" s="199" t="s">
        <v>455</v>
      </c>
      <c r="K74" s="201">
        <v>100</v>
      </c>
      <c r="L74" s="201"/>
      <c r="M74" s="267">
        <v>23</v>
      </c>
      <c r="N74" s="267">
        <v>21</v>
      </c>
      <c r="O74" s="269">
        <v>91</v>
      </c>
      <c r="P74" s="270">
        <v>91</v>
      </c>
      <c r="Q74" s="203">
        <f t="shared" si="1"/>
        <v>0.91304347826086951</v>
      </c>
      <c r="R74" s="202"/>
    </row>
    <row r="75" spans="1:18" ht="26.4">
      <c r="A75" s="194" t="s">
        <v>17</v>
      </c>
      <c r="B75" s="195" t="s">
        <v>523</v>
      </c>
      <c r="C75" s="195" t="s">
        <v>524</v>
      </c>
      <c r="D75" s="196" t="s">
        <v>451</v>
      </c>
      <c r="E75" s="197" t="s">
        <v>541</v>
      </c>
      <c r="F75" s="198" t="s">
        <v>458</v>
      </c>
      <c r="G75" s="199" t="s">
        <v>457</v>
      </c>
      <c r="H75" s="200" t="s">
        <v>30</v>
      </c>
      <c r="I75" s="174" t="s">
        <v>233</v>
      </c>
      <c r="J75" s="199" t="s">
        <v>455</v>
      </c>
      <c r="K75" s="201">
        <v>100</v>
      </c>
      <c r="L75" s="201"/>
      <c r="M75" s="267">
        <v>90</v>
      </c>
      <c r="N75" s="267">
        <v>38</v>
      </c>
      <c r="O75" s="269">
        <v>42</v>
      </c>
      <c r="P75" s="270">
        <v>42</v>
      </c>
      <c r="Q75" s="203">
        <f t="shared" si="1"/>
        <v>0.42222222222222222</v>
      </c>
      <c r="R75" s="204" t="s">
        <v>532</v>
      </c>
    </row>
    <row r="76" spans="1:18" ht="26.4">
      <c r="A76" s="194" t="s">
        <v>17</v>
      </c>
      <c r="B76" s="195" t="s">
        <v>527</v>
      </c>
      <c r="C76" s="195" t="s">
        <v>528</v>
      </c>
      <c r="D76" s="196" t="s">
        <v>451</v>
      </c>
      <c r="E76" s="197" t="s">
        <v>541</v>
      </c>
      <c r="F76" s="198" t="s">
        <v>458</v>
      </c>
      <c r="G76" s="199" t="s">
        <v>457</v>
      </c>
      <c r="H76" s="200" t="s">
        <v>30</v>
      </c>
      <c r="I76" s="174" t="s">
        <v>233</v>
      </c>
      <c r="J76" s="199" t="s">
        <v>455</v>
      </c>
      <c r="K76" s="201">
        <v>100</v>
      </c>
      <c r="L76" s="201"/>
      <c r="M76" s="267">
        <v>14</v>
      </c>
      <c r="N76" s="267">
        <v>11</v>
      </c>
      <c r="O76" s="269">
        <v>79</v>
      </c>
      <c r="P76" s="270">
        <v>79</v>
      </c>
      <c r="Q76" s="203">
        <f t="shared" si="1"/>
        <v>0.7857142857142857</v>
      </c>
      <c r="R76" s="202"/>
    </row>
    <row r="77" spans="1:18" ht="26.4">
      <c r="A77" s="194" t="s">
        <v>17</v>
      </c>
      <c r="B77" s="381" t="s">
        <v>529</v>
      </c>
      <c r="C77" s="381" t="s">
        <v>524</v>
      </c>
      <c r="D77" s="196" t="s">
        <v>451</v>
      </c>
      <c r="E77" s="197" t="s">
        <v>541</v>
      </c>
      <c r="F77" s="198" t="s">
        <v>458</v>
      </c>
      <c r="G77" s="199" t="s">
        <v>457</v>
      </c>
      <c r="H77" s="200" t="s">
        <v>30</v>
      </c>
      <c r="I77" s="174" t="s">
        <v>233</v>
      </c>
      <c r="J77" s="199" t="s">
        <v>455</v>
      </c>
      <c r="K77" s="201">
        <v>100</v>
      </c>
      <c r="L77" s="201"/>
      <c r="M77" s="267">
        <v>5</v>
      </c>
      <c r="N77" s="267">
        <v>5</v>
      </c>
      <c r="O77" s="269">
        <v>100</v>
      </c>
      <c r="P77" s="270">
        <v>100</v>
      </c>
      <c r="Q77" s="203">
        <f t="shared" si="1"/>
        <v>1</v>
      </c>
      <c r="R77" s="204" t="s">
        <v>533</v>
      </c>
    </row>
    <row r="78" spans="1:18" ht="26.4">
      <c r="A78" s="194" t="s">
        <v>17</v>
      </c>
      <c r="B78" s="381" t="s">
        <v>530</v>
      </c>
      <c r="C78" s="381" t="s">
        <v>528</v>
      </c>
      <c r="D78" s="196" t="s">
        <v>451</v>
      </c>
      <c r="E78" s="197" t="s">
        <v>541</v>
      </c>
      <c r="F78" s="198" t="s">
        <v>458</v>
      </c>
      <c r="G78" s="199" t="s">
        <v>457</v>
      </c>
      <c r="H78" s="200" t="s">
        <v>30</v>
      </c>
      <c r="I78" s="174" t="s">
        <v>233</v>
      </c>
      <c r="J78" s="199" t="s">
        <v>455</v>
      </c>
      <c r="K78" s="201">
        <v>100</v>
      </c>
      <c r="L78" s="201"/>
      <c r="M78" s="267">
        <v>28</v>
      </c>
      <c r="N78" s="267">
        <v>25</v>
      </c>
      <c r="O78" s="269">
        <v>89</v>
      </c>
      <c r="P78" s="270">
        <v>89</v>
      </c>
      <c r="Q78" s="203">
        <f t="shared" si="1"/>
        <v>0.8928571428571429</v>
      </c>
      <c r="R78" s="202"/>
    </row>
    <row r="79" spans="1:18" ht="26.4">
      <c r="A79" s="194" t="s">
        <v>17</v>
      </c>
      <c r="B79" s="195" t="s">
        <v>531</v>
      </c>
      <c r="C79" s="382" t="s">
        <v>528</v>
      </c>
      <c r="D79" s="196" t="s">
        <v>451</v>
      </c>
      <c r="E79" s="197" t="s">
        <v>541</v>
      </c>
      <c r="F79" s="198" t="s">
        <v>458</v>
      </c>
      <c r="G79" s="199" t="s">
        <v>457</v>
      </c>
      <c r="H79" s="200" t="s">
        <v>30</v>
      </c>
      <c r="I79" s="174" t="s">
        <v>233</v>
      </c>
      <c r="J79" s="199" t="s">
        <v>455</v>
      </c>
      <c r="K79" s="201">
        <v>100</v>
      </c>
      <c r="L79" s="201"/>
      <c r="M79" s="267">
        <v>23</v>
      </c>
      <c r="N79" s="267">
        <v>21</v>
      </c>
      <c r="O79" s="269">
        <v>91</v>
      </c>
      <c r="P79" s="270">
        <v>91</v>
      </c>
      <c r="Q79" s="203">
        <f t="shared" si="1"/>
        <v>0.91304347826086951</v>
      </c>
      <c r="R79" s="202"/>
    </row>
    <row r="80" spans="1:18" ht="14.4">
      <c r="A80" s="194" t="s">
        <v>17</v>
      </c>
      <c r="B80" s="195" t="s">
        <v>523</v>
      </c>
      <c r="C80" s="195" t="s">
        <v>524</v>
      </c>
      <c r="D80" s="196" t="s">
        <v>451</v>
      </c>
      <c r="E80" s="197" t="s">
        <v>542</v>
      </c>
      <c r="F80" s="198" t="s">
        <v>458</v>
      </c>
      <c r="G80" s="199" t="s">
        <v>457</v>
      </c>
      <c r="H80" s="200" t="s">
        <v>30</v>
      </c>
      <c r="I80" s="174" t="s">
        <v>233</v>
      </c>
      <c r="J80" s="199" t="s">
        <v>455</v>
      </c>
      <c r="K80" s="201">
        <v>100</v>
      </c>
      <c r="L80" s="201"/>
      <c r="M80" s="267">
        <v>90</v>
      </c>
      <c r="N80" s="267">
        <v>38</v>
      </c>
      <c r="O80" s="269">
        <v>42</v>
      </c>
      <c r="P80" s="270">
        <v>42</v>
      </c>
      <c r="Q80" s="203">
        <f t="shared" si="1"/>
        <v>0.42222222222222222</v>
      </c>
      <c r="R80" s="204" t="s">
        <v>532</v>
      </c>
    </row>
    <row r="81" spans="1:18" ht="14.4">
      <c r="A81" s="194" t="s">
        <v>17</v>
      </c>
      <c r="B81" s="195" t="s">
        <v>527</v>
      </c>
      <c r="C81" s="195" t="s">
        <v>528</v>
      </c>
      <c r="D81" s="196" t="s">
        <v>451</v>
      </c>
      <c r="E81" s="197" t="s">
        <v>542</v>
      </c>
      <c r="F81" s="198" t="s">
        <v>458</v>
      </c>
      <c r="G81" s="199" t="s">
        <v>457</v>
      </c>
      <c r="H81" s="200" t="s">
        <v>30</v>
      </c>
      <c r="I81" s="174" t="s">
        <v>233</v>
      </c>
      <c r="J81" s="199" t="s">
        <v>455</v>
      </c>
      <c r="K81" s="201">
        <v>100</v>
      </c>
      <c r="L81" s="201"/>
      <c r="M81" s="267">
        <v>14</v>
      </c>
      <c r="N81" s="267">
        <v>11</v>
      </c>
      <c r="O81" s="269">
        <v>79</v>
      </c>
      <c r="P81" s="270">
        <v>79</v>
      </c>
      <c r="Q81" s="203">
        <f t="shared" si="1"/>
        <v>0.7857142857142857</v>
      </c>
      <c r="R81" s="202"/>
    </row>
    <row r="82" spans="1:18" ht="14.4">
      <c r="A82" s="194" t="s">
        <v>17</v>
      </c>
      <c r="B82" s="381" t="s">
        <v>529</v>
      </c>
      <c r="C82" s="381" t="s">
        <v>524</v>
      </c>
      <c r="D82" s="196" t="s">
        <v>451</v>
      </c>
      <c r="E82" s="197" t="s">
        <v>542</v>
      </c>
      <c r="F82" s="198" t="s">
        <v>458</v>
      </c>
      <c r="G82" s="199" t="s">
        <v>457</v>
      </c>
      <c r="H82" s="200" t="s">
        <v>30</v>
      </c>
      <c r="I82" s="174" t="s">
        <v>233</v>
      </c>
      <c r="J82" s="199" t="s">
        <v>455</v>
      </c>
      <c r="K82" s="201">
        <v>100</v>
      </c>
      <c r="L82" s="201"/>
      <c r="M82" s="267">
        <v>5</v>
      </c>
      <c r="N82" s="267">
        <v>5</v>
      </c>
      <c r="O82" s="269">
        <v>100</v>
      </c>
      <c r="P82" s="270">
        <v>100</v>
      </c>
      <c r="Q82" s="203">
        <f t="shared" si="1"/>
        <v>1</v>
      </c>
      <c r="R82" s="204" t="s">
        <v>533</v>
      </c>
    </row>
    <row r="83" spans="1:18" ht="14.4">
      <c r="A83" s="194" t="s">
        <v>17</v>
      </c>
      <c r="B83" s="381" t="s">
        <v>530</v>
      </c>
      <c r="C83" s="381" t="s">
        <v>528</v>
      </c>
      <c r="D83" s="196" t="s">
        <v>451</v>
      </c>
      <c r="E83" s="197" t="s">
        <v>542</v>
      </c>
      <c r="F83" s="198" t="s">
        <v>458</v>
      </c>
      <c r="G83" s="199" t="s">
        <v>457</v>
      </c>
      <c r="H83" s="200" t="s">
        <v>30</v>
      </c>
      <c r="I83" s="174" t="s">
        <v>233</v>
      </c>
      <c r="J83" s="199" t="s">
        <v>455</v>
      </c>
      <c r="K83" s="201">
        <v>100</v>
      </c>
      <c r="L83" s="201"/>
      <c r="M83" s="267">
        <v>28</v>
      </c>
      <c r="N83" s="267">
        <v>25</v>
      </c>
      <c r="O83" s="269">
        <v>89</v>
      </c>
      <c r="P83" s="270">
        <v>89</v>
      </c>
      <c r="Q83" s="203">
        <f t="shared" si="1"/>
        <v>0.8928571428571429</v>
      </c>
      <c r="R83" s="202"/>
    </row>
    <row r="84" spans="1:18" ht="14.4">
      <c r="A84" s="194" t="s">
        <v>17</v>
      </c>
      <c r="B84" s="195" t="s">
        <v>531</v>
      </c>
      <c r="C84" s="382" t="s">
        <v>528</v>
      </c>
      <c r="D84" s="196" t="s">
        <v>451</v>
      </c>
      <c r="E84" s="197" t="s">
        <v>542</v>
      </c>
      <c r="F84" s="198" t="s">
        <v>458</v>
      </c>
      <c r="G84" s="199" t="s">
        <v>457</v>
      </c>
      <c r="H84" s="200" t="s">
        <v>30</v>
      </c>
      <c r="I84" s="174" t="s">
        <v>233</v>
      </c>
      <c r="J84" s="199" t="s">
        <v>455</v>
      </c>
      <c r="K84" s="201">
        <v>100</v>
      </c>
      <c r="L84" s="201"/>
      <c r="M84" s="267">
        <v>23</v>
      </c>
      <c r="N84" s="267">
        <v>21</v>
      </c>
      <c r="O84" s="269">
        <v>91</v>
      </c>
      <c r="P84" s="270">
        <v>91</v>
      </c>
      <c r="Q84" s="203">
        <f t="shared" si="1"/>
        <v>0.91304347826086951</v>
      </c>
      <c r="R84" s="202"/>
    </row>
    <row r="85" spans="1:18" ht="14.4">
      <c r="A85" s="194" t="s">
        <v>17</v>
      </c>
      <c r="B85" s="195" t="s">
        <v>523</v>
      </c>
      <c r="C85" s="195" t="s">
        <v>524</v>
      </c>
      <c r="D85" s="196" t="s">
        <v>451</v>
      </c>
      <c r="E85" s="197" t="s">
        <v>543</v>
      </c>
      <c r="F85" s="198" t="s">
        <v>458</v>
      </c>
      <c r="G85" s="199" t="s">
        <v>457</v>
      </c>
      <c r="H85" s="200" t="s">
        <v>30</v>
      </c>
      <c r="I85" s="174" t="s">
        <v>233</v>
      </c>
      <c r="J85" s="199" t="s">
        <v>455</v>
      </c>
      <c r="K85" s="201">
        <v>100</v>
      </c>
      <c r="L85" s="201"/>
      <c r="M85" s="267">
        <v>90</v>
      </c>
      <c r="N85" s="267">
        <v>38</v>
      </c>
      <c r="O85" s="269">
        <v>42</v>
      </c>
      <c r="P85" s="270">
        <v>42</v>
      </c>
      <c r="Q85" s="203">
        <f t="shared" si="1"/>
        <v>0.42222222222222222</v>
      </c>
      <c r="R85" s="204" t="s">
        <v>532</v>
      </c>
    </row>
    <row r="86" spans="1:18" ht="14.4">
      <c r="A86" s="194" t="s">
        <v>17</v>
      </c>
      <c r="B86" s="195" t="s">
        <v>527</v>
      </c>
      <c r="C86" s="195" t="s">
        <v>528</v>
      </c>
      <c r="D86" s="196" t="s">
        <v>451</v>
      </c>
      <c r="E86" s="197" t="s">
        <v>543</v>
      </c>
      <c r="F86" s="198" t="s">
        <v>458</v>
      </c>
      <c r="G86" s="199" t="s">
        <v>457</v>
      </c>
      <c r="H86" s="200" t="s">
        <v>30</v>
      </c>
      <c r="I86" s="174" t="s">
        <v>233</v>
      </c>
      <c r="J86" s="199" t="s">
        <v>455</v>
      </c>
      <c r="K86" s="201">
        <v>100</v>
      </c>
      <c r="L86" s="201"/>
      <c r="M86" s="267">
        <v>14</v>
      </c>
      <c r="N86" s="267">
        <v>11</v>
      </c>
      <c r="O86" s="269">
        <v>79</v>
      </c>
      <c r="P86" s="270">
        <v>79</v>
      </c>
      <c r="Q86" s="203">
        <f t="shared" si="1"/>
        <v>0.7857142857142857</v>
      </c>
      <c r="R86" s="202"/>
    </row>
    <row r="87" spans="1:18" ht="14.4">
      <c r="A87" s="194" t="s">
        <v>17</v>
      </c>
      <c r="B87" s="381" t="s">
        <v>529</v>
      </c>
      <c r="C87" s="381" t="s">
        <v>524</v>
      </c>
      <c r="D87" s="196" t="s">
        <v>451</v>
      </c>
      <c r="E87" s="197" t="s">
        <v>543</v>
      </c>
      <c r="F87" s="198" t="s">
        <v>458</v>
      </c>
      <c r="G87" s="199" t="s">
        <v>457</v>
      </c>
      <c r="H87" s="200" t="s">
        <v>30</v>
      </c>
      <c r="I87" s="174" t="s">
        <v>233</v>
      </c>
      <c r="J87" s="199" t="s">
        <v>455</v>
      </c>
      <c r="K87" s="201">
        <v>100</v>
      </c>
      <c r="L87" s="201"/>
      <c r="M87" s="267">
        <v>5</v>
      </c>
      <c r="N87" s="267">
        <v>5</v>
      </c>
      <c r="O87" s="269">
        <v>100</v>
      </c>
      <c r="P87" s="270">
        <v>100</v>
      </c>
      <c r="Q87" s="203">
        <f t="shared" si="1"/>
        <v>1</v>
      </c>
      <c r="R87" s="204" t="s">
        <v>533</v>
      </c>
    </row>
    <row r="88" spans="1:18" ht="14.4">
      <c r="A88" s="194" t="s">
        <v>17</v>
      </c>
      <c r="B88" s="381" t="s">
        <v>530</v>
      </c>
      <c r="C88" s="381" t="s">
        <v>528</v>
      </c>
      <c r="D88" s="196" t="s">
        <v>451</v>
      </c>
      <c r="E88" s="197" t="s">
        <v>543</v>
      </c>
      <c r="F88" s="198" t="s">
        <v>458</v>
      </c>
      <c r="G88" s="199" t="s">
        <v>457</v>
      </c>
      <c r="H88" s="200" t="s">
        <v>30</v>
      </c>
      <c r="I88" s="174" t="s">
        <v>233</v>
      </c>
      <c r="J88" s="199" t="s">
        <v>455</v>
      </c>
      <c r="K88" s="201">
        <v>100</v>
      </c>
      <c r="L88" s="201"/>
      <c r="M88" s="267">
        <v>28</v>
      </c>
      <c r="N88" s="267">
        <v>25</v>
      </c>
      <c r="O88" s="269">
        <v>89</v>
      </c>
      <c r="P88" s="270">
        <v>89</v>
      </c>
      <c r="Q88" s="203">
        <f t="shared" si="1"/>
        <v>0.8928571428571429</v>
      </c>
      <c r="R88" s="202"/>
    </row>
    <row r="89" spans="1:18" ht="14.4">
      <c r="A89" s="194" t="s">
        <v>17</v>
      </c>
      <c r="B89" s="195" t="s">
        <v>531</v>
      </c>
      <c r="C89" s="382" t="s">
        <v>528</v>
      </c>
      <c r="D89" s="196" t="s">
        <v>451</v>
      </c>
      <c r="E89" s="197" t="s">
        <v>543</v>
      </c>
      <c r="F89" s="198" t="s">
        <v>458</v>
      </c>
      <c r="G89" s="199" t="s">
        <v>457</v>
      </c>
      <c r="H89" s="200" t="s">
        <v>30</v>
      </c>
      <c r="I89" s="174" t="s">
        <v>233</v>
      </c>
      <c r="J89" s="199" t="s">
        <v>455</v>
      </c>
      <c r="K89" s="201">
        <v>100</v>
      </c>
      <c r="L89" s="201"/>
      <c r="M89" s="267">
        <v>23</v>
      </c>
      <c r="N89" s="267">
        <v>21</v>
      </c>
      <c r="O89" s="269">
        <v>91</v>
      </c>
      <c r="P89" s="270">
        <v>91</v>
      </c>
      <c r="Q89" s="203">
        <f t="shared" si="1"/>
        <v>0.91304347826086951</v>
      </c>
      <c r="R89" s="202"/>
    </row>
    <row r="90" spans="1:18" ht="26.4">
      <c r="A90" s="194" t="s">
        <v>17</v>
      </c>
      <c r="B90" s="195" t="s">
        <v>523</v>
      </c>
      <c r="C90" s="195" t="s">
        <v>524</v>
      </c>
      <c r="D90" s="196" t="s">
        <v>451</v>
      </c>
      <c r="E90" s="197" t="s">
        <v>544</v>
      </c>
      <c r="F90" s="198" t="s">
        <v>534</v>
      </c>
      <c r="G90" s="199" t="s">
        <v>457</v>
      </c>
      <c r="H90" s="200" t="s">
        <v>30</v>
      </c>
      <c r="I90" s="174" t="s">
        <v>233</v>
      </c>
      <c r="J90" s="199" t="s">
        <v>455</v>
      </c>
      <c r="K90" s="201">
        <v>100</v>
      </c>
      <c r="L90" s="201"/>
      <c r="M90" s="267">
        <v>90</v>
      </c>
      <c r="N90" s="267">
        <v>38</v>
      </c>
      <c r="O90" s="269">
        <v>42</v>
      </c>
      <c r="P90" s="270">
        <v>42</v>
      </c>
      <c r="Q90" s="203">
        <f t="shared" si="1"/>
        <v>0.42222222222222222</v>
      </c>
      <c r="R90" s="204" t="s">
        <v>532</v>
      </c>
    </row>
    <row r="91" spans="1:18" ht="26.4">
      <c r="A91" s="194" t="s">
        <v>17</v>
      </c>
      <c r="B91" s="195" t="s">
        <v>527</v>
      </c>
      <c r="C91" s="195" t="s">
        <v>528</v>
      </c>
      <c r="D91" s="196" t="s">
        <v>451</v>
      </c>
      <c r="E91" s="197" t="s">
        <v>544</v>
      </c>
      <c r="F91" s="198" t="s">
        <v>534</v>
      </c>
      <c r="G91" s="199" t="s">
        <v>457</v>
      </c>
      <c r="H91" s="200" t="s">
        <v>30</v>
      </c>
      <c r="I91" s="174" t="s">
        <v>233</v>
      </c>
      <c r="J91" s="199" t="s">
        <v>455</v>
      </c>
      <c r="K91" s="201">
        <v>100</v>
      </c>
      <c r="L91" s="201"/>
      <c r="M91" s="267">
        <v>14</v>
      </c>
      <c r="N91" s="267">
        <v>11</v>
      </c>
      <c r="O91" s="269">
        <v>79</v>
      </c>
      <c r="P91" s="270">
        <v>79</v>
      </c>
      <c r="Q91" s="203">
        <f t="shared" si="1"/>
        <v>0.7857142857142857</v>
      </c>
      <c r="R91" s="202"/>
    </row>
    <row r="92" spans="1:18" ht="26.4">
      <c r="A92" s="194" t="s">
        <v>17</v>
      </c>
      <c r="B92" s="381" t="s">
        <v>529</v>
      </c>
      <c r="C92" s="381" t="s">
        <v>524</v>
      </c>
      <c r="D92" s="196" t="s">
        <v>451</v>
      </c>
      <c r="E92" s="197" t="s">
        <v>544</v>
      </c>
      <c r="F92" s="198" t="s">
        <v>534</v>
      </c>
      <c r="G92" s="199" t="s">
        <v>457</v>
      </c>
      <c r="H92" s="200" t="s">
        <v>30</v>
      </c>
      <c r="I92" s="174" t="s">
        <v>233</v>
      </c>
      <c r="J92" s="199" t="s">
        <v>455</v>
      </c>
      <c r="K92" s="201">
        <v>100</v>
      </c>
      <c r="L92" s="201"/>
      <c r="M92" s="267">
        <v>5</v>
      </c>
      <c r="N92" s="267">
        <v>5</v>
      </c>
      <c r="O92" s="269">
        <v>100</v>
      </c>
      <c r="P92" s="270">
        <v>100</v>
      </c>
      <c r="Q92" s="203">
        <f t="shared" si="1"/>
        <v>1</v>
      </c>
      <c r="R92" s="204" t="s">
        <v>533</v>
      </c>
    </row>
    <row r="93" spans="1:18" ht="26.4">
      <c r="A93" s="194" t="s">
        <v>17</v>
      </c>
      <c r="B93" s="381" t="s">
        <v>530</v>
      </c>
      <c r="C93" s="381" t="s">
        <v>528</v>
      </c>
      <c r="D93" s="196" t="s">
        <v>451</v>
      </c>
      <c r="E93" s="197" t="s">
        <v>544</v>
      </c>
      <c r="F93" s="198" t="s">
        <v>534</v>
      </c>
      <c r="G93" s="199" t="s">
        <v>457</v>
      </c>
      <c r="H93" s="200" t="s">
        <v>30</v>
      </c>
      <c r="I93" s="174" t="s">
        <v>233</v>
      </c>
      <c r="J93" s="199" t="s">
        <v>455</v>
      </c>
      <c r="K93" s="201">
        <v>100</v>
      </c>
      <c r="L93" s="201"/>
      <c r="M93" s="267">
        <v>28</v>
      </c>
      <c r="N93" s="267">
        <v>25</v>
      </c>
      <c r="O93" s="269">
        <v>89</v>
      </c>
      <c r="P93" s="270">
        <v>89</v>
      </c>
      <c r="Q93" s="203">
        <f t="shared" si="1"/>
        <v>0.8928571428571429</v>
      </c>
      <c r="R93" s="202"/>
    </row>
    <row r="94" spans="1:18" ht="26.4">
      <c r="A94" s="194" t="s">
        <v>17</v>
      </c>
      <c r="B94" s="195" t="s">
        <v>531</v>
      </c>
      <c r="C94" s="382" t="s">
        <v>528</v>
      </c>
      <c r="D94" s="196" t="s">
        <v>451</v>
      </c>
      <c r="E94" s="197" t="s">
        <v>544</v>
      </c>
      <c r="F94" s="198" t="s">
        <v>534</v>
      </c>
      <c r="G94" s="199" t="s">
        <v>457</v>
      </c>
      <c r="H94" s="200" t="s">
        <v>30</v>
      </c>
      <c r="I94" s="174" t="s">
        <v>233</v>
      </c>
      <c r="J94" s="199" t="s">
        <v>455</v>
      </c>
      <c r="K94" s="201">
        <v>100</v>
      </c>
      <c r="L94" s="201"/>
      <c r="M94" s="267">
        <v>23</v>
      </c>
      <c r="N94" s="267">
        <v>21</v>
      </c>
      <c r="O94" s="269">
        <v>91</v>
      </c>
      <c r="P94" s="270">
        <v>91</v>
      </c>
      <c r="Q94" s="203">
        <f t="shared" si="1"/>
        <v>0.91304347826086951</v>
      </c>
      <c r="R94" s="202"/>
    </row>
    <row r="95" spans="1:18" ht="26.4">
      <c r="A95" s="194" t="s">
        <v>17</v>
      </c>
      <c r="B95" s="195" t="s">
        <v>523</v>
      </c>
      <c r="C95" s="195" t="s">
        <v>524</v>
      </c>
      <c r="D95" s="196" t="s">
        <v>451</v>
      </c>
      <c r="E95" s="197" t="s">
        <v>545</v>
      </c>
      <c r="F95" s="198" t="s">
        <v>534</v>
      </c>
      <c r="G95" s="199" t="s">
        <v>457</v>
      </c>
      <c r="H95" s="200" t="s">
        <v>30</v>
      </c>
      <c r="I95" s="174" t="s">
        <v>233</v>
      </c>
      <c r="J95" s="199" t="s">
        <v>455</v>
      </c>
      <c r="K95" s="201">
        <v>100</v>
      </c>
      <c r="L95" s="201"/>
      <c r="M95" s="267">
        <v>90</v>
      </c>
      <c r="N95" s="267">
        <v>38</v>
      </c>
      <c r="O95" s="269">
        <v>42</v>
      </c>
      <c r="P95" s="270">
        <v>42</v>
      </c>
      <c r="Q95" s="203">
        <f t="shared" si="1"/>
        <v>0.42222222222222222</v>
      </c>
      <c r="R95" s="204" t="s">
        <v>532</v>
      </c>
    </row>
    <row r="96" spans="1:18" ht="26.4">
      <c r="A96" s="194" t="s">
        <v>17</v>
      </c>
      <c r="B96" s="195" t="s">
        <v>527</v>
      </c>
      <c r="C96" s="195" t="s">
        <v>528</v>
      </c>
      <c r="D96" s="196" t="s">
        <v>451</v>
      </c>
      <c r="E96" s="197" t="s">
        <v>545</v>
      </c>
      <c r="F96" s="198" t="s">
        <v>534</v>
      </c>
      <c r="G96" s="199" t="s">
        <v>457</v>
      </c>
      <c r="H96" s="200" t="s">
        <v>30</v>
      </c>
      <c r="I96" s="174" t="s">
        <v>233</v>
      </c>
      <c r="J96" s="199" t="s">
        <v>455</v>
      </c>
      <c r="K96" s="201">
        <v>100</v>
      </c>
      <c r="L96" s="201"/>
      <c r="M96" s="267">
        <v>14</v>
      </c>
      <c r="N96" s="267">
        <v>11</v>
      </c>
      <c r="O96" s="269">
        <v>79</v>
      </c>
      <c r="P96" s="270">
        <v>79</v>
      </c>
      <c r="Q96" s="203">
        <f t="shared" si="1"/>
        <v>0.7857142857142857</v>
      </c>
      <c r="R96" s="202"/>
    </row>
    <row r="97" spans="1:18" ht="26.4">
      <c r="A97" s="194" t="s">
        <v>17</v>
      </c>
      <c r="B97" s="381" t="s">
        <v>529</v>
      </c>
      <c r="C97" s="381" t="s">
        <v>524</v>
      </c>
      <c r="D97" s="196" t="s">
        <v>451</v>
      </c>
      <c r="E97" s="197" t="s">
        <v>545</v>
      </c>
      <c r="F97" s="198" t="s">
        <v>534</v>
      </c>
      <c r="G97" s="199" t="s">
        <v>457</v>
      </c>
      <c r="H97" s="200" t="s">
        <v>30</v>
      </c>
      <c r="I97" s="174" t="s">
        <v>233</v>
      </c>
      <c r="J97" s="199" t="s">
        <v>455</v>
      </c>
      <c r="K97" s="201">
        <v>100</v>
      </c>
      <c r="L97" s="201"/>
      <c r="M97" s="267">
        <v>5</v>
      </c>
      <c r="N97" s="267">
        <v>5</v>
      </c>
      <c r="O97" s="269">
        <v>100</v>
      </c>
      <c r="P97" s="270">
        <v>100</v>
      </c>
      <c r="Q97" s="203">
        <f t="shared" si="1"/>
        <v>1</v>
      </c>
      <c r="R97" s="204" t="s">
        <v>533</v>
      </c>
    </row>
    <row r="98" spans="1:18" ht="26.4">
      <c r="A98" s="194" t="s">
        <v>17</v>
      </c>
      <c r="B98" s="381" t="s">
        <v>530</v>
      </c>
      <c r="C98" s="381" t="s">
        <v>528</v>
      </c>
      <c r="D98" s="196" t="s">
        <v>451</v>
      </c>
      <c r="E98" s="197" t="s">
        <v>545</v>
      </c>
      <c r="F98" s="198" t="s">
        <v>534</v>
      </c>
      <c r="G98" s="199" t="s">
        <v>457</v>
      </c>
      <c r="H98" s="200" t="s">
        <v>30</v>
      </c>
      <c r="I98" s="174" t="s">
        <v>233</v>
      </c>
      <c r="J98" s="199" t="s">
        <v>455</v>
      </c>
      <c r="K98" s="201">
        <v>100</v>
      </c>
      <c r="L98" s="201"/>
      <c r="M98" s="267">
        <v>28</v>
      </c>
      <c r="N98" s="267">
        <v>25</v>
      </c>
      <c r="O98" s="269">
        <v>89</v>
      </c>
      <c r="P98" s="270">
        <v>89</v>
      </c>
      <c r="Q98" s="203">
        <f t="shared" si="1"/>
        <v>0.8928571428571429</v>
      </c>
      <c r="R98" s="202"/>
    </row>
    <row r="99" spans="1:18" ht="26.4">
      <c r="A99" s="194" t="s">
        <v>17</v>
      </c>
      <c r="B99" s="195" t="s">
        <v>531</v>
      </c>
      <c r="C99" s="382" t="s">
        <v>528</v>
      </c>
      <c r="D99" s="196" t="s">
        <v>451</v>
      </c>
      <c r="E99" s="197" t="s">
        <v>545</v>
      </c>
      <c r="F99" s="198" t="s">
        <v>534</v>
      </c>
      <c r="G99" s="199" t="s">
        <v>457</v>
      </c>
      <c r="H99" s="200" t="s">
        <v>30</v>
      </c>
      <c r="I99" s="174" t="s">
        <v>233</v>
      </c>
      <c r="J99" s="199" t="s">
        <v>455</v>
      </c>
      <c r="K99" s="201">
        <v>100</v>
      </c>
      <c r="L99" s="201"/>
      <c r="M99" s="267">
        <v>23</v>
      </c>
      <c r="N99" s="267">
        <v>21</v>
      </c>
      <c r="O99" s="269">
        <v>91</v>
      </c>
      <c r="P99" s="270">
        <v>91</v>
      </c>
      <c r="Q99" s="203">
        <f t="shared" si="1"/>
        <v>0.91304347826086951</v>
      </c>
      <c r="R99" s="202"/>
    </row>
    <row r="100" spans="1:18" ht="26.4">
      <c r="A100" s="194" t="s">
        <v>17</v>
      </c>
      <c r="B100" s="195" t="s">
        <v>523</v>
      </c>
      <c r="C100" s="195" t="s">
        <v>524</v>
      </c>
      <c r="D100" s="196" t="s">
        <v>451</v>
      </c>
      <c r="E100" s="197" t="s">
        <v>546</v>
      </c>
      <c r="F100" s="198" t="s">
        <v>526</v>
      </c>
      <c r="G100" s="199" t="s">
        <v>457</v>
      </c>
      <c r="H100" s="200" t="s">
        <v>30</v>
      </c>
      <c r="I100" s="174" t="s">
        <v>233</v>
      </c>
      <c r="J100" s="199" t="s">
        <v>455</v>
      </c>
      <c r="K100" s="201">
        <v>100</v>
      </c>
      <c r="L100" s="201"/>
      <c r="M100" s="267">
        <v>90</v>
      </c>
      <c r="N100" s="267">
        <v>90</v>
      </c>
      <c r="O100" s="269">
        <v>100</v>
      </c>
      <c r="P100" s="270">
        <v>100</v>
      </c>
      <c r="Q100" s="203">
        <f t="shared" si="1"/>
        <v>1</v>
      </c>
      <c r="R100" s="202"/>
    </row>
    <row r="101" spans="1:18" ht="26.4">
      <c r="A101" s="194" t="s">
        <v>17</v>
      </c>
      <c r="B101" s="195" t="s">
        <v>527</v>
      </c>
      <c r="C101" s="195" t="s">
        <v>528</v>
      </c>
      <c r="D101" s="196" t="s">
        <v>451</v>
      </c>
      <c r="E101" s="197" t="s">
        <v>546</v>
      </c>
      <c r="F101" s="198" t="s">
        <v>526</v>
      </c>
      <c r="G101" s="199" t="s">
        <v>457</v>
      </c>
      <c r="H101" s="200" t="s">
        <v>30</v>
      </c>
      <c r="I101" s="174" t="s">
        <v>233</v>
      </c>
      <c r="J101" s="199" t="s">
        <v>455</v>
      </c>
      <c r="K101" s="201">
        <v>100</v>
      </c>
      <c r="L101" s="201"/>
      <c r="M101" s="267">
        <v>14</v>
      </c>
      <c r="N101" s="267">
        <v>14</v>
      </c>
      <c r="O101" s="269">
        <v>100</v>
      </c>
      <c r="P101" s="270">
        <v>100</v>
      </c>
      <c r="Q101" s="203">
        <f t="shared" si="1"/>
        <v>1</v>
      </c>
      <c r="R101" s="202"/>
    </row>
    <row r="102" spans="1:18" ht="26.4">
      <c r="A102" s="194" t="s">
        <v>17</v>
      </c>
      <c r="B102" s="381" t="s">
        <v>529</v>
      </c>
      <c r="C102" s="381" t="s">
        <v>524</v>
      </c>
      <c r="D102" s="196" t="s">
        <v>451</v>
      </c>
      <c r="E102" s="197" t="s">
        <v>546</v>
      </c>
      <c r="F102" s="198" t="s">
        <v>526</v>
      </c>
      <c r="G102" s="199" t="s">
        <v>457</v>
      </c>
      <c r="H102" s="200" t="s">
        <v>30</v>
      </c>
      <c r="I102" s="174" t="s">
        <v>233</v>
      </c>
      <c r="J102" s="199" t="s">
        <v>455</v>
      </c>
      <c r="K102" s="201">
        <v>100</v>
      </c>
      <c r="L102" s="201"/>
      <c r="M102" s="267">
        <v>5</v>
      </c>
      <c r="N102" s="267">
        <v>5</v>
      </c>
      <c r="O102" s="269">
        <v>100</v>
      </c>
      <c r="P102" s="270">
        <v>100</v>
      </c>
      <c r="Q102" s="203">
        <f t="shared" si="1"/>
        <v>1</v>
      </c>
      <c r="R102" s="202"/>
    </row>
    <row r="103" spans="1:18" ht="26.4">
      <c r="A103" s="194" t="s">
        <v>17</v>
      </c>
      <c r="B103" s="381" t="s">
        <v>530</v>
      </c>
      <c r="C103" s="381" t="s">
        <v>528</v>
      </c>
      <c r="D103" s="196" t="s">
        <v>451</v>
      </c>
      <c r="E103" s="197" t="s">
        <v>546</v>
      </c>
      <c r="F103" s="198" t="s">
        <v>526</v>
      </c>
      <c r="G103" s="199" t="s">
        <v>457</v>
      </c>
      <c r="H103" s="200" t="s">
        <v>30</v>
      </c>
      <c r="I103" s="174" t="s">
        <v>233</v>
      </c>
      <c r="J103" s="199" t="s">
        <v>455</v>
      </c>
      <c r="K103" s="201">
        <v>100</v>
      </c>
      <c r="L103" s="201"/>
      <c r="M103" s="267">
        <v>28</v>
      </c>
      <c r="N103" s="267">
        <v>28</v>
      </c>
      <c r="O103" s="269">
        <v>100</v>
      </c>
      <c r="P103" s="270">
        <v>100</v>
      </c>
      <c r="Q103" s="203">
        <f t="shared" si="1"/>
        <v>1</v>
      </c>
      <c r="R103" s="202"/>
    </row>
    <row r="104" spans="1:18" ht="26.4">
      <c r="A104" s="194" t="s">
        <v>17</v>
      </c>
      <c r="B104" s="195" t="s">
        <v>531</v>
      </c>
      <c r="C104" s="382" t="s">
        <v>528</v>
      </c>
      <c r="D104" s="196" t="s">
        <v>451</v>
      </c>
      <c r="E104" s="197" t="s">
        <v>546</v>
      </c>
      <c r="F104" s="198" t="s">
        <v>526</v>
      </c>
      <c r="G104" s="199" t="s">
        <v>457</v>
      </c>
      <c r="H104" s="200" t="s">
        <v>30</v>
      </c>
      <c r="I104" s="174" t="s">
        <v>233</v>
      </c>
      <c r="J104" s="199" t="s">
        <v>455</v>
      </c>
      <c r="K104" s="201">
        <v>100</v>
      </c>
      <c r="L104" s="201"/>
      <c r="M104" s="267">
        <v>23</v>
      </c>
      <c r="N104" s="267">
        <v>23</v>
      </c>
      <c r="O104" s="269">
        <v>100</v>
      </c>
      <c r="P104" s="270">
        <v>100</v>
      </c>
      <c r="Q104" s="203">
        <f t="shared" si="1"/>
        <v>1</v>
      </c>
      <c r="R104" s="202"/>
    </row>
    <row r="105" spans="1:18" ht="26.4">
      <c r="A105" s="194" t="s">
        <v>17</v>
      </c>
      <c r="B105" s="195" t="s">
        <v>523</v>
      </c>
      <c r="C105" s="195" t="s">
        <v>524</v>
      </c>
      <c r="D105" s="196" t="s">
        <v>451</v>
      </c>
      <c r="E105" s="197" t="s">
        <v>547</v>
      </c>
      <c r="F105" s="198" t="s">
        <v>534</v>
      </c>
      <c r="G105" s="199" t="s">
        <v>457</v>
      </c>
      <c r="H105" s="200" t="s">
        <v>30</v>
      </c>
      <c r="I105" s="174" t="s">
        <v>233</v>
      </c>
      <c r="J105" s="199" t="s">
        <v>455</v>
      </c>
      <c r="K105" s="201">
        <v>100</v>
      </c>
      <c r="L105" s="201"/>
      <c r="M105" s="267">
        <v>90</v>
      </c>
      <c r="N105" s="267">
        <v>38</v>
      </c>
      <c r="O105" s="269">
        <v>42</v>
      </c>
      <c r="P105" s="270">
        <v>42</v>
      </c>
      <c r="Q105" s="203">
        <f t="shared" si="1"/>
        <v>0.42222222222222222</v>
      </c>
      <c r="R105" s="204" t="s">
        <v>532</v>
      </c>
    </row>
    <row r="106" spans="1:18" ht="26.4">
      <c r="A106" s="194" t="s">
        <v>17</v>
      </c>
      <c r="B106" s="195" t="s">
        <v>527</v>
      </c>
      <c r="C106" s="195" t="s">
        <v>528</v>
      </c>
      <c r="D106" s="196" t="s">
        <v>451</v>
      </c>
      <c r="E106" s="197" t="s">
        <v>547</v>
      </c>
      <c r="F106" s="198" t="s">
        <v>534</v>
      </c>
      <c r="G106" s="199" t="s">
        <v>457</v>
      </c>
      <c r="H106" s="200" t="s">
        <v>30</v>
      </c>
      <c r="I106" s="174" t="s">
        <v>233</v>
      </c>
      <c r="J106" s="199" t="s">
        <v>455</v>
      </c>
      <c r="K106" s="201">
        <v>100</v>
      </c>
      <c r="L106" s="201"/>
      <c r="M106" s="267">
        <v>14</v>
      </c>
      <c r="N106" s="267">
        <v>11</v>
      </c>
      <c r="O106" s="269">
        <v>79</v>
      </c>
      <c r="P106" s="270">
        <v>79</v>
      </c>
      <c r="Q106" s="203">
        <f t="shared" si="1"/>
        <v>0.7857142857142857</v>
      </c>
      <c r="R106" s="202"/>
    </row>
    <row r="107" spans="1:18" ht="26.4">
      <c r="A107" s="194" t="s">
        <v>17</v>
      </c>
      <c r="B107" s="381" t="s">
        <v>529</v>
      </c>
      <c r="C107" s="381" t="s">
        <v>524</v>
      </c>
      <c r="D107" s="196" t="s">
        <v>451</v>
      </c>
      <c r="E107" s="197" t="s">
        <v>547</v>
      </c>
      <c r="F107" s="198" t="s">
        <v>534</v>
      </c>
      <c r="G107" s="199" t="s">
        <v>457</v>
      </c>
      <c r="H107" s="200" t="s">
        <v>30</v>
      </c>
      <c r="I107" s="174" t="s">
        <v>233</v>
      </c>
      <c r="J107" s="199" t="s">
        <v>455</v>
      </c>
      <c r="K107" s="201">
        <v>100</v>
      </c>
      <c r="L107" s="201"/>
      <c r="M107" s="267">
        <v>5</v>
      </c>
      <c r="N107" s="267">
        <v>5</v>
      </c>
      <c r="O107" s="269">
        <v>100</v>
      </c>
      <c r="P107" s="270">
        <v>100</v>
      </c>
      <c r="Q107" s="203">
        <f t="shared" si="1"/>
        <v>1</v>
      </c>
      <c r="R107" s="204" t="s">
        <v>533</v>
      </c>
    </row>
    <row r="108" spans="1:18" ht="26.4">
      <c r="A108" s="194" t="s">
        <v>17</v>
      </c>
      <c r="B108" s="381" t="s">
        <v>530</v>
      </c>
      <c r="C108" s="381" t="s">
        <v>528</v>
      </c>
      <c r="D108" s="196" t="s">
        <v>451</v>
      </c>
      <c r="E108" s="197" t="s">
        <v>547</v>
      </c>
      <c r="F108" s="198" t="s">
        <v>534</v>
      </c>
      <c r="G108" s="199" t="s">
        <v>457</v>
      </c>
      <c r="H108" s="200" t="s">
        <v>30</v>
      </c>
      <c r="I108" s="174" t="s">
        <v>233</v>
      </c>
      <c r="J108" s="199" t="s">
        <v>455</v>
      </c>
      <c r="K108" s="201">
        <v>100</v>
      </c>
      <c r="L108" s="201"/>
      <c r="M108" s="267">
        <v>28</v>
      </c>
      <c r="N108" s="267">
        <v>25</v>
      </c>
      <c r="O108" s="269">
        <v>89</v>
      </c>
      <c r="P108" s="270">
        <v>89</v>
      </c>
      <c r="Q108" s="203">
        <f t="shared" si="1"/>
        <v>0.8928571428571429</v>
      </c>
      <c r="R108" s="202"/>
    </row>
    <row r="109" spans="1:18" ht="26.4">
      <c r="A109" s="194" t="s">
        <v>17</v>
      </c>
      <c r="B109" s="195" t="s">
        <v>531</v>
      </c>
      <c r="C109" s="382" t="s">
        <v>528</v>
      </c>
      <c r="D109" s="196" t="s">
        <v>451</v>
      </c>
      <c r="E109" s="197" t="s">
        <v>547</v>
      </c>
      <c r="F109" s="198" t="s">
        <v>534</v>
      </c>
      <c r="G109" s="199" t="s">
        <v>457</v>
      </c>
      <c r="H109" s="200" t="s">
        <v>30</v>
      </c>
      <c r="I109" s="174" t="s">
        <v>233</v>
      </c>
      <c r="J109" s="199" t="s">
        <v>455</v>
      </c>
      <c r="K109" s="201">
        <v>100</v>
      </c>
      <c r="L109" s="201"/>
      <c r="M109" s="267">
        <v>23</v>
      </c>
      <c r="N109" s="267">
        <v>21</v>
      </c>
      <c r="O109" s="269">
        <v>91</v>
      </c>
      <c r="P109" s="270">
        <v>91</v>
      </c>
      <c r="Q109" s="203">
        <f t="shared" si="1"/>
        <v>0.91304347826086951</v>
      </c>
      <c r="R109" s="202"/>
    </row>
    <row r="110" spans="1:18" ht="26.4">
      <c r="A110" s="194" t="s">
        <v>17</v>
      </c>
      <c r="B110" s="195" t="s">
        <v>523</v>
      </c>
      <c r="C110" s="195" t="s">
        <v>524</v>
      </c>
      <c r="D110" s="196" t="s">
        <v>451</v>
      </c>
      <c r="E110" s="197" t="s">
        <v>483</v>
      </c>
      <c r="F110" s="198" t="s">
        <v>534</v>
      </c>
      <c r="G110" s="199" t="s">
        <v>457</v>
      </c>
      <c r="H110" s="200" t="s">
        <v>30</v>
      </c>
      <c r="I110" s="174" t="s">
        <v>233</v>
      </c>
      <c r="J110" s="199" t="s">
        <v>455</v>
      </c>
      <c r="K110" s="201">
        <v>100</v>
      </c>
      <c r="L110" s="201"/>
      <c r="M110" s="267">
        <v>90</v>
      </c>
      <c r="N110" s="267">
        <v>38</v>
      </c>
      <c r="O110" s="269">
        <v>42</v>
      </c>
      <c r="P110" s="270">
        <v>42</v>
      </c>
      <c r="Q110" s="203">
        <f t="shared" si="1"/>
        <v>0.42222222222222222</v>
      </c>
      <c r="R110" s="204" t="s">
        <v>532</v>
      </c>
    </row>
    <row r="111" spans="1:18" ht="26.4">
      <c r="A111" s="194" t="s">
        <v>17</v>
      </c>
      <c r="B111" s="195" t="s">
        <v>527</v>
      </c>
      <c r="C111" s="195" t="s">
        <v>528</v>
      </c>
      <c r="D111" s="196" t="s">
        <v>451</v>
      </c>
      <c r="E111" s="197" t="s">
        <v>483</v>
      </c>
      <c r="F111" s="198" t="s">
        <v>534</v>
      </c>
      <c r="G111" s="199" t="s">
        <v>457</v>
      </c>
      <c r="H111" s="200" t="s">
        <v>30</v>
      </c>
      <c r="I111" s="174" t="s">
        <v>233</v>
      </c>
      <c r="J111" s="199" t="s">
        <v>455</v>
      </c>
      <c r="K111" s="201">
        <v>100</v>
      </c>
      <c r="L111" s="201"/>
      <c r="M111" s="267">
        <v>14</v>
      </c>
      <c r="N111" s="267">
        <v>11</v>
      </c>
      <c r="O111" s="269">
        <v>79</v>
      </c>
      <c r="P111" s="270">
        <v>79</v>
      </c>
      <c r="Q111" s="203">
        <f t="shared" si="1"/>
        <v>0.7857142857142857</v>
      </c>
      <c r="R111" s="202"/>
    </row>
    <row r="112" spans="1:18" ht="26.4">
      <c r="A112" s="194" t="s">
        <v>17</v>
      </c>
      <c r="B112" s="381" t="s">
        <v>529</v>
      </c>
      <c r="C112" s="381" t="s">
        <v>524</v>
      </c>
      <c r="D112" s="196" t="s">
        <v>451</v>
      </c>
      <c r="E112" s="197" t="s">
        <v>483</v>
      </c>
      <c r="F112" s="198" t="s">
        <v>534</v>
      </c>
      <c r="G112" s="199" t="s">
        <v>457</v>
      </c>
      <c r="H112" s="200" t="s">
        <v>30</v>
      </c>
      <c r="I112" s="174" t="s">
        <v>233</v>
      </c>
      <c r="J112" s="199" t="s">
        <v>455</v>
      </c>
      <c r="K112" s="201">
        <v>100</v>
      </c>
      <c r="L112" s="201"/>
      <c r="M112" s="267">
        <v>5</v>
      </c>
      <c r="N112" s="267">
        <v>5</v>
      </c>
      <c r="O112" s="269">
        <v>100</v>
      </c>
      <c r="P112" s="270">
        <v>100</v>
      </c>
      <c r="Q112" s="203">
        <f t="shared" si="1"/>
        <v>1</v>
      </c>
      <c r="R112" s="204" t="s">
        <v>533</v>
      </c>
    </row>
    <row r="113" spans="1:18" ht="26.4">
      <c r="A113" s="194" t="s">
        <v>17</v>
      </c>
      <c r="B113" s="381" t="s">
        <v>530</v>
      </c>
      <c r="C113" s="381" t="s">
        <v>528</v>
      </c>
      <c r="D113" s="196" t="s">
        <v>451</v>
      </c>
      <c r="E113" s="197" t="s">
        <v>483</v>
      </c>
      <c r="F113" s="198" t="s">
        <v>534</v>
      </c>
      <c r="G113" s="199" t="s">
        <v>457</v>
      </c>
      <c r="H113" s="200" t="s">
        <v>30</v>
      </c>
      <c r="I113" s="174" t="s">
        <v>233</v>
      </c>
      <c r="J113" s="199" t="s">
        <v>455</v>
      </c>
      <c r="K113" s="201">
        <v>100</v>
      </c>
      <c r="L113" s="201"/>
      <c r="M113" s="267">
        <v>28</v>
      </c>
      <c r="N113" s="267">
        <v>25</v>
      </c>
      <c r="O113" s="269">
        <v>89</v>
      </c>
      <c r="P113" s="270">
        <v>89</v>
      </c>
      <c r="Q113" s="203">
        <f t="shared" si="1"/>
        <v>0.8928571428571429</v>
      </c>
      <c r="R113" s="202"/>
    </row>
    <row r="114" spans="1:18" ht="26.4">
      <c r="A114" s="194" t="s">
        <v>17</v>
      </c>
      <c r="B114" s="195" t="s">
        <v>531</v>
      </c>
      <c r="C114" s="382" t="s">
        <v>528</v>
      </c>
      <c r="D114" s="196" t="s">
        <v>451</v>
      </c>
      <c r="E114" s="197" t="s">
        <v>483</v>
      </c>
      <c r="F114" s="198" t="s">
        <v>534</v>
      </c>
      <c r="G114" s="199" t="s">
        <v>457</v>
      </c>
      <c r="H114" s="200" t="s">
        <v>30</v>
      </c>
      <c r="I114" s="174" t="s">
        <v>233</v>
      </c>
      <c r="J114" s="199" t="s">
        <v>455</v>
      </c>
      <c r="K114" s="201">
        <v>100</v>
      </c>
      <c r="L114" s="201"/>
      <c r="M114" s="267">
        <v>23</v>
      </c>
      <c r="N114" s="267">
        <v>21</v>
      </c>
      <c r="O114" s="269">
        <v>91</v>
      </c>
      <c r="P114" s="270">
        <v>91</v>
      </c>
      <c r="Q114" s="203">
        <f t="shared" si="1"/>
        <v>0.91304347826086951</v>
      </c>
      <c r="R114" s="202"/>
    </row>
    <row r="115" spans="1:18" ht="52.8">
      <c r="A115" s="194" t="s">
        <v>17</v>
      </c>
      <c r="B115" s="195" t="s">
        <v>523</v>
      </c>
      <c r="C115" s="195" t="s">
        <v>524</v>
      </c>
      <c r="D115" s="196" t="s">
        <v>451</v>
      </c>
      <c r="E115" s="197" t="s">
        <v>548</v>
      </c>
      <c r="F115" s="198" t="s">
        <v>458</v>
      </c>
      <c r="G115" s="199" t="s">
        <v>457</v>
      </c>
      <c r="H115" s="200" t="s">
        <v>30</v>
      </c>
      <c r="I115" s="174" t="s">
        <v>233</v>
      </c>
      <c r="J115" s="199" t="s">
        <v>455</v>
      </c>
      <c r="K115" s="201">
        <v>100</v>
      </c>
      <c r="L115" s="201"/>
      <c r="M115" s="267">
        <v>90</v>
      </c>
      <c r="N115" s="267">
        <v>38</v>
      </c>
      <c r="O115" s="269">
        <v>42</v>
      </c>
      <c r="P115" s="270">
        <v>42</v>
      </c>
      <c r="Q115" s="203">
        <f t="shared" si="1"/>
        <v>0.42222222222222222</v>
      </c>
      <c r="R115" s="204" t="s">
        <v>532</v>
      </c>
    </row>
    <row r="116" spans="1:18" ht="52.8">
      <c r="A116" s="194" t="s">
        <v>17</v>
      </c>
      <c r="B116" s="195" t="s">
        <v>527</v>
      </c>
      <c r="C116" s="195" t="s">
        <v>528</v>
      </c>
      <c r="D116" s="196" t="s">
        <v>451</v>
      </c>
      <c r="E116" s="197" t="s">
        <v>548</v>
      </c>
      <c r="F116" s="198" t="s">
        <v>458</v>
      </c>
      <c r="G116" s="199" t="s">
        <v>457</v>
      </c>
      <c r="H116" s="200" t="s">
        <v>30</v>
      </c>
      <c r="I116" s="174" t="s">
        <v>233</v>
      </c>
      <c r="J116" s="199" t="s">
        <v>455</v>
      </c>
      <c r="K116" s="201">
        <v>100</v>
      </c>
      <c r="L116" s="201"/>
      <c r="M116" s="267">
        <v>14</v>
      </c>
      <c r="N116" s="267">
        <v>11</v>
      </c>
      <c r="O116" s="269">
        <v>79</v>
      </c>
      <c r="P116" s="270">
        <v>79</v>
      </c>
      <c r="Q116" s="203">
        <f t="shared" si="1"/>
        <v>0.7857142857142857</v>
      </c>
      <c r="R116" s="202"/>
    </row>
    <row r="117" spans="1:18" ht="52.8">
      <c r="A117" s="194" t="s">
        <v>17</v>
      </c>
      <c r="B117" s="381" t="s">
        <v>529</v>
      </c>
      <c r="C117" s="381" t="s">
        <v>524</v>
      </c>
      <c r="D117" s="196" t="s">
        <v>451</v>
      </c>
      <c r="E117" s="197" t="s">
        <v>548</v>
      </c>
      <c r="F117" s="198" t="s">
        <v>458</v>
      </c>
      <c r="G117" s="199" t="s">
        <v>457</v>
      </c>
      <c r="H117" s="200" t="s">
        <v>30</v>
      </c>
      <c r="I117" s="174" t="s">
        <v>233</v>
      </c>
      <c r="J117" s="199" t="s">
        <v>455</v>
      </c>
      <c r="K117" s="201">
        <v>100</v>
      </c>
      <c r="L117" s="201"/>
      <c r="M117" s="267">
        <v>5</v>
      </c>
      <c r="N117" s="267">
        <v>5</v>
      </c>
      <c r="O117" s="269">
        <v>100</v>
      </c>
      <c r="P117" s="270">
        <v>100</v>
      </c>
      <c r="Q117" s="203">
        <f t="shared" si="1"/>
        <v>1</v>
      </c>
      <c r="R117" s="204" t="s">
        <v>533</v>
      </c>
    </row>
    <row r="118" spans="1:18" ht="52.8">
      <c r="A118" s="194" t="s">
        <v>17</v>
      </c>
      <c r="B118" s="381" t="s">
        <v>530</v>
      </c>
      <c r="C118" s="381" t="s">
        <v>528</v>
      </c>
      <c r="D118" s="196" t="s">
        <v>451</v>
      </c>
      <c r="E118" s="197" t="s">
        <v>548</v>
      </c>
      <c r="F118" s="198" t="s">
        <v>458</v>
      </c>
      <c r="G118" s="199" t="s">
        <v>457</v>
      </c>
      <c r="H118" s="200" t="s">
        <v>30</v>
      </c>
      <c r="I118" s="174" t="s">
        <v>233</v>
      </c>
      <c r="J118" s="199" t="s">
        <v>455</v>
      </c>
      <c r="K118" s="201">
        <v>100</v>
      </c>
      <c r="L118" s="201"/>
      <c r="M118" s="267">
        <v>28</v>
      </c>
      <c r="N118" s="267">
        <v>25</v>
      </c>
      <c r="O118" s="269">
        <v>89</v>
      </c>
      <c r="P118" s="270">
        <v>89</v>
      </c>
      <c r="Q118" s="203">
        <f t="shared" si="1"/>
        <v>0.8928571428571429</v>
      </c>
      <c r="R118" s="202"/>
    </row>
    <row r="119" spans="1:18" ht="52.8">
      <c r="A119" s="194" t="s">
        <v>17</v>
      </c>
      <c r="B119" s="195" t="s">
        <v>531</v>
      </c>
      <c r="C119" s="382" t="s">
        <v>528</v>
      </c>
      <c r="D119" s="196" t="s">
        <v>451</v>
      </c>
      <c r="E119" s="197" t="s">
        <v>548</v>
      </c>
      <c r="F119" s="198" t="s">
        <v>458</v>
      </c>
      <c r="G119" s="199" t="s">
        <v>457</v>
      </c>
      <c r="H119" s="200" t="s">
        <v>30</v>
      </c>
      <c r="I119" s="174" t="s">
        <v>233</v>
      </c>
      <c r="J119" s="199" t="s">
        <v>455</v>
      </c>
      <c r="K119" s="201">
        <v>100</v>
      </c>
      <c r="L119" s="201"/>
      <c r="M119" s="267">
        <v>23</v>
      </c>
      <c r="N119" s="267">
        <v>21</v>
      </c>
      <c r="O119" s="269">
        <v>91</v>
      </c>
      <c r="P119" s="270">
        <v>91</v>
      </c>
      <c r="Q119" s="203">
        <f t="shared" si="1"/>
        <v>0.91304347826086951</v>
      </c>
      <c r="R119" s="202"/>
    </row>
    <row r="120" spans="1:18" ht="66">
      <c r="A120" s="194" t="s">
        <v>17</v>
      </c>
      <c r="B120" s="195" t="s">
        <v>523</v>
      </c>
      <c r="C120" s="195" t="s">
        <v>524</v>
      </c>
      <c r="D120" s="196" t="s">
        <v>451</v>
      </c>
      <c r="E120" s="197" t="s">
        <v>549</v>
      </c>
      <c r="F120" s="198" t="s">
        <v>550</v>
      </c>
      <c r="G120" s="199" t="s">
        <v>457</v>
      </c>
      <c r="H120" s="200" t="s">
        <v>30</v>
      </c>
      <c r="I120" s="174" t="s">
        <v>233</v>
      </c>
      <c r="J120" s="199" t="s">
        <v>455</v>
      </c>
      <c r="K120" s="201">
        <v>100</v>
      </c>
      <c r="L120" s="201"/>
      <c r="M120" s="267">
        <v>90</v>
      </c>
      <c r="N120" s="267">
        <v>90</v>
      </c>
      <c r="O120" s="269">
        <v>100</v>
      </c>
      <c r="P120" s="270">
        <v>100</v>
      </c>
      <c r="Q120" s="203">
        <f t="shared" si="1"/>
        <v>1</v>
      </c>
      <c r="R120" s="202"/>
    </row>
    <row r="121" spans="1:18" ht="66">
      <c r="A121" s="194" t="s">
        <v>17</v>
      </c>
      <c r="B121" s="195" t="s">
        <v>527</v>
      </c>
      <c r="C121" s="195" t="s">
        <v>528</v>
      </c>
      <c r="D121" s="196" t="s">
        <v>451</v>
      </c>
      <c r="E121" s="197" t="s">
        <v>549</v>
      </c>
      <c r="F121" s="198" t="s">
        <v>550</v>
      </c>
      <c r="G121" s="199" t="s">
        <v>457</v>
      </c>
      <c r="H121" s="200" t="s">
        <v>30</v>
      </c>
      <c r="I121" s="174" t="s">
        <v>233</v>
      </c>
      <c r="J121" s="199" t="s">
        <v>455</v>
      </c>
      <c r="K121" s="201">
        <v>100</v>
      </c>
      <c r="L121" s="201"/>
      <c r="M121" s="267">
        <v>14</v>
      </c>
      <c r="N121" s="267">
        <v>14</v>
      </c>
      <c r="O121" s="269">
        <v>100</v>
      </c>
      <c r="P121" s="270">
        <v>100</v>
      </c>
      <c r="Q121" s="203">
        <f t="shared" si="1"/>
        <v>1</v>
      </c>
      <c r="R121" s="202"/>
    </row>
    <row r="122" spans="1:18" ht="66">
      <c r="A122" s="194" t="s">
        <v>17</v>
      </c>
      <c r="B122" s="381" t="s">
        <v>529</v>
      </c>
      <c r="C122" s="381" t="s">
        <v>524</v>
      </c>
      <c r="D122" s="196" t="s">
        <v>451</v>
      </c>
      <c r="E122" s="197" t="s">
        <v>549</v>
      </c>
      <c r="F122" s="198" t="s">
        <v>550</v>
      </c>
      <c r="G122" s="199" t="s">
        <v>457</v>
      </c>
      <c r="H122" s="200" t="s">
        <v>30</v>
      </c>
      <c r="I122" s="174" t="s">
        <v>233</v>
      </c>
      <c r="J122" s="199" t="s">
        <v>455</v>
      </c>
      <c r="K122" s="201">
        <v>100</v>
      </c>
      <c r="L122" s="201"/>
      <c r="M122" s="267">
        <v>5</v>
      </c>
      <c r="N122" s="267">
        <v>5</v>
      </c>
      <c r="O122" s="269">
        <v>100</v>
      </c>
      <c r="P122" s="270">
        <v>100</v>
      </c>
      <c r="Q122" s="203">
        <f t="shared" si="1"/>
        <v>1</v>
      </c>
      <c r="R122" s="202"/>
    </row>
    <row r="123" spans="1:18" ht="66">
      <c r="A123" s="194" t="s">
        <v>17</v>
      </c>
      <c r="B123" s="381" t="s">
        <v>530</v>
      </c>
      <c r="C123" s="381" t="s">
        <v>528</v>
      </c>
      <c r="D123" s="196" t="s">
        <v>451</v>
      </c>
      <c r="E123" s="197" t="s">
        <v>549</v>
      </c>
      <c r="F123" s="198" t="s">
        <v>550</v>
      </c>
      <c r="G123" s="199" t="s">
        <v>457</v>
      </c>
      <c r="H123" s="200" t="s">
        <v>30</v>
      </c>
      <c r="I123" s="174" t="s">
        <v>233</v>
      </c>
      <c r="J123" s="199" t="s">
        <v>455</v>
      </c>
      <c r="K123" s="201">
        <v>100</v>
      </c>
      <c r="L123" s="201"/>
      <c r="M123" s="267">
        <v>28</v>
      </c>
      <c r="N123" s="267">
        <v>28</v>
      </c>
      <c r="O123" s="269">
        <v>100</v>
      </c>
      <c r="P123" s="270">
        <v>100</v>
      </c>
      <c r="Q123" s="203">
        <f t="shared" si="1"/>
        <v>1</v>
      </c>
      <c r="R123" s="202"/>
    </row>
    <row r="124" spans="1:18" ht="66">
      <c r="A124" s="194" t="s">
        <v>17</v>
      </c>
      <c r="B124" s="195" t="s">
        <v>531</v>
      </c>
      <c r="C124" s="382" t="s">
        <v>528</v>
      </c>
      <c r="D124" s="196" t="s">
        <v>451</v>
      </c>
      <c r="E124" s="197" t="s">
        <v>549</v>
      </c>
      <c r="F124" s="198" t="s">
        <v>550</v>
      </c>
      <c r="G124" s="199" t="s">
        <v>457</v>
      </c>
      <c r="H124" s="200" t="s">
        <v>30</v>
      </c>
      <c r="I124" s="174" t="s">
        <v>233</v>
      </c>
      <c r="J124" s="199" t="s">
        <v>455</v>
      </c>
      <c r="K124" s="201">
        <v>100</v>
      </c>
      <c r="L124" s="201"/>
      <c r="M124" s="267">
        <v>23</v>
      </c>
      <c r="N124" s="267">
        <v>23</v>
      </c>
      <c r="O124" s="269">
        <v>100</v>
      </c>
      <c r="P124" s="270">
        <v>100</v>
      </c>
      <c r="Q124" s="203">
        <f t="shared" si="1"/>
        <v>1</v>
      </c>
      <c r="R124" s="202"/>
    </row>
    <row r="125" spans="1:18" ht="39.6">
      <c r="A125" s="194" t="s">
        <v>17</v>
      </c>
      <c r="B125" s="195" t="s">
        <v>523</v>
      </c>
      <c r="C125" s="382" t="s">
        <v>524</v>
      </c>
      <c r="D125" s="196" t="s">
        <v>506</v>
      </c>
      <c r="E125" s="197" t="s">
        <v>507</v>
      </c>
      <c r="F125" s="198" t="s">
        <v>508</v>
      </c>
      <c r="G125" s="205" t="s">
        <v>457</v>
      </c>
      <c r="H125" s="200" t="s">
        <v>30</v>
      </c>
      <c r="I125" s="174" t="s">
        <v>233</v>
      </c>
      <c r="J125" s="199" t="s">
        <v>455</v>
      </c>
      <c r="K125" s="201">
        <v>100</v>
      </c>
      <c r="L125" s="201"/>
      <c r="M125" s="267">
        <v>90</v>
      </c>
      <c r="N125" s="267">
        <v>90</v>
      </c>
      <c r="O125" s="269">
        <v>100</v>
      </c>
      <c r="P125" s="270">
        <v>100</v>
      </c>
      <c r="Q125" s="203">
        <f t="shared" si="1"/>
        <v>1</v>
      </c>
      <c r="R125" s="202"/>
    </row>
    <row r="126" spans="1:18" ht="39.6">
      <c r="A126" s="194" t="s">
        <v>17</v>
      </c>
      <c r="B126" s="195" t="s">
        <v>527</v>
      </c>
      <c r="C126" s="382" t="s">
        <v>528</v>
      </c>
      <c r="D126" s="196" t="s">
        <v>506</v>
      </c>
      <c r="E126" s="197" t="s">
        <v>507</v>
      </c>
      <c r="F126" s="198" t="s">
        <v>508</v>
      </c>
      <c r="G126" s="205" t="s">
        <v>457</v>
      </c>
      <c r="H126" s="200" t="s">
        <v>30</v>
      </c>
      <c r="I126" s="174" t="s">
        <v>233</v>
      </c>
      <c r="J126" s="199" t="s">
        <v>455</v>
      </c>
      <c r="K126" s="201">
        <v>100</v>
      </c>
      <c r="L126" s="201"/>
      <c r="M126" s="267">
        <v>14</v>
      </c>
      <c r="N126" s="267">
        <v>14</v>
      </c>
      <c r="O126" s="269">
        <v>100</v>
      </c>
      <c r="P126" s="270">
        <v>100</v>
      </c>
      <c r="Q126" s="203">
        <f t="shared" si="1"/>
        <v>1</v>
      </c>
      <c r="R126" s="202"/>
    </row>
    <row r="127" spans="1:18" ht="39.6">
      <c r="A127" s="194" t="s">
        <v>17</v>
      </c>
      <c r="B127" s="195" t="s">
        <v>529</v>
      </c>
      <c r="C127" s="382" t="s">
        <v>524</v>
      </c>
      <c r="D127" s="196" t="s">
        <v>506</v>
      </c>
      <c r="E127" s="197" t="s">
        <v>507</v>
      </c>
      <c r="F127" s="198" t="s">
        <v>508</v>
      </c>
      <c r="G127" s="205" t="s">
        <v>457</v>
      </c>
      <c r="H127" s="200" t="s">
        <v>30</v>
      </c>
      <c r="I127" s="174" t="s">
        <v>233</v>
      </c>
      <c r="J127" s="199" t="s">
        <v>455</v>
      </c>
      <c r="K127" s="201">
        <v>100</v>
      </c>
      <c r="L127" s="201"/>
      <c r="M127" s="267">
        <v>5</v>
      </c>
      <c r="N127" s="267">
        <v>5</v>
      </c>
      <c r="O127" s="269">
        <v>100</v>
      </c>
      <c r="P127" s="270">
        <v>100</v>
      </c>
      <c r="Q127" s="203">
        <f t="shared" si="1"/>
        <v>1</v>
      </c>
      <c r="R127" s="202"/>
    </row>
    <row r="128" spans="1:18" ht="39.6">
      <c r="A128" s="194" t="s">
        <v>17</v>
      </c>
      <c r="B128" s="195" t="s">
        <v>530</v>
      </c>
      <c r="C128" s="382" t="s">
        <v>528</v>
      </c>
      <c r="D128" s="196" t="s">
        <v>506</v>
      </c>
      <c r="E128" s="197" t="s">
        <v>507</v>
      </c>
      <c r="F128" s="198" t="s">
        <v>508</v>
      </c>
      <c r="G128" s="205" t="s">
        <v>457</v>
      </c>
      <c r="H128" s="200" t="s">
        <v>30</v>
      </c>
      <c r="I128" s="174" t="s">
        <v>233</v>
      </c>
      <c r="J128" s="199" t="s">
        <v>455</v>
      </c>
      <c r="K128" s="201">
        <v>100</v>
      </c>
      <c r="L128" s="201"/>
      <c r="M128" s="267">
        <v>28</v>
      </c>
      <c r="N128" s="267">
        <v>28</v>
      </c>
      <c r="O128" s="269">
        <v>100</v>
      </c>
      <c r="P128" s="270">
        <v>100</v>
      </c>
      <c r="Q128" s="203">
        <f t="shared" si="1"/>
        <v>1</v>
      </c>
      <c r="R128" s="202"/>
    </row>
    <row r="129" spans="1:18" ht="39.6">
      <c r="A129" s="194" t="s">
        <v>17</v>
      </c>
      <c r="B129" s="195" t="s">
        <v>531</v>
      </c>
      <c r="C129" s="382" t="s">
        <v>528</v>
      </c>
      <c r="D129" s="196" t="s">
        <v>506</v>
      </c>
      <c r="E129" s="197" t="s">
        <v>507</v>
      </c>
      <c r="F129" s="198" t="s">
        <v>508</v>
      </c>
      <c r="G129" s="205" t="s">
        <v>457</v>
      </c>
      <c r="H129" s="200" t="s">
        <v>30</v>
      </c>
      <c r="I129" s="174" t="s">
        <v>233</v>
      </c>
      <c r="J129" s="199" t="s">
        <v>455</v>
      </c>
      <c r="K129" s="201">
        <v>100</v>
      </c>
      <c r="L129" s="201"/>
      <c r="M129" s="267">
        <v>23</v>
      </c>
      <c r="N129" s="267">
        <v>23</v>
      </c>
      <c r="O129" s="269">
        <v>100</v>
      </c>
      <c r="P129" s="270">
        <v>100</v>
      </c>
      <c r="Q129" s="203">
        <f t="shared" si="1"/>
        <v>1</v>
      </c>
      <c r="R129" s="202"/>
    </row>
    <row r="130" spans="1:18" ht="39.6">
      <c r="A130" s="194" t="s">
        <v>17</v>
      </c>
      <c r="B130" s="195" t="s">
        <v>523</v>
      </c>
      <c r="C130" s="382" t="s">
        <v>524</v>
      </c>
      <c r="D130" s="196" t="s">
        <v>506</v>
      </c>
      <c r="E130" s="197" t="s">
        <v>510</v>
      </c>
      <c r="F130" s="198" t="s">
        <v>508</v>
      </c>
      <c r="G130" s="205" t="s">
        <v>457</v>
      </c>
      <c r="H130" s="200" t="s">
        <v>30</v>
      </c>
      <c r="I130" s="174" t="s">
        <v>233</v>
      </c>
      <c r="J130" s="199" t="s">
        <v>455</v>
      </c>
      <c r="K130" s="201">
        <v>100</v>
      </c>
      <c r="L130" s="201"/>
      <c r="M130" s="267">
        <v>90</v>
      </c>
      <c r="N130" s="267">
        <v>90</v>
      </c>
      <c r="O130" s="269">
        <v>100</v>
      </c>
      <c r="P130" s="270">
        <v>100</v>
      </c>
      <c r="Q130" s="203">
        <f t="shared" si="1"/>
        <v>1</v>
      </c>
      <c r="R130" s="202"/>
    </row>
    <row r="131" spans="1:18" ht="39.6">
      <c r="A131" s="194" t="s">
        <v>17</v>
      </c>
      <c r="B131" s="195" t="s">
        <v>527</v>
      </c>
      <c r="C131" s="382" t="s">
        <v>528</v>
      </c>
      <c r="D131" s="196" t="s">
        <v>506</v>
      </c>
      <c r="E131" s="197" t="s">
        <v>510</v>
      </c>
      <c r="F131" s="198" t="s">
        <v>508</v>
      </c>
      <c r="G131" s="205" t="s">
        <v>457</v>
      </c>
      <c r="H131" s="200" t="s">
        <v>30</v>
      </c>
      <c r="I131" s="174" t="s">
        <v>233</v>
      </c>
      <c r="J131" s="199" t="s">
        <v>455</v>
      </c>
      <c r="K131" s="201">
        <v>100</v>
      </c>
      <c r="L131" s="201"/>
      <c r="M131" s="267">
        <v>14</v>
      </c>
      <c r="N131" s="267">
        <v>14</v>
      </c>
      <c r="O131" s="269">
        <v>100</v>
      </c>
      <c r="P131" s="270">
        <v>100</v>
      </c>
      <c r="Q131" s="203">
        <f t="shared" si="1"/>
        <v>1</v>
      </c>
      <c r="R131" s="202"/>
    </row>
    <row r="132" spans="1:18" ht="39.6">
      <c r="A132" s="194" t="s">
        <v>17</v>
      </c>
      <c r="B132" s="195" t="s">
        <v>529</v>
      </c>
      <c r="C132" s="382" t="s">
        <v>524</v>
      </c>
      <c r="D132" s="196" t="s">
        <v>506</v>
      </c>
      <c r="E132" s="197" t="s">
        <v>510</v>
      </c>
      <c r="F132" s="198" t="s">
        <v>508</v>
      </c>
      <c r="G132" s="205" t="s">
        <v>457</v>
      </c>
      <c r="H132" s="200" t="s">
        <v>30</v>
      </c>
      <c r="I132" s="174" t="s">
        <v>233</v>
      </c>
      <c r="J132" s="199" t="s">
        <v>455</v>
      </c>
      <c r="K132" s="201">
        <v>100</v>
      </c>
      <c r="L132" s="201"/>
      <c r="M132" s="267">
        <v>5</v>
      </c>
      <c r="N132" s="267">
        <v>5</v>
      </c>
      <c r="O132" s="269">
        <v>100</v>
      </c>
      <c r="P132" s="270">
        <v>100</v>
      </c>
      <c r="Q132" s="203">
        <f t="shared" si="1"/>
        <v>1</v>
      </c>
      <c r="R132" s="202"/>
    </row>
    <row r="133" spans="1:18" ht="39.6">
      <c r="A133" s="194" t="s">
        <v>17</v>
      </c>
      <c r="B133" s="195" t="s">
        <v>530</v>
      </c>
      <c r="C133" s="382" t="s">
        <v>528</v>
      </c>
      <c r="D133" s="196" t="s">
        <v>506</v>
      </c>
      <c r="E133" s="197" t="s">
        <v>510</v>
      </c>
      <c r="F133" s="198" t="s">
        <v>508</v>
      </c>
      <c r="G133" s="205" t="s">
        <v>457</v>
      </c>
      <c r="H133" s="200" t="s">
        <v>30</v>
      </c>
      <c r="I133" s="174" t="s">
        <v>233</v>
      </c>
      <c r="J133" s="199" t="s">
        <v>455</v>
      </c>
      <c r="K133" s="201">
        <v>100</v>
      </c>
      <c r="L133" s="201"/>
      <c r="M133" s="267">
        <v>28</v>
      </c>
      <c r="N133" s="267">
        <v>28</v>
      </c>
      <c r="O133" s="269">
        <v>100</v>
      </c>
      <c r="P133" s="270">
        <v>100</v>
      </c>
      <c r="Q133" s="203">
        <f t="shared" si="1"/>
        <v>1</v>
      </c>
      <c r="R133" s="202"/>
    </row>
    <row r="134" spans="1:18" ht="39.6">
      <c r="A134" s="194" t="s">
        <v>17</v>
      </c>
      <c r="B134" s="195" t="s">
        <v>531</v>
      </c>
      <c r="C134" s="382" t="s">
        <v>528</v>
      </c>
      <c r="D134" s="196" t="s">
        <v>506</v>
      </c>
      <c r="E134" s="197" t="s">
        <v>510</v>
      </c>
      <c r="F134" s="198" t="s">
        <v>508</v>
      </c>
      <c r="G134" s="205" t="s">
        <v>457</v>
      </c>
      <c r="H134" s="200" t="s">
        <v>30</v>
      </c>
      <c r="I134" s="174" t="s">
        <v>233</v>
      </c>
      <c r="J134" s="199" t="s">
        <v>455</v>
      </c>
      <c r="K134" s="201">
        <v>100</v>
      </c>
      <c r="L134" s="201"/>
      <c r="M134" s="267">
        <v>23</v>
      </c>
      <c r="N134" s="267">
        <v>23</v>
      </c>
      <c r="O134" s="269">
        <v>100</v>
      </c>
      <c r="P134" s="270">
        <v>100</v>
      </c>
      <c r="Q134" s="203">
        <f t="shared" ref="Q134:Q164" si="2">N134/(M134*K134/100)</f>
        <v>1</v>
      </c>
      <c r="R134" s="202"/>
    </row>
    <row r="135" spans="1:18" ht="39.6">
      <c r="A135" s="194" t="s">
        <v>17</v>
      </c>
      <c r="B135" s="195" t="s">
        <v>523</v>
      </c>
      <c r="C135" s="382" t="s">
        <v>524</v>
      </c>
      <c r="D135" s="196" t="s">
        <v>506</v>
      </c>
      <c r="E135" s="197" t="s">
        <v>511</v>
      </c>
      <c r="F135" s="198" t="s">
        <v>508</v>
      </c>
      <c r="G135" s="205" t="s">
        <v>457</v>
      </c>
      <c r="H135" s="200" t="s">
        <v>30</v>
      </c>
      <c r="I135" s="174" t="s">
        <v>233</v>
      </c>
      <c r="J135" s="199" t="s">
        <v>455</v>
      </c>
      <c r="K135" s="201">
        <v>100</v>
      </c>
      <c r="L135" s="201"/>
      <c r="M135" s="267">
        <v>90</v>
      </c>
      <c r="N135" s="267">
        <v>90</v>
      </c>
      <c r="O135" s="269">
        <v>100</v>
      </c>
      <c r="P135" s="270">
        <v>100</v>
      </c>
      <c r="Q135" s="203">
        <f t="shared" si="2"/>
        <v>1</v>
      </c>
      <c r="R135" s="202"/>
    </row>
    <row r="136" spans="1:18" ht="39.6">
      <c r="A136" s="194" t="s">
        <v>17</v>
      </c>
      <c r="B136" s="195" t="s">
        <v>527</v>
      </c>
      <c r="C136" s="382" t="s">
        <v>528</v>
      </c>
      <c r="D136" s="196" t="s">
        <v>506</v>
      </c>
      <c r="E136" s="197" t="s">
        <v>511</v>
      </c>
      <c r="F136" s="198" t="s">
        <v>508</v>
      </c>
      <c r="G136" s="205" t="s">
        <v>457</v>
      </c>
      <c r="H136" s="200" t="s">
        <v>30</v>
      </c>
      <c r="I136" s="174" t="s">
        <v>233</v>
      </c>
      <c r="J136" s="199" t="s">
        <v>455</v>
      </c>
      <c r="K136" s="201">
        <v>100</v>
      </c>
      <c r="L136" s="201"/>
      <c r="M136" s="267">
        <v>14</v>
      </c>
      <c r="N136" s="267">
        <v>14</v>
      </c>
      <c r="O136" s="269">
        <v>100</v>
      </c>
      <c r="P136" s="270">
        <v>100</v>
      </c>
      <c r="Q136" s="203">
        <f t="shared" si="2"/>
        <v>1</v>
      </c>
      <c r="R136" s="202"/>
    </row>
    <row r="137" spans="1:18" ht="39.6">
      <c r="A137" s="194" t="s">
        <v>17</v>
      </c>
      <c r="B137" s="195" t="s">
        <v>529</v>
      </c>
      <c r="C137" s="382" t="s">
        <v>524</v>
      </c>
      <c r="D137" s="196" t="s">
        <v>506</v>
      </c>
      <c r="E137" s="197" t="s">
        <v>511</v>
      </c>
      <c r="F137" s="198" t="s">
        <v>508</v>
      </c>
      <c r="G137" s="205" t="s">
        <v>457</v>
      </c>
      <c r="H137" s="200" t="s">
        <v>30</v>
      </c>
      <c r="I137" s="174" t="s">
        <v>233</v>
      </c>
      <c r="J137" s="199" t="s">
        <v>455</v>
      </c>
      <c r="K137" s="201">
        <v>100</v>
      </c>
      <c r="L137" s="201"/>
      <c r="M137" s="267">
        <v>5</v>
      </c>
      <c r="N137" s="267">
        <v>5</v>
      </c>
      <c r="O137" s="269">
        <v>100</v>
      </c>
      <c r="P137" s="270">
        <v>100</v>
      </c>
      <c r="Q137" s="203">
        <f t="shared" si="2"/>
        <v>1</v>
      </c>
      <c r="R137" s="202"/>
    </row>
    <row r="138" spans="1:18" ht="39.6">
      <c r="A138" s="194" t="s">
        <v>17</v>
      </c>
      <c r="B138" s="195" t="s">
        <v>530</v>
      </c>
      <c r="C138" s="382" t="s">
        <v>528</v>
      </c>
      <c r="D138" s="196" t="s">
        <v>506</v>
      </c>
      <c r="E138" s="197" t="s">
        <v>511</v>
      </c>
      <c r="F138" s="198" t="s">
        <v>508</v>
      </c>
      <c r="G138" s="205" t="s">
        <v>457</v>
      </c>
      <c r="H138" s="200" t="s">
        <v>30</v>
      </c>
      <c r="I138" s="174" t="s">
        <v>233</v>
      </c>
      <c r="J138" s="199" t="s">
        <v>455</v>
      </c>
      <c r="K138" s="201">
        <v>100</v>
      </c>
      <c r="L138" s="201"/>
      <c r="M138" s="267">
        <v>28</v>
      </c>
      <c r="N138" s="267">
        <v>28</v>
      </c>
      <c r="O138" s="269">
        <v>100</v>
      </c>
      <c r="P138" s="270">
        <v>100</v>
      </c>
      <c r="Q138" s="203">
        <f t="shared" si="2"/>
        <v>1</v>
      </c>
      <c r="R138" s="202"/>
    </row>
    <row r="139" spans="1:18" ht="39.6">
      <c r="A139" s="194" t="s">
        <v>17</v>
      </c>
      <c r="B139" s="195" t="s">
        <v>531</v>
      </c>
      <c r="C139" s="382" t="s">
        <v>528</v>
      </c>
      <c r="D139" s="196" t="s">
        <v>506</v>
      </c>
      <c r="E139" s="197" t="s">
        <v>511</v>
      </c>
      <c r="F139" s="198" t="s">
        <v>508</v>
      </c>
      <c r="G139" s="205" t="s">
        <v>457</v>
      </c>
      <c r="H139" s="200" t="s">
        <v>30</v>
      </c>
      <c r="I139" s="174" t="s">
        <v>233</v>
      </c>
      <c r="J139" s="199" t="s">
        <v>455</v>
      </c>
      <c r="K139" s="201">
        <v>100</v>
      </c>
      <c r="L139" s="201"/>
      <c r="M139" s="267">
        <v>23</v>
      </c>
      <c r="N139" s="267">
        <v>23</v>
      </c>
      <c r="O139" s="269">
        <v>100</v>
      </c>
      <c r="P139" s="270">
        <v>100</v>
      </c>
      <c r="Q139" s="203">
        <f t="shared" si="2"/>
        <v>1</v>
      </c>
      <c r="R139" s="202"/>
    </row>
    <row r="140" spans="1:18" ht="39.6">
      <c r="A140" s="194" t="s">
        <v>17</v>
      </c>
      <c r="B140" s="195" t="s">
        <v>523</v>
      </c>
      <c r="C140" s="382" t="s">
        <v>524</v>
      </c>
      <c r="D140" s="196" t="s">
        <v>506</v>
      </c>
      <c r="E140" s="197" t="s">
        <v>512</v>
      </c>
      <c r="F140" s="198" t="s">
        <v>508</v>
      </c>
      <c r="G140" s="205" t="s">
        <v>457</v>
      </c>
      <c r="H140" s="200" t="s">
        <v>30</v>
      </c>
      <c r="I140" s="174" t="s">
        <v>233</v>
      </c>
      <c r="J140" s="199" t="s">
        <v>455</v>
      </c>
      <c r="K140" s="201">
        <v>100</v>
      </c>
      <c r="L140" s="201"/>
      <c r="M140" s="267">
        <v>90</v>
      </c>
      <c r="N140" s="267">
        <v>90</v>
      </c>
      <c r="O140" s="269">
        <v>100</v>
      </c>
      <c r="P140" s="270">
        <v>100</v>
      </c>
      <c r="Q140" s="203">
        <f t="shared" si="2"/>
        <v>1</v>
      </c>
      <c r="R140" s="202"/>
    </row>
    <row r="141" spans="1:18" ht="39.6">
      <c r="A141" s="194" t="s">
        <v>17</v>
      </c>
      <c r="B141" s="195" t="s">
        <v>527</v>
      </c>
      <c r="C141" s="382" t="s">
        <v>528</v>
      </c>
      <c r="D141" s="196" t="s">
        <v>506</v>
      </c>
      <c r="E141" s="197" t="s">
        <v>512</v>
      </c>
      <c r="F141" s="198" t="s">
        <v>508</v>
      </c>
      <c r="G141" s="205" t="s">
        <v>457</v>
      </c>
      <c r="H141" s="200" t="s">
        <v>30</v>
      </c>
      <c r="I141" s="174" t="s">
        <v>233</v>
      </c>
      <c r="J141" s="199" t="s">
        <v>455</v>
      </c>
      <c r="K141" s="201">
        <v>100</v>
      </c>
      <c r="L141" s="201"/>
      <c r="M141" s="267">
        <v>14</v>
      </c>
      <c r="N141" s="267">
        <v>14</v>
      </c>
      <c r="O141" s="269">
        <v>100</v>
      </c>
      <c r="P141" s="270">
        <v>100</v>
      </c>
      <c r="Q141" s="203">
        <f t="shared" si="2"/>
        <v>1</v>
      </c>
      <c r="R141" s="202"/>
    </row>
    <row r="142" spans="1:18" ht="39.6">
      <c r="A142" s="194" t="s">
        <v>17</v>
      </c>
      <c r="B142" s="195" t="s">
        <v>529</v>
      </c>
      <c r="C142" s="382" t="s">
        <v>524</v>
      </c>
      <c r="D142" s="196" t="s">
        <v>506</v>
      </c>
      <c r="E142" s="197" t="s">
        <v>512</v>
      </c>
      <c r="F142" s="198" t="s">
        <v>508</v>
      </c>
      <c r="G142" s="205" t="s">
        <v>457</v>
      </c>
      <c r="H142" s="200" t="s">
        <v>30</v>
      </c>
      <c r="I142" s="174" t="s">
        <v>233</v>
      </c>
      <c r="J142" s="199" t="s">
        <v>455</v>
      </c>
      <c r="K142" s="201">
        <v>100</v>
      </c>
      <c r="L142" s="201"/>
      <c r="M142" s="267">
        <v>5</v>
      </c>
      <c r="N142" s="267">
        <v>5</v>
      </c>
      <c r="O142" s="269">
        <v>100</v>
      </c>
      <c r="P142" s="270">
        <v>100</v>
      </c>
      <c r="Q142" s="203">
        <f t="shared" si="2"/>
        <v>1</v>
      </c>
      <c r="R142" s="202"/>
    </row>
    <row r="143" spans="1:18" ht="39.6">
      <c r="A143" s="194" t="s">
        <v>17</v>
      </c>
      <c r="B143" s="195" t="s">
        <v>530</v>
      </c>
      <c r="C143" s="382" t="s">
        <v>528</v>
      </c>
      <c r="D143" s="196" t="s">
        <v>506</v>
      </c>
      <c r="E143" s="197" t="s">
        <v>512</v>
      </c>
      <c r="F143" s="198" t="s">
        <v>508</v>
      </c>
      <c r="G143" s="205" t="s">
        <v>457</v>
      </c>
      <c r="H143" s="200" t="s">
        <v>30</v>
      </c>
      <c r="I143" s="174" t="s">
        <v>233</v>
      </c>
      <c r="J143" s="199" t="s">
        <v>455</v>
      </c>
      <c r="K143" s="201">
        <v>100</v>
      </c>
      <c r="L143" s="201"/>
      <c r="M143" s="267">
        <v>28</v>
      </c>
      <c r="N143" s="267">
        <v>28</v>
      </c>
      <c r="O143" s="269">
        <v>100</v>
      </c>
      <c r="P143" s="270">
        <v>100</v>
      </c>
      <c r="Q143" s="203">
        <f t="shared" si="2"/>
        <v>1</v>
      </c>
      <c r="R143" s="202"/>
    </row>
    <row r="144" spans="1:18" ht="39.6">
      <c r="A144" s="194" t="s">
        <v>17</v>
      </c>
      <c r="B144" s="195" t="s">
        <v>531</v>
      </c>
      <c r="C144" s="382" t="s">
        <v>528</v>
      </c>
      <c r="D144" s="196" t="s">
        <v>506</v>
      </c>
      <c r="E144" s="197" t="s">
        <v>512</v>
      </c>
      <c r="F144" s="198" t="s">
        <v>508</v>
      </c>
      <c r="G144" s="205" t="s">
        <v>457</v>
      </c>
      <c r="H144" s="200" t="s">
        <v>30</v>
      </c>
      <c r="I144" s="174" t="s">
        <v>233</v>
      </c>
      <c r="J144" s="199" t="s">
        <v>455</v>
      </c>
      <c r="K144" s="201">
        <v>100</v>
      </c>
      <c r="L144" s="201"/>
      <c r="M144" s="267">
        <v>23</v>
      </c>
      <c r="N144" s="267">
        <v>23</v>
      </c>
      <c r="O144" s="269">
        <v>100</v>
      </c>
      <c r="P144" s="270">
        <v>100</v>
      </c>
      <c r="Q144" s="203">
        <f t="shared" si="2"/>
        <v>1</v>
      </c>
      <c r="R144" s="202"/>
    </row>
    <row r="145" spans="1:18" ht="39.6">
      <c r="A145" s="194" t="s">
        <v>17</v>
      </c>
      <c r="B145" s="195" t="s">
        <v>523</v>
      </c>
      <c r="C145" s="382" t="s">
        <v>524</v>
      </c>
      <c r="D145" s="196" t="s">
        <v>506</v>
      </c>
      <c r="E145" s="197" t="s">
        <v>513</v>
      </c>
      <c r="F145" s="198" t="s">
        <v>508</v>
      </c>
      <c r="G145" s="205" t="s">
        <v>457</v>
      </c>
      <c r="H145" s="200" t="s">
        <v>30</v>
      </c>
      <c r="I145" s="174" t="s">
        <v>233</v>
      </c>
      <c r="J145" s="199" t="s">
        <v>455</v>
      </c>
      <c r="K145" s="201">
        <v>100</v>
      </c>
      <c r="L145" s="201"/>
      <c r="M145" s="267">
        <v>90</v>
      </c>
      <c r="N145" s="267">
        <v>90</v>
      </c>
      <c r="O145" s="269">
        <v>100</v>
      </c>
      <c r="P145" s="270">
        <v>100</v>
      </c>
      <c r="Q145" s="203">
        <f t="shared" si="2"/>
        <v>1</v>
      </c>
      <c r="R145" s="202"/>
    </row>
    <row r="146" spans="1:18" ht="39.6">
      <c r="A146" s="194" t="s">
        <v>17</v>
      </c>
      <c r="B146" s="195" t="s">
        <v>527</v>
      </c>
      <c r="C146" s="382" t="s">
        <v>528</v>
      </c>
      <c r="D146" s="196" t="s">
        <v>506</v>
      </c>
      <c r="E146" s="197" t="s">
        <v>513</v>
      </c>
      <c r="F146" s="198" t="s">
        <v>508</v>
      </c>
      <c r="G146" s="205" t="s">
        <v>457</v>
      </c>
      <c r="H146" s="200" t="s">
        <v>30</v>
      </c>
      <c r="I146" s="174" t="s">
        <v>233</v>
      </c>
      <c r="J146" s="199" t="s">
        <v>455</v>
      </c>
      <c r="K146" s="201">
        <v>100</v>
      </c>
      <c r="L146" s="201"/>
      <c r="M146" s="267">
        <v>14</v>
      </c>
      <c r="N146" s="267">
        <v>14</v>
      </c>
      <c r="O146" s="269">
        <v>100</v>
      </c>
      <c r="P146" s="270">
        <v>100</v>
      </c>
      <c r="Q146" s="203">
        <f t="shared" si="2"/>
        <v>1</v>
      </c>
      <c r="R146" s="202"/>
    </row>
    <row r="147" spans="1:18" ht="39.6">
      <c r="A147" s="194" t="s">
        <v>17</v>
      </c>
      <c r="B147" s="195" t="s">
        <v>529</v>
      </c>
      <c r="C147" s="382" t="s">
        <v>524</v>
      </c>
      <c r="D147" s="196" t="s">
        <v>506</v>
      </c>
      <c r="E147" s="197" t="s">
        <v>513</v>
      </c>
      <c r="F147" s="198" t="s">
        <v>508</v>
      </c>
      <c r="G147" s="205" t="s">
        <v>457</v>
      </c>
      <c r="H147" s="200" t="s">
        <v>30</v>
      </c>
      <c r="I147" s="174" t="s">
        <v>233</v>
      </c>
      <c r="J147" s="199" t="s">
        <v>455</v>
      </c>
      <c r="K147" s="201">
        <v>100</v>
      </c>
      <c r="L147" s="201"/>
      <c r="M147" s="267">
        <v>5</v>
      </c>
      <c r="N147" s="267">
        <v>5</v>
      </c>
      <c r="O147" s="269">
        <v>100</v>
      </c>
      <c r="P147" s="270">
        <v>100</v>
      </c>
      <c r="Q147" s="203">
        <f t="shared" si="2"/>
        <v>1</v>
      </c>
      <c r="R147" s="202"/>
    </row>
    <row r="148" spans="1:18" ht="39.6">
      <c r="A148" s="194" t="s">
        <v>17</v>
      </c>
      <c r="B148" s="195" t="s">
        <v>530</v>
      </c>
      <c r="C148" s="382" t="s">
        <v>528</v>
      </c>
      <c r="D148" s="196" t="s">
        <v>506</v>
      </c>
      <c r="E148" s="197" t="s">
        <v>513</v>
      </c>
      <c r="F148" s="198" t="s">
        <v>508</v>
      </c>
      <c r="G148" s="205" t="s">
        <v>457</v>
      </c>
      <c r="H148" s="200" t="s">
        <v>30</v>
      </c>
      <c r="I148" s="174" t="s">
        <v>233</v>
      </c>
      <c r="J148" s="199" t="s">
        <v>455</v>
      </c>
      <c r="K148" s="201">
        <v>100</v>
      </c>
      <c r="L148" s="201"/>
      <c r="M148" s="267">
        <v>28</v>
      </c>
      <c r="N148" s="267">
        <v>28</v>
      </c>
      <c r="O148" s="269">
        <v>100</v>
      </c>
      <c r="P148" s="270">
        <v>100</v>
      </c>
      <c r="Q148" s="203">
        <f t="shared" si="2"/>
        <v>1</v>
      </c>
      <c r="R148" s="202"/>
    </row>
    <row r="149" spans="1:18" ht="39.6">
      <c r="A149" s="194" t="s">
        <v>17</v>
      </c>
      <c r="B149" s="195" t="s">
        <v>531</v>
      </c>
      <c r="C149" s="382" t="s">
        <v>528</v>
      </c>
      <c r="D149" s="196" t="s">
        <v>506</v>
      </c>
      <c r="E149" s="197" t="s">
        <v>513</v>
      </c>
      <c r="F149" s="198" t="s">
        <v>508</v>
      </c>
      <c r="G149" s="205" t="s">
        <v>457</v>
      </c>
      <c r="H149" s="200" t="s">
        <v>30</v>
      </c>
      <c r="I149" s="174" t="s">
        <v>233</v>
      </c>
      <c r="J149" s="199" t="s">
        <v>455</v>
      </c>
      <c r="K149" s="201">
        <v>100</v>
      </c>
      <c r="L149" s="201"/>
      <c r="M149" s="267">
        <v>23</v>
      </c>
      <c r="N149" s="267">
        <v>23</v>
      </c>
      <c r="O149" s="269">
        <v>100</v>
      </c>
      <c r="P149" s="270">
        <v>100</v>
      </c>
      <c r="Q149" s="203">
        <f t="shared" si="2"/>
        <v>1</v>
      </c>
      <c r="R149" s="202"/>
    </row>
    <row r="150" spans="1:18" ht="39.6">
      <c r="A150" s="194" t="s">
        <v>17</v>
      </c>
      <c r="B150" s="195" t="s">
        <v>523</v>
      </c>
      <c r="C150" s="382" t="s">
        <v>524</v>
      </c>
      <c r="D150" s="196" t="s">
        <v>506</v>
      </c>
      <c r="E150" s="197" t="s">
        <v>514</v>
      </c>
      <c r="F150" s="198" t="s">
        <v>508</v>
      </c>
      <c r="G150" s="205" t="s">
        <v>457</v>
      </c>
      <c r="H150" s="200" t="s">
        <v>30</v>
      </c>
      <c r="I150" s="174" t="s">
        <v>233</v>
      </c>
      <c r="J150" s="199" t="s">
        <v>455</v>
      </c>
      <c r="K150" s="201">
        <v>100</v>
      </c>
      <c r="L150" s="201"/>
      <c r="M150" s="267">
        <v>90</v>
      </c>
      <c r="N150" s="267">
        <v>90</v>
      </c>
      <c r="O150" s="269">
        <v>100</v>
      </c>
      <c r="P150" s="270">
        <v>100</v>
      </c>
      <c r="Q150" s="203">
        <f t="shared" si="2"/>
        <v>1</v>
      </c>
      <c r="R150" s="202"/>
    </row>
    <row r="151" spans="1:18" ht="39.6">
      <c r="A151" s="194" t="s">
        <v>17</v>
      </c>
      <c r="B151" s="195" t="s">
        <v>527</v>
      </c>
      <c r="C151" s="382" t="s">
        <v>528</v>
      </c>
      <c r="D151" s="196" t="s">
        <v>506</v>
      </c>
      <c r="E151" s="197" t="s">
        <v>514</v>
      </c>
      <c r="F151" s="198" t="s">
        <v>508</v>
      </c>
      <c r="G151" s="205" t="s">
        <v>457</v>
      </c>
      <c r="H151" s="200" t="s">
        <v>30</v>
      </c>
      <c r="I151" s="174" t="s">
        <v>233</v>
      </c>
      <c r="J151" s="199" t="s">
        <v>455</v>
      </c>
      <c r="K151" s="201">
        <v>100</v>
      </c>
      <c r="L151" s="201"/>
      <c r="M151" s="267">
        <v>14</v>
      </c>
      <c r="N151" s="267">
        <v>14</v>
      </c>
      <c r="O151" s="269">
        <v>100</v>
      </c>
      <c r="P151" s="270">
        <v>100</v>
      </c>
      <c r="Q151" s="203">
        <f t="shared" si="2"/>
        <v>1</v>
      </c>
      <c r="R151" s="202"/>
    </row>
    <row r="152" spans="1:18" ht="39.6">
      <c r="A152" s="194" t="s">
        <v>17</v>
      </c>
      <c r="B152" s="195" t="s">
        <v>529</v>
      </c>
      <c r="C152" s="382" t="s">
        <v>524</v>
      </c>
      <c r="D152" s="196" t="s">
        <v>506</v>
      </c>
      <c r="E152" s="197" t="s">
        <v>514</v>
      </c>
      <c r="F152" s="198" t="s">
        <v>508</v>
      </c>
      <c r="G152" s="205" t="s">
        <v>457</v>
      </c>
      <c r="H152" s="200" t="s">
        <v>30</v>
      </c>
      <c r="I152" s="174" t="s">
        <v>233</v>
      </c>
      <c r="J152" s="199" t="s">
        <v>455</v>
      </c>
      <c r="K152" s="201">
        <v>100</v>
      </c>
      <c r="L152" s="201"/>
      <c r="M152" s="267">
        <v>5</v>
      </c>
      <c r="N152" s="267">
        <v>5</v>
      </c>
      <c r="O152" s="269">
        <v>100</v>
      </c>
      <c r="P152" s="270">
        <v>100</v>
      </c>
      <c r="Q152" s="203">
        <f t="shared" si="2"/>
        <v>1</v>
      </c>
      <c r="R152" s="202"/>
    </row>
    <row r="153" spans="1:18" ht="39.6">
      <c r="A153" s="194" t="s">
        <v>17</v>
      </c>
      <c r="B153" s="195" t="s">
        <v>530</v>
      </c>
      <c r="C153" s="382" t="s">
        <v>528</v>
      </c>
      <c r="D153" s="196" t="s">
        <v>506</v>
      </c>
      <c r="E153" s="197" t="s">
        <v>514</v>
      </c>
      <c r="F153" s="198" t="s">
        <v>508</v>
      </c>
      <c r="G153" s="205" t="s">
        <v>457</v>
      </c>
      <c r="H153" s="200" t="s">
        <v>30</v>
      </c>
      <c r="I153" s="174" t="s">
        <v>233</v>
      </c>
      <c r="J153" s="199" t="s">
        <v>455</v>
      </c>
      <c r="K153" s="201">
        <v>100</v>
      </c>
      <c r="L153" s="201"/>
      <c r="M153" s="267">
        <v>28</v>
      </c>
      <c r="N153" s="267">
        <v>28</v>
      </c>
      <c r="O153" s="269">
        <v>100</v>
      </c>
      <c r="P153" s="270">
        <v>100</v>
      </c>
      <c r="Q153" s="203">
        <f t="shared" si="2"/>
        <v>1</v>
      </c>
      <c r="R153" s="202"/>
    </row>
    <row r="154" spans="1:18" ht="39.6">
      <c r="A154" s="194" t="s">
        <v>17</v>
      </c>
      <c r="B154" s="195" t="s">
        <v>531</v>
      </c>
      <c r="C154" s="382" t="s">
        <v>528</v>
      </c>
      <c r="D154" s="196" t="s">
        <v>506</v>
      </c>
      <c r="E154" s="197" t="s">
        <v>514</v>
      </c>
      <c r="F154" s="198" t="s">
        <v>508</v>
      </c>
      <c r="G154" s="205" t="s">
        <v>457</v>
      </c>
      <c r="H154" s="200" t="s">
        <v>30</v>
      </c>
      <c r="I154" s="174" t="s">
        <v>233</v>
      </c>
      <c r="J154" s="199" t="s">
        <v>455</v>
      </c>
      <c r="K154" s="201">
        <v>100</v>
      </c>
      <c r="L154" s="201"/>
      <c r="M154" s="267">
        <v>23</v>
      </c>
      <c r="N154" s="267">
        <v>23</v>
      </c>
      <c r="O154" s="269">
        <v>100</v>
      </c>
      <c r="P154" s="270">
        <v>100</v>
      </c>
      <c r="Q154" s="203">
        <f t="shared" si="2"/>
        <v>1</v>
      </c>
      <c r="R154" s="202"/>
    </row>
    <row r="155" spans="1:18" ht="39.6">
      <c r="A155" s="194" t="s">
        <v>17</v>
      </c>
      <c r="B155" s="195" t="s">
        <v>523</v>
      </c>
      <c r="C155" s="382" t="s">
        <v>524</v>
      </c>
      <c r="D155" s="196" t="s">
        <v>506</v>
      </c>
      <c r="E155" s="197" t="s">
        <v>515</v>
      </c>
      <c r="F155" s="198" t="s">
        <v>508</v>
      </c>
      <c r="G155" s="205" t="s">
        <v>457</v>
      </c>
      <c r="H155" s="200" t="s">
        <v>30</v>
      </c>
      <c r="I155" s="174" t="s">
        <v>233</v>
      </c>
      <c r="J155" s="199" t="s">
        <v>455</v>
      </c>
      <c r="K155" s="201">
        <v>100</v>
      </c>
      <c r="L155" s="201"/>
      <c r="M155" s="267">
        <v>90</v>
      </c>
      <c r="N155" s="267">
        <v>90</v>
      </c>
      <c r="O155" s="269">
        <v>100</v>
      </c>
      <c r="P155" s="270">
        <v>100</v>
      </c>
      <c r="Q155" s="203">
        <f t="shared" si="2"/>
        <v>1</v>
      </c>
      <c r="R155" s="202"/>
    </row>
    <row r="156" spans="1:18" ht="39.6">
      <c r="A156" s="194" t="s">
        <v>17</v>
      </c>
      <c r="B156" s="195" t="s">
        <v>527</v>
      </c>
      <c r="C156" s="382" t="s">
        <v>528</v>
      </c>
      <c r="D156" s="196" t="s">
        <v>506</v>
      </c>
      <c r="E156" s="197" t="s">
        <v>515</v>
      </c>
      <c r="F156" s="198" t="s">
        <v>508</v>
      </c>
      <c r="G156" s="205" t="s">
        <v>457</v>
      </c>
      <c r="H156" s="200" t="s">
        <v>30</v>
      </c>
      <c r="I156" s="174" t="s">
        <v>233</v>
      </c>
      <c r="J156" s="199" t="s">
        <v>455</v>
      </c>
      <c r="K156" s="201">
        <v>100</v>
      </c>
      <c r="L156" s="201"/>
      <c r="M156" s="267">
        <v>14</v>
      </c>
      <c r="N156" s="267">
        <v>14</v>
      </c>
      <c r="O156" s="269">
        <v>100</v>
      </c>
      <c r="P156" s="270">
        <v>100</v>
      </c>
      <c r="Q156" s="203">
        <f t="shared" si="2"/>
        <v>1</v>
      </c>
      <c r="R156" s="202"/>
    </row>
    <row r="157" spans="1:18" ht="39.6">
      <c r="A157" s="194" t="s">
        <v>17</v>
      </c>
      <c r="B157" s="195" t="s">
        <v>529</v>
      </c>
      <c r="C157" s="382" t="s">
        <v>524</v>
      </c>
      <c r="D157" s="196" t="s">
        <v>506</v>
      </c>
      <c r="E157" s="197" t="s">
        <v>515</v>
      </c>
      <c r="F157" s="198" t="s">
        <v>508</v>
      </c>
      <c r="G157" s="205" t="s">
        <v>457</v>
      </c>
      <c r="H157" s="200" t="s">
        <v>30</v>
      </c>
      <c r="I157" s="174" t="s">
        <v>233</v>
      </c>
      <c r="J157" s="199" t="s">
        <v>455</v>
      </c>
      <c r="K157" s="201">
        <v>100</v>
      </c>
      <c r="L157" s="201"/>
      <c r="M157" s="267">
        <v>5</v>
      </c>
      <c r="N157" s="267">
        <v>5</v>
      </c>
      <c r="O157" s="269">
        <v>100</v>
      </c>
      <c r="P157" s="270">
        <v>100</v>
      </c>
      <c r="Q157" s="203">
        <f t="shared" si="2"/>
        <v>1</v>
      </c>
      <c r="R157" s="202"/>
    </row>
    <row r="158" spans="1:18" ht="39.6">
      <c r="A158" s="194" t="s">
        <v>17</v>
      </c>
      <c r="B158" s="195" t="s">
        <v>530</v>
      </c>
      <c r="C158" s="382" t="s">
        <v>528</v>
      </c>
      <c r="D158" s="196" t="s">
        <v>506</v>
      </c>
      <c r="E158" s="197" t="s">
        <v>515</v>
      </c>
      <c r="F158" s="198" t="s">
        <v>508</v>
      </c>
      <c r="G158" s="205" t="s">
        <v>457</v>
      </c>
      <c r="H158" s="200" t="s">
        <v>30</v>
      </c>
      <c r="I158" s="174" t="s">
        <v>233</v>
      </c>
      <c r="J158" s="199" t="s">
        <v>455</v>
      </c>
      <c r="K158" s="201">
        <v>100</v>
      </c>
      <c r="L158" s="201"/>
      <c r="M158" s="267">
        <v>28</v>
      </c>
      <c r="N158" s="267">
        <v>28</v>
      </c>
      <c r="O158" s="269">
        <v>100</v>
      </c>
      <c r="P158" s="270">
        <v>100</v>
      </c>
      <c r="Q158" s="203">
        <f t="shared" si="2"/>
        <v>1</v>
      </c>
      <c r="R158" s="202"/>
    </row>
    <row r="159" spans="1:18" ht="39.6">
      <c r="A159" s="194" t="s">
        <v>17</v>
      </c>
      <c r="B159" s="195" t="s">
        <v>531</v>
      </c>
      <c r="C159" s="382" t="s">
        <v>528</v>
      </c>
      <c r="D159" s="196" t="s">
        <v>506</v>
      </c>
      <c r="E159" s="197" t="s">
        <v>515</v>
      </c>
      <c r="F159" s="198" t="s">
        <v>508</v>
      </c>
      <c r="G159" s="205" t="s">
        <v>457</v>
      </c>
      <c r="H159" s="200" t="s">
        <v>30</v>
      </c>
      <c r="I159" s="174" t="s">
        <v>233</v>
      </c>
      <c r="J159" s="199" t="s">
        <v>455</v>
      </c>
      <c r="K159" s="201">
        <v>100</v>
      </c>
      <c r="L159" s="201"/>
      <c r="M159" s="267">
        <v>23</v>
      </c>
      <c r="N159" s="267">
        <v>23</v>
      </c>
      <c r="O159" s="269">
        <v>100</v>
      </c>
      <c r="P159" s="270">
        <v>100</v>
      </c>
      <c r="Q159" s="203">
        <f t="shared" si="2"/>
        <v>1</v>
      </c>
      <c r="R159" s="202"/>
    </row>
    <row r="160" spans="1:18" ht="26.4">
      <c r="A160" s="194" t="s">
        <v>17</v>
      </c>
      <c r="B160" s="195" t="s">
        <v>523</v>
      </c>
      <c r="C160" s="382" t="s">
        <v>524</v>
      </c>
      <c r="D160" s="196" t="s">
        <v>506</v>
      </c>
      <c r="E160" s="197" t="s">
        <v>516</v>
      </c>
      <c r="F160" s="198" t="s">
        <v>551</v>
      </c>
      <c r="G160" s="205" t="s">
        <v>457</v>
      </c>
      <c r="H160" s="200" t="s">
        <v>30</v>
      </c>
      <c r="I160" s="174" t="s">
        <v>233</v>
      </c>
      <c r="J160" s="199" t="s">
        <v>455</v>
      </c>
      <c r="K160" s="201">
        <v>100</v>
      </c>
      <c r="L160" s="201"/>
      <c r="M160" s="267">
        <v>90</v>
      </c>
      <c r="N160" s="267">
        <v>90</v>
      </c>
      <c r="O160" s="269">
        <v>100</v>
      </c>
      <c r="P160" s="270">
        <v>100</v>
      </c>
      <c r="Q160" s="203">
        <f t="shared" si="2"/>
        <v>1</v>
      </c>
      <c r="R160" s="202"/>
    </row>
    <row r="161" spans="1:18" ht="26.4">
      <c r="A161" s="194" t="s">
        <v>17</v>
      </c>
      <c r="B161" s="195" t="s">
        <v>527</v>
      </c>
      <c r="C161" s="382" t="s">
        <v>528</v>
      </c>
      <c r="D161" s="196" t="s">
        <v>506</v>
      </c>
      <c r="E161" s="197" t="s">
        <v>516</v>
      </c>
      <c r="F161" s="198" t="s">
        <v>551</v>
      </c>
      <c r="G161" s="205" t="s">
        <v>457</v>
      </c>
      <c r="H161" s="200" t="s">
        <v>30</v>
      </c>
      <c r="I161" s="174" t="s">
        <v>233</v>
      </c>
      <c r="J161" s="199" t="s">
        <v>455</v>
      </c>
      <c r="K161" s="201">
        <v>100</v>
      </c>
      <c r="L161" s="201"/>
      <c r="M161" s="267">
        <v>14</v>
      </c>
      <c r="N161" s="267">
        <v>14</v>
      </c>
      <c r="O161" s="269">
        <v>100</v>
      </c>
      <c r="P161" s="270">
        <v>100</v>
      </c>
      <c r="Q161" s="203">
        <f t="shared" si="2"/>
        <v>1</v>
      </c>
      <c r="R161" s="202"/>
    </row>
    <row r="162" spans="1:18" ht="26.4">
      <c r="A162" s="194" t="s">
        <v>17</v>
      </c>
      <c r="B162" s="195" t="s">
        <v>529</v>
      </c>
      <c r="C162" s="382" t="s">
        <v>524</v>
      </c>
      <c r="D162" s="196" t="s">
        <v>506</v>
      </c>
      <c r="E162" s="197" t="s">
        <v>516</v>
      </c>
      <c r="F162" s="198" t="s">
        <v>551</v>
      </c>
      <c r="G162" s="205" t="s">
        <v>457</v>
      </c>
      <c r="H162" s="200" t="s">
        <v>30</v>
      </c>
      <c r="I162" s="174" t="s">
        <v>233</v>
      </c>
      <c r="J162" s="199" t="s">
        <v>455</v>
      </c>
      <c r="K162" s="201">
        <v>100</v>
      </c>
      <c r="L162" s="201"/>
      <c r="M162" s="267">
        <v>5</v>
      </c>
      <c r="N162" s="267">
        <v>5</v>
      </c>
      <c r="O162" s="269">
        <v>100</v>
      </c>
      <c r="P162" s="270">
        <v>100</v>
      </c>
      <c r="Q162" s="203">
        <f t="shared" si="2"/>
        <v>1</v>
      </c>
      <c r="R162" s="202"/>
    </row>
    <row r="163" spans="1:18" ht="26.4">
      <c r="A163" s="194" t="s">
        <v>17</v>
      </c>
      <c r="B163" s="195" t="s">
        <v>530</v>
      </c>
      <c r="C163" s="382" t="s">
        <v>528</v>
      </c>
      <c r="D163" s="196" t="s">
        <v>506</v>
      </c>
      <c r="E163" s="197" t="s">
        <v>516</v>
      </c>
      <c r="F163" s="198" t="s">
        <v>551</v>
      </c>
      <c r="G163" s="205" t="s">
        <v>457</v>
      </c>
      <c r="H163" s="200" t="s">
        <v>30</v>
      </c>
      <c r="I163" s="174" t="s">
        <v>233</v>
      </c>
      <c r="J163" s="199" t="s">
        <v>455</v>
      </c>
      <c r="K163" s="201">
        <v>100</v>
      </c>
      <c r="L163" s="201"/>
      <c r="M163" s="267">
        <v>28</v>
      </c>
      <c r="N163" s="267">
        <v>28</v>
      </c>
      <c r="O163" s="269">
        <v>100</v>
      </c>
      <c r="P163" s="270">
        <v>100</v>
      </c>
      <c r="Q163" s="203">
        <f t="shared" si="2"/>
        <v>1</v>
      </c>
      <c r="R163" s="202"/>
    </row>
    <row r="164" spans="1:18" ht="26.4">
      <c r="A164" s="194" t="s">
        <v>17</v>
      </c>
      <c r="B164" s="195" t="s">
        <v>531</v>
      </c>
      <c r="C164" s="382" t="s">
        <v>528</v>
      </c>
      <c r="D164" s="196" t="s">
        <v>506</v>
      </c>
      <c r="E164" s="197" t="s">
        <v>516</v>
      </c>
      <c r="F164" s="198" t="s">
        <v>551</v>
      </c>
      <c r="G164" s="205" t="s">
        <v>457</v>
      </c>
      <c r="H164" s="200" t="s">
        <v>30</v>
      </c>
      <c r="I164" s="174" t="s">
        <v>233</v>
      </c>
      <c r="J164" s="199" t="s">
        <v>455</v>
      </c>
      <c r="K164" s="201">
        <v>100</v>
      </c>
      <c r="L164" s="201"/>
      <c r="M164" s="267">
        <v>23</v>
      </c>
      <c r="N164" s="267">
        <v>23</v>
      </c>
      <c r="O164" s="269">
        <v>100</v>
      </c>
      <c r="P164" s="270">
        <v>100</v>
      </c>
      <c r="Q164" s="203">
        <f t="shared" si="2"/>
        <v>1</v>
      </c>
      <c r="R164" s="202"/>
    </row>
  </sheetData>
  <autoFilter ref="A4:R4" xr:uid="{8882C878-C2EB-4CBA-8AFA-5A65DFA41645}"/>
  <dataValidations count="1">
    <dataValidation type="list" allowBlank="1" showInputMessage="1" showErrorMessage="1" sqref="E5:E104 G5:G124" xr:uid="{0E2542B5-642B-4A5F-B8A4-5A11FB4F31F7}">
      <formula1>#REF!</formula1>
    </dataValidation>
  </dataValidations>
  <pageMargins left="0.25" right="0.25" top="0.75" bottom="0.75" header="0.3" footer="0.3"/>
  <pageSetup paperSize="9" scale="42" firstPageNumber="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5843-E683-4D48-B0FA-85D0318BEDA6}">
  <sheetPr>
    <tabColor theme="0" tint="-4.9989318521683403E-2"/>
    <pageSetUpPr fitToPage="1"/>
  </sheetPr>
  <dimension ref="A1:O104"/>
  <sheetViews>
    <sheetView topLeftCell="G1" zoomScale="85" zoomScaleNormal="85" workbookViewId="0">
      <selection activeCell="G4" sqref="A4:XFD4"/>
    </sheetView>
  </sheetViews>
  <sheetFormatPr defaultColWidth="8.88671875" defaultRowHeight="13.2"/>
  <cols>
    <col min="1" max="1" width="8.88671875" style="180"/>
    <col min="2" max="2" width="19.33203125" style="180" customWidth="1"/>
    <col min="3" max="3" width="12.6640625" style="180" customWidth="1"/>
    <col min="4" max="4" width="23.44140625" style="180" customWidth="1"/>
    <col min="5" max="5" width="21.33203125" style="180" customWidth="1"/>
    <col min="6" max="6" width="27.6640625" style="180" customWidth="1"/>
    <col min="7" max="7" width="16.33203125" style="180" customWidth="1"/>
    <col min="8" max="8" width="15.5546875" style="180" customWidth="1"/>
    <col min="9" max="9" width="16.33203125" style="180" bestFit="1" customWidth="1"/>
    <col min="10" max="10" width="19.6640625" style="180" customWidth="1"/>
    <col min="11" max="11" width="18.6640625" style="180" customWidth="1"/>
    <col min="12" max="13" width="19.6640625" style="180" customWidth="1"/>
    <col min="14" max="14" width="22" style="180" bestFit="1" customWidth="1"/>
    <col min="15" max="15" width="14.44140625" style="180" customWidth="1"/>
    <col min="16" max="16384" width="8.88671875" style="180"/>
  </cols>
  <sheetData>
    <row r="1" spans="1:15" ht="13.8" thickBot="1">
      <c r="A1" s="206" t="s">
        <v>552</v>
      </c>
    </row>
    <row r="2" spans="1:15">
      <c r="N2" s="181" t="s">
        <v>1</v>
      </c>
      <c r="O2" s="182" t="s">
        <v>2</v>
      </c>
    </row>
    <row r="3" spans="1:15" ht="13.8" thickBot="1">
      <c r="N3" s="572" t="s">
        <v>3</v>
      </c>
      <c r="O3" s="366">
        <v>2021</v>
      </c>
    </row>
    <row r="4" spans="1:15" ht="48.75" customHeight="1" thickBot="1">
      <c r="A4" s="190" t="s">
        <v>4</v>
      </c>
      <c r="B4" s="207" t="s">
        <v>553</v>
      </c>
      <c r="C4" s="163" t="s">
        <v>441</v>
      </c>
      <c r="D4" s="208" t="s">
        <v>554</v>
      </c>
      <c r="E4" s="208" t="s">
        <v>113</v>
      </c>
      <c r="F4" s="190" t="s">
        <v>443</v>
      </c>
      <c r="G4" s="209" t="s">
        <v>93</v>
      </c>
      <c r="H4" s="185" t="s">
        <v>555</v>
      </c>
      <c r="I4" s="210" t="s">
        <v>15</v>
      </c>
      <c r="J4" s="186" t="s">
        <v>445</v>
      </c>
      <c r="K4" s="186" t="s">
        <v>446</v>
      </c>
      <c r="L4" s="165" t="s">
        <v>447</v>
      </c>
      <c r="M4" s="165" t="s">
        <v>448</v>
      </c>
      <c r="N4" s="166" t="s">
        <v>449</v>
      </c>
      <c r="O4" s="211" t="s">
        <v>225</v>
      </c>
    </row>
    <row r="5" spans="1:15" ht="14.4">
      <c r="A5" s="212" t="s">
        <v>17</v>
      </c>
      <c r="B5" s="213" t="s">
        <v>556</v>
      </c>
      <c r="C5" s="214" t="s">
        <v>451</v>
      </c>
      <c r="D5" s="213" t="s">
        <v>557</v>
      </c>
      <c r="E5" s="215" t="s">
        <v>458</v>
      </c>
      <c r="F5" s="383" t="s">
        <v>457</v>
      </c>
      <c r="G5" s="384" t="s">
        <v>455</v>
      </c>
      <c r="H5" s="216">
        <v>100</v>
      </c>
      <c r="I5" s="217"/>
      <c r="J5" s="271">
        <v>98</v>
      </c>
      <c r="K5" s="272">
        <v>98</v>
      </c>
      <c r="L5" s="272">
        <v>100</v>
      </c>
      <c r="M5" s="273">
        <v>100</v>
      </c>
      <c r="N5" s="218">
        <f>K5/(J5*H5/100)</f>
        <v>1</v>
      </c>
      <c r="O5" s="202"/>
    </row>
    <row r="6" spans="1:15" ht="14.4">
      <c r="A6" s="212" t="s">
        <v>17</v>
      </c>
      <c r="B6" s="385" t="s">
        <v>558</v>
      </c>
      <c r="C6" s="386" t="s">
        <v>451</v>
      </c>
      <c r="D6" s="385" t="s">
        <v>557</v>
      </c>
      <c r="E6" s="215" t="s">
        <v>458</v>
      </c>
      <c r="F6" s="383" t="s">
        <v>457</v>
      </c>
      <c r="G6" s="384" t="s">
        <v>455</v>
      </c>
      <c r="H6" s="216">
        <v>100</v>
      </c>
      <c r="I6" s="387"/>
      <c r="J6" s="271">
        <v>16</v>
      </c>
      <c r="K6" s="272">
        <v>16</v>
      </c>
      <c r="L6" s="272">
        <v>100</v>
      </c>
      <c r="M6" s="273">
        <v>100</v>
      </c>
      <c r="N6" s="218">
        <f t="shared" ref="N6:N69" si="0">K6/(J6*H6/100)</f>
        <v>1</v>
      </c>
      <c r="O6" s="202"/>
    </row>
    <row r="7" spans="1:15" ht="14.4">
      <c r="A7" s="212" t="s">
        <v>17</v>
      </c>
      <c r="B7" s="385" t="s">
        <v>559</v>
      </c>
      <c r="C7" s="386" t="s">
        <v>451</v>
      </c>
      <c r="D7" s="385" t="s">
        <v>557</v>
      </c>
      <c r="E7" s="215" t="s">
        <v>458</v>
      </c>
      <c r="F7" s="383" t="s">
        <v>457</v>
      </c>
      <c r="G7" s="384" t="s">
        <v>455</v>
      </c>
      <c r="H7" s="216">
        <v>100</v>
      </c>
      <c r="I7" s="387"/>
      <c r="J7" s="271">
        <v>5</v>
      </c>
      <c r="K7" s="272">
        <v>5</v>
      </c>
      <c r="L7" s="272">
        <v>100</v>
      </c>
      <c r="M7" s="273">
        <v>100</v>
      </c>
      <c r="N7" s="218">
        <f t="shared" si="0"/>
        <v>1</v>
      </c>
      <c r="O7" s="219"/>
    </row>
    <row r="8" spans="1:15" ht="14.4">
      <c r="A8" s="212" t="s">
        <v>17</v>
      </c>
      <c r="B8" s="388" t="s">
        <v>560</v>
      </c>
      <c r="C8" s="386" t="s">
        <v>451</v>
      </c>
      <c r="D8" s="388" t="s">
        <v>557</v>
      </c>
      <c r="E8" s="215" t="s">
        <v>458</v>
      </c>
      <c r="F8" s="383" t="s">
        <v>457</v>
      </c>
      <c r="G8" s="384" t="s">
        <v>455</v>
      </c>
      <c r="H8" s="216">
        <v>100</v>
      </c>
      <c r="I8" s="387"/>
      <c r="J8" s="271">
        <v>0</v>
      </c>
      <c r="K8" s="272">
        <v>0</v>
      </c>
      <c r="L8" s="272">
        <v>100</v>
      </c>
      <c r="M8" s="273">
        <v>100</v>
      </c>
      <c r="N8" s="218" t="e">
        <f>K8/(J8*H8/100)</f>
        <v>#DIV/0!</v>
      </c>
      <c r="O8" s="219"/>
    </row>
    <row r="9" spans="1:15" ht="14.4">
      <c r="A9" s="212" t="s">
        <v>17</v>
      </c>
      <c r="B9" s="213" t="s">
        <v>556</v>
      </c>
      <c r="C9" s="386" t="s">
        <v>451</v>
      </c>
      <c r="D9" s="388" t="s">
        <v>461</v>
      </c>
      <c r="E9" s="215" t="s">
        <v>458</v>
      </c>
      <c r="F9" s="383" t="s">
        <v>457</v>
      </c>
      <c r="G9" s="384" t="s">
        <v>455</v>
      </c>
      <c r="H9" s="216">
        <v>100</v>
      </c>
      <c r="I9" s="387"/>
      <c r="J9" s="271">
        <v>98</v>
      </c>
      <c r="K9" s="272">
        <v>98</v>
      </c>
      <c r="L9" s="272">
        <v>100</v>
      </c>
      <c r="M9" s="273">
        <v>100</v>
      </c>
      <c r="N9" s="218">
        <f t="shared" si="0"/>
        <v>1</v>
      </c>
      <c r="O9" s="202"/>
    </row>
    <row r="10" spans="1:15" ht="14.4">
      <c r="A10" s="212" t="s">
        <v>17</v>
      </c>
      <c r="B10" s="385" t="s">
        <v>558</v>
      </c>
      <c r="C10" s="386" t="s">
        <v>451</v>
      </c>
      <c r="D10" s="388" t="s">
        <v>461</v>
      </c>
      <c r="E10" s="215" t="s">
        <v>458</v>
      </c>
      <c r="F10" s="383" t="s">
        <v>457</v>
      </c>
      <c r="G10" s="384" t="s">
        <v>455</v>
      </c>
      <c r="H10" s="216">
        <v>100</v>
      </c>
      <c r="I10" s="387"/>
      <c r="J10" s="271">
        <v>16</v>
      </c>
      <c r="K10" s="272">
        <v>16</v>
      </c>
      <c r="L10" s="272">
        <v>100</v>
      </c>
      <c r="M10" s="273">
        <v>100</v>
      </c>
      <c r="N10" s="218">
        <f t="shared" si="0"/>
        <v>1</v>
      </c>
      <c r="O10" s="202"/>
    </row>
    <row r="11" spans="1:15" ht="14.4">
      <c r="A11" s="212" t="s">
        <v>17</v>
      </c>
      <c r="B11" s="385" t="s">
        <v>559</v>
      </c>
      <c r="C11" s="386" t="s">
        <v>451</v>
      </c>
      <c r="D11" s="388" t="s">
        <v>461</v>
      </c>
      <c r="E11" s="215" t="s">
        <v>458</v>
      </c>
      <c r="F11" s="383" t="s">
        <v>457</v>
      </c>
      <c r="G11" s="384" t="s">
        <v>455</v>
      </c>
      <c r="H11" s="216">
        <v>100</v>
      </c>
      <c r="I11" s="387"/>
      <c r="J11" s="271">
        <v>5</v>
      </c>
      <c r="K11" s="272">
        <v>5</v>
      </c>
      <c r="L11" s="272">
        <v>100</v>
      </c>
      <c r="M11" s="273">
        <v>100</v>
      </c>
      <c r="N11" s="218">
        <f t="shared" si="0"/>
        <v>1</v>
      </c>
      <c r="O11" s="219"/>
    </row>
    <row r="12" spans="1:15" ht="14.4">
      <c r="A12" s="212" t="s">
        <v>17</v>
      </c>
      <c r="B12" s="388" t="s">
        <v>560</v>
      </c>
      <c r="C12" s="386" t="s">
        <v>451</v>
      </c>
      <c r="D12" s="388" t="s">
        <v>461</v>
      </c>
      <c r="E12" s="215" t="s">
        <v>458</v>
      </c>
      <c r="F12" s="383" t="s">
        <v>457</v>
      </c>
      <c r="G12" s="384" t="s">
        <v>455</v>
      </c>
      <c r="H12" s="216">
        <v>100</v>
      </c>
      <c r="I12" s="387"/>
      <c r="J12" s="271">
        <v>0</v>
      </c>
      <c r="K12" s="272">
        <v>0</v>
      </c>
      <c r="L12" s="272">
        <v>100</v>
      </c>
      <c r="M12" s="273">
        <v>100</v>
      </c>
      <c r="N12" s="218" t="e">
        <f t="shared" si="0"/>
        <v>#DIV/0!</v>
      </c>
      <c r="O12" s="219"/>
    </row>
    <row r="13" spans="1:15" ht="14.4">
      <c r="A13" s="212" t="s">
        <v>17</v>
      </c>
      <c r="B13" s="213" t="s">
        <v>556</v>
      </c>
      <c r="C13" s="386" t="s">
        <v>451</v>
      </c>
      <c r="D13" s="388" t="s">
        <v>462</v>
      </c>
      <c r="E13" s="215" t="s">
        <v>458</v>
      </c>
      <c r="F13" s="383" t="s">
        <v>457</v>
      </c>
      <c r="G13" s="384" t="s">
        <v>455</v>
      </c>
      <c r="H13" s="216">
        <v>100</v>
      </c>
      <c r="I13" s="387"/>
      <c r="J13" s="271">
        <v>98</v>
      </c>
      <c r="K13" s="272">
        <v>98</v>
      </c>
      <c r="L13" s="272">
        <v>100</v>
      </c>
      <c r="M13" s="273">
        <v>100</v>
      </c>
      <c r="N13" s="218">
        <f t="shared" si="0"/>
        <v>1</v>
      </c>
      <c r="O13" s="202"/>
    </row>
    <row r="14" spans="1:15" ht="14.4">
      <c r="A14" s="212" t="s">
        <v>17</v>
      </c>
      <c r="B14" s="385" t="s">
        <v>558</v>
      </c>
      <c r="C14" s="386" t="s">
        <v>451</v>
      </c>
      <c r="D14" s="388" t="s">
        <v>462</v>
      </c>
      <c r="E14" s="215" t="s">
        <v>458</v>
      </c>
      <c r="F14" s="383" t="s">
        <v>457</v>
      </c>
      <c r="G14" s="384" t="s">
        <v>455</v>
      </c>
      <c r="H14" s="216">
        <v>100</v>
      </c>
      <c r="I14" s="387"/>
      <c r="J14" s="271">
        <v>16</v>
      </c>
      <c r="K14" s="272">
        <v>16</v>
      </c>
      <c r="L14" s="272">
        <v>100</v>
      </c>
      <c r="M14" s="273">
        <v>100</v>
      </c>
      <c r="N14" s="218">
        <f t="shared" si="0"/>
        <v>1</v>
      </c>
      <c r="O14" s="202"/>
    </row>
    <row r="15" spans="1:15" ht="14.4">
      <c r="A15" s="212" t="s">
        <v>17</v>
      </c>
      <c r="B15" s="385" t="s">
        <v>559</v>
      </c>
      <c r="C15" s="386" t="s">
        <v>451</v>
      </c>
      <c r="D15" s="388" t="s">
        <v>462</v>
      </c>
      <c r="E15" s="215" t="s">
        <v>458</v>
      </c>
      <c r="F15" s="383" t="s">
        <v>457</v>
      </c>
      <c r="G15" s="384" t="s">
        <v>455</v>
      </c>
      <c r="H15" s="216">
        <v>100</v>
      </c>
      <c r="I15" s="387"/>
      <c r="J15" s="271">
        <v>5</v>
      </c>
      <c r="K15" s="272">
        <v>5</v>
      </c>
      <c r="L15" s="272">
        <v>100</v>
      </c>
      <c r="M15" s="273">
        <v>100</v>
      </c>
      <c r="N15" s="218">
        <f t="shared" si="0"/>
        <v>1</v>
      </c>
      <c r="O15" s="219"/>
    </row>
    <row r="16" spans="1:15" ht="14.4">
      <c r="A16" s="212" t="s">
        <v>17</v>
      </c>
      <c r="B16" s="388" t="s">
        <v>560</v>
      </c>
      <c r="C16" s="386" t="s">
        <v>451</v>
      </c>
      <c r="D16" s="388" t="s">
        <v>462</v>
      </c>
      <c r="E16" s="215" t="s">
        <v>458</v>
      </c>
      <c r="F16" s="383" t="s">
        <v>457</v>
      </c>
      <c r="G16" s="384" t="s">
        <v>455</v>
      </c>
      <c r="H16" s="216">
        <v>100</v>
      </c>
      <c r="I16" s="387"/>
      <c r="J16" s="271">
        <v>0</v>
      </c>
      <c r="K16" s="272">
        <v>0</v>
      </c>
      <c r="L16" s="272">
        <v>100</v>
      </c>
      <c r="M16" s="273">
        <v>100</v>
      </c>
      <c r="N16" s="218" t="e">
        <f>K16/(J16*H16/100)</f>
        <v>#DIV/0!</v>
      </c>
      <c r="O16" s="219"/>
    </row>
    <row r="17" spans="1:15" ht="14.4">
      <c r="A17" s="212" t="s">
        <v>17</v>
      </c>
      <c r="B17" s="213" t="s">
        <v>556</v>
      </c>
      <c r="C17" s="386" t="s">
        <v>451</v>
      </c>
      <c r="D17" s="388" t="s">
        <v>464</v>
      </c>
      <c r="E17" s="215" t="s">
        <v>458</v>
      </c>
      <c r="F17" s="383" t="s">
        <v>457</v>
      </c>
      <c r="G17" s="384" t="s">
        <v>455</v>
      </c>
      <c r="H17" s="216">
        <v>100</v>
      </c>
      <c r="I17" s="387"/>
      <c r="J17" s="271">
        <v>98</v>
      </c>
      <c r="K17" s="272">
        <v>98</v>
      </c>
      <c r="L17" s="272">
        <v>100</v>
      </c>
      <c r="M17" s="273">
        <v>100</v>
      </c>
      <c r="N17" s="218">
        <f t="shared" si="0"/>
        <v>1</v>
      </c>
      <c r="O17" s="202"/>
    </row>
    <row r="18" spans="1:15" ht="14.4">
      <c r="A18" s="212" t="s">
        <v>17</v>
      </c>
      <c r="B18" s="385" t="s">
        <v>558</v>
      </c>
      <c r="C18" s="386" t="s">
        <v>451</v>
      </c>
      <c r="D18" s="388" t="s">
        <v>464</v>
      </c>
      <c r="E18" s="215" t="s">
        <v>458</v>
      </c>
      <c r="F18" s="383" t="s">
        <v>457</v>
      </c>
      <c r="G18" s="384" t="s">
        <v>455</v>
      </c>
      <c r="H18" s="216">
        <v>100</v>
      </c>
      <c r="I18" s="387"/>
      <c r="J18" s="271">
        <v>16</v>
      </c>
      <c r="K18" s="272">
        <v>16</v>
      </c>
      <c r="L18" s="272">
        <v>100</v>
      </c>
      <c r="M18" s="273">
        <v>100</v>
      </c>
      <c r="N18" s="218">
        <f t="shared" si="0"/>
        <v>1</v>
      </c>
      <c r="O18" s="202"/>
    </row>
    <row r="19" spans="1:15" ht="14.4">
      <c r="A19" s="212" t="s">
        <v>17</v>
      </c>
      <c r="B19" s="385" t="s">
        <v>559</v>
      </c>
      <c r="C19" s="386" t="s">
        <v>451</v>
      </c>
      <c r="D19" s="388" t="s">
        <v>464</v>
      </c>
      <c r="E19" s="215" t="s">
        <v>458</v>
      </c>
      <c r="F19" s="383" t="s">
        <v>457</v>
      </c>
      <c r="G19" s="384" t="s">
        <v>455</v>
      </c>
      <c r="H19" s="216">
        <v>100</v>
      </c>
      <c r="I19" s="387"/>
      <c r="J19" s="271">
        <v>5</v>
      </c>
      <c r="K19" s="272">
        <v>5</v>
      </c>
      <c r="L19" s="272">
        <v>100</v>
      </c>
      <c r="M19" s="273">
        <v>100</v>
      </c>
      <c r="N19" s="218">
        <f t="shared" si="0"/>
        <v>1</v>
      </c>
      <c r="O19" s="219"/>
    </row>
    <row r="20" spans="1:15" ht="14.4">
      <c r="A20" s="212" t="s">
        <v>17</v>
      </c>
      <c r="B20" s="388" t="s">
        <v>560</v>
      </c>
      <c r="C20" s="386" t="s">
        <v>451</v>
      </c>
      <c r="D20" s="388" t="s">
        <v>464</v>
      </c>
      <c r="E20" s="215" t="s">
        <v>458</v>
      </c>
      <c r="F20" s="383" t="s">
        <v>457</v>
      </c>
      <c r="G20" s="384" t="s">
        <v>455</v>
      </c>
      <c r="H20" s="216">
        <v>100</v>
      </c>
      <c r="I20" s="387"/>
      <c r="J20" s="271">
        <v>0</v>
      </c>
      <c r="K20" s="272">
        <v>0</v>
      </c>
      <c r="L20" s="272">
        <v>100</v>
      </c>
      <c r="M20" s="273">
        <v>100</v>
      </c>
      <c r="N20" s="218" t="e">
        <f t="shared" si="0"/>
        <v>#DIV/0!</v>
      </c>
      <c r="O20" s="219"/>
    </row>
    <row r="21" spans="1:15" ht="14.4">
      <c r="A21" s="212" t="s">
        <v>17</v>
      </c>
      <c r="B21" s="213" t="s">
        <v>556</v>
      </c>
      <c r="C21" s="386" t="s">
        <v>451</v>
      </c>
      <c r="D21" s="388" t="s">
        <v>465</v>
      </c>
      <c r="E21" s="215" t="s">
        <v>458</v>
      </c>
      <c r="F21" s="383" t="s">
        <v>457</v>
      </c>
      <c r="G21" s="384" t="s">
        <v>455</v>
      </c>
      <c r="H21" s="216">
        <v>100</v>
      </c>
      <c r="I21" s="387"/>
      <c r="J21" s="271">
        <v>98</v>
      </c>
      <c r="K21" s="272">
        <v>98</v>
      </c>
      <c r="L21" s="272">
        <v>100</v>
      </c>
      <c r="M21" s="273">
        <v>100</v>
      </c>
      <c r="N21" s="218">
        <f t="shared" si="0"/>
        <v>1</v>
      </c>
      <c r="O21" s="202"/>
    </row>
    <row r="22" spans="1:15" ht="14.4">
      <c r="A22" s="212" t="s">
        <v>17</v>
      </c>
      <c r="B22" s="385" t="s">
        <v>558</v>
      </c>
      <c r="C22" s="386" t="s">
        <v>451</v>
      </c>
      <c r="D22" s="388" t="s">
        <v>465</v>
      </c>
      <c r="E22" s="215" t="s">
        <v>458</v>
      </c>
      <c r="F22" s="383" t="s">
        <v>457</v>
      </c>
      <c r="G22" s="384" t="s">
        <v>455</v>
      </c>
      <c r="H22" s="216">
        <v>100</v>
      </c>
      <c r="I22" s="387"/>
      <c r="J22" s="271">
        <v>16</v>
      </c>
      <c r="K22" s="272">
        <v>16</v>
      </c>
      <c r="L22" s="272">
        <v>100</v>
      </c>
      <c r="M22" s="273">
        <v>100</v>
      </c>
      <c r="N22" s="218">
        <f t="shared" si="0"/>
        <v>1</v>
      </c>
      <c r="O22" s="202"/>
    </row>
    <row r="23" spans="1:15" ht="14.4">
      <c r="A23" s="212" t="s">
        <v>17</v>
      </c>
      <c r="B23" s="385" t="s">
        <v>559</v>
      </c>
      <c r="C23" s="386" t="s">
        <v>451</v>
      </c>
      <c r="D23" s="388" t="s">
        <v>465</v>
      </c>
      <c r="E23" s="215" t="s">
        <v>458</v>
      </c>
      <c r="F23" s="383" t="s">
        <v>457</v>
      </c>
      <c r="G23" s="384" t="s">
        <v>455</v>
      </c>
      <c r="H23" s="216">
        <v>100</v>
      </c>
      <c r="I23" s="387"/>
      <c r="J23" s="271">
        <v>5</v>
      </c>
      <c r="K23" s="272">
        <v>5</v>
      </c>
      <c r="L23" s="272">
        <v>100</v>
      </c>
      <c r="M23" s="273">
        <v>100</v>
      </c>
      <c r="N23" s="218">
        <f t="shared" si="0"/>
        <v>1</v>
      </c>
      <c r="O23" s="219"/>
    </row>
    <row r="24" spans="1:15" ht="14.4">
      <c r="A24" s="212" t="s">
        <v>17</v>
      </c>
      <c r="B24" s="388" t="s">
        <v>560</v>
      </c>
      <c r="C24" s="386" t="s">
        <v>451</v>
      </c>
      <c r="D24" s="388" t="s">
        <v>465</v>
      </c>
      <c r="E24" s="215" t="s">
        <v>458</v>
      </c>
      <c r="F24" s="383" t="s">
        <v>457</v>
      </c>
      <c r="G24" s="384" t="s">
        <v>455</v>
      </c>
      <c r="H24" s="216">
        <v>100</v>
      </c>
      <c r="I24" s="387"/>
      <c r="J24" s="271">
        <v>0</v>
      </c>
      <c r="K24" s="272">
        <v>0</v>
      </c>
      <c r="L24" s="272">
        <v>100</v>
      </c>
      <c r="M24" s="273">
        <v>100</v>
      </c>
      <c r="N24" s="218" t="e">
        <f t="shared" si="0"/>
        <v>#DIV/0!</v>
      </c>
      <c r="O24" s="219"/>
    </row>
    <row r="25" spans="1:15" ht="26.4">
      <c r="A25" s="212" t="s">
        <v>17</v>
      </c>
      <c r="B25" s="213" t="s">
        <v>556</v>
      </c>
      <c r="C25" s="386" t="s">
        <v>451</v>
      </c>
      <c r="D25" s="389" t="s">
        <v>561</v>
      </c>
      <c r="E25" s="215" t="s">
        <v>458</v>
      </c>
      <c r="F25" s="383" t="s">
        <v>457</v>
      </c>
      <c r="G25" s="384" t="s">
        <v>455</v>
      </c>
      <c r="H25" s="216">
        <v>100</v>
      </c>
      <c r="I25" s="387"/>
      <c r="J25" s="271">
        <v>98</v>
      </c>
      <c r="K25" s="272">
        <v>98</v>
      </c>
      <c r="L25" s="272">
        <v>100</v>
      </c>
      <c r="M25" s="273">
        <v>100</v>
      </c>
      <c r="N25" s="218">
        <f t="shared" si="0"/>
        <v>1</v>
      </c>
      <c r="O25" s="202"/>
    </row>
    <row r="26" spans="1:15" ht="26.4">
      <c r="A26" s="212" t="s">
        <v>17</v>
      </c>
      <c r="B26" s="385" t="s">
        <v>558</v>
      </c>
      <c r="C26" s="386" t="s">
        <v>451</v>
      </c>
      <c r="D26" s="389" t="s">
        <v>561</v>
      </c>
      <c r="E26" s="215" t="s">
        <v>458</v>
      </c>
      <c r="F26" s="383" t="s">
        <v>457</v>
      </c>
      <c r="G26" s="384" t="s">
        <v>455</v>
      </c>
      <c r="H26" s="216">
        <v>100</v>
      </c>
      <c r="I26" s="387"/>
      <c r="J26" s="271">
        <v>16</v>
      </c>
      <c r="K26" s="272">
        <v>16</v>
      </c>
      <c r="L26" s="272">
        <v>100</v>
      </c>
      <c r="M26" s="273">
        <v>100</v>
      </c>
      <c r="N26" s="218">
        <f t="shared" si="0"/>
        <v>1</v>
      </c>
      <c r="O26" s="202"/>
    </row>
    <row r="27" spans="1:15" ht="26.4">
      <c r="A27" s="212" t="s">
        <v>17</v>
      </c>
      <c r="B27" s="385" t="s">
        <v>559</v>
      </c>
      <c r="C27" s="386" t="s">
        <v>451</v>
      </c>
      <c r="D27" s="389" t="s">
        <v>561</v>
      </c>
      <c r="E27" s="215" t="s">
        <v>458</v>
      </c>
      <c r="F27" s="383" t="s">
        <v>457</v>
      </c>
      <c r="G27" s="384" t="s">
        <v>455</v>
      </c>
      <c r="H27" s="216">
        <v>100</v>
      </c>
      <c r="I27" s="387"/>
      <c r="J27" s="271">
        <v>5</v>
      </c>
      <c r="K27" s="272">
        <v>5</v>
      </c>
      <c r="L27" s="272">
        <v>100</v>
      </c>
      <c r="M27" s="273">
        <v>100</v>
      </c>
      <c r="N27" s="218">
        <f t="shared" si="0"/>
        <v>1</v>
      </c>
      <c r="O27" s="219"/>
    </row>
    <row r="28" spans="1:15" ht="26.4">
      <c r="A28" s="212" t="s">
        <v>17</v>
      </c>
      <c r="B28" s="388" t="s">
        <v>560</v>
      </c>
      <c r="C28" s="386" t="s">
        <v>451</v>
      </c>
      <c r="D28" s="389" t="s">
        <v>561</v>
      </c>
      <c r="E28" s="215" t="s">
        <v>458</v>
      </c>
      <c r="F28" s="383" t="s">
        <v>457</v>
      </c>
      <c r="G28" s="384" t="s">
        <v>455</v>
      </c>
      <c r="H28" s="216">
        <v>100</v>
      </c>
      <c r="I28" s="387"/>
      <c r="J28" s="271">
        <v>0</v>
      </c>
      <c r="K28" s="272">
        <v>0</v>
      </c>
      <c r="L28" s="272">
        <v>100</v>
      </c>
      <c r="M28" s="273">
        <v>100</v>
      </c>
      <c r="N28" s="218" t="e">
        <f t="shared" si="0"/>
        <v>#DIV/0!</v>
      </c>
      <c r="O28" s="219"/>
    </row>
    <row r="29" spans="1:15" ht="14.4">
      <c r="A29" s="212" t="s">
        <v>17</v>
      </c>
      <c r="B29" s="213" t="s">
        <v>556</v>
      </c>
      <c r="C29" s="386" t="s">
        <v>451</v>
      </c>
      <c r="D29" s="388" t="s">
        <v>562</v>
      </c>
      <c r="E29" s="215" t="s">
        <v>458</v>
      </c>
      <c r="F29" s="383" t="s">
        <v>457</v>
      </c>
      <c r="G29" s="384" t="s">
        <v>455</v>
      </c>
      <c r="H29" s="216">
        <v>100</v>
      </c>
      <c r="I29" s="387"/>
      <c r="J29" s="271">
        <v>98</v>
      </c>
      <c r="K29" s="272">
        <v>98</v>
      </c>
      <c r="L29" s="272">
        <v>100</v>
      </c>
      <c r="M29" s="273">
        <v>100</v>
      </c>
      <c r="N29" s="218">
        <f t="shared" si="0"/>
        <v>1</v>
      </c>
      <c r="O29" s="202"/>
    </row>
    <row r="30" spans="1:15" ht="14.4">
      <c r="A30" s="212" t="s">
        <v>17</v>
      </c>
      <c r="B30" s="385" t="s">
        <v>558</v>
      </c>
      <c r="C30" s="386" t="s">
        <v>451</v>
      </c>
      <c r="D30" s="388" t="s">
        <v>562</v>
      </c>
      <c r="E30" s="215" t="s">
        <v>458</v>
      </c>
      <c r="F30" s="383" t="s">
        <v>457</v>
      </c>
      <c r="G30" s="384" t="s">
        <v>455</v>
      </c>
      <c r="H30" s="216">
        <v>100</v>
      </c>
      <c r="I30" s="387"/>
      <c r="J30" s="271">
        <v>16</v>
      </c>
      <c r="K30" s="272">
        <v>16</v>
      </c>
      <c r="L30" s="272">
        <v>100</v>
      </c>
      <c r="M30" s="273">
        <v>100</v>
      </c>
      <c r="N30" s="218">
        <f t="shared" si="0"/>
        <v>1</v>
      </c>
      <c r="O30" s="202"/>
    </row>
    <row r="31" spans="1:15" ht="14.4">
      <c r="A31" s="212" t="s">
        <v>17</v>
      </c>
      <c r="B31" s="385" t="s">
        <v>559</v>
      </c>
      <c r="C31" s="386" t="s">
        <v>451</v>
      </c>
      <c r="D31" s="388" t="s">
        <v>562</v>
      </c>
      <c r="E31" s="215" t="s">
        <v>458</v>
      </c>
      <c r="F31" s="383" t="s">
        <v>457</v>
      </c>
      <c r="G31" s="384" t="s">
        <v>455</v>
      </c>
      <c r="H31" s="216">
        <v>100</v>
      </c>
      <c r="I31" s="387"/>
      <c r="J31" s="271">
        <v>5</v>
      </c>
      <c r="K31" s="272">
        <v>5</v>
      </c>
      <c r="L31" s="272">
        <v>100</v>
      </c>
      <c r="M31" s="273">
        <v>100</v>
      </c>
      <c r="N31" s="218">
        <f t="shared" si="0"/>
        <v>1</v>
      </c>
      <c r="O31" s="219"/>
    </row>
    <row r="32" spans="1:15" ht="14.4">
      <c r="A32" s="212" t="s">
        <v>17</v>
      </c>
      <c r="B32" s="388" t="s">
        <v>560</v>
      </c>
      <c r="C32" s="386" t="s">
        <v>451</v>
      </c>
      <c r="D32" s="388" t="s">
        <v>562</v>
      </c>
      <c r="E32" s="215" t="s">
        <v>458</v>
      </c>
      <c r="F32" s="383" t="s">
        <v>457</v>
      </c>
      <c r="G32" s="384" t="s">
        <v>455</v>
      </c>
      <c r="H32" s="216">
        <v>100</v>
      </c>
      <c r="I32" s="387"/>
      <c r="J32" s="271">
        <v>0</v>
      </c>
      <c r="K32" s="272">
        <v>0</v>
      </c>
      <c r="L32" s="272">
        <v>100</v>
      </c>
      <c r="M32" s="273">
        <v>100</v>
      </c>
      <c r="N32" s="218" t="e">
        <f t="shared" si="0"/>
        <v>#DIV/0!</v>
      </c>
      <c r="O32" s="219"/>
    </row>
    <row r="33" spans="1:15" ht="14.4">
      <c r="A33" s="212" t="s">
        <v>17</v>
      </c>
      <c r="B33" s="213" t="s">
        <v>556</v>
      </c>
      <c r="C33" s="386" t="s">
        <v>451</v>
      </c>
      <c r="D33" s="388" t="s">
        <v>470</v>
      </c>
      <c r="E33" s="215" t="s">
        <v>458</v>
      </c>
      <c r="F33" s="383" t="s">
        <v>457</v>
      </c>
      <c r="G33" s="384" t="s">
        <v>455</v>
      </c>
      <c r="H33" s="216">
        <v>100</v>
      </c>
      <c r="I33" s="387"/>
      <c r="J33" s="271">
        <v>98</v>
      </c>
      <c r="K33" s="272">
        <v>98</v>
      </c>
      <c r="L33" s="272">
        <v>100</v>
      </c>
      <c r="M33" s="273">
        <v>100</v>
      </c>
      <c r="N33" s="218">
        <f t="shared" si="0"/>
        <v>1</v>
      </c>
      <c r="O33" s="202"/>
    </row>
    <row r="34" spans="1:15" ht="14.4">
      <c r="A34" s="212" t="s">
        <v>17</v>
      </c>
      <c r="B34" s="385" t="s">
        <v>558</v>
      </c>
      <c r="C34" s="386" t="s">
        <v>451</v>
      </c>
      <c r="D34" s="388" t="s">
        <v>470</v>
      </c>
      <c r="E34" s="215" t="s">
        <v>458</v>
      </c>
      <c r="F34" s="383" t="s">
        <v>457</v>
      </c>
      <c r="G34" s="384" t="s">
        <v>455</v>
      </c>
      <c r="H34" s="216">
        <v>100</v>
      </c>
      <c r="I34" s="387"/>
      <c r="J34" s="271">
        <v>16</v>
      </c>
      <c r="K34" s="272">
        <v>16</v>
      </c>
      <c r="L34" s="272">
        <v>100</v>
      </c>
      <c r="M34" s="273">
        <v>100</v>
      </c>
      <c r="N34" s="218">
        <f t="shared" si="0"/>
        <v>1</v>
      </c>
      <c r="O34" s="202"/>
    </row>
    <row r="35" spans="1:15" ht="14.4">
      <c r="A35" s="212" t="s">
        <v>17</v>
      </c>
      <c r="B35" s="385" t="s">
        <v>559</v>
      </c>
      <c r="C35" s="386" t="s">
        <v>451</v>
      </c>
      <c r="D35" s="388" t="s">
        <v>470</v>
      </c>
      <c r="E35" s="215" t="s">
        <v>458</v>
      </c>
      <c r="F35" s="383" t="s">
        <v>457</v>
      </c>
      <c r="G35" s="384" t="s">
        <v>455</v>
      </c>
      <c r="H35" s="216">
        <v>100</v>
      </c>
      <c r="I35" s="387"/>
      <c r="J35" s="271">
        <v>5</v>
      </c>
      <c r="K35" s="272">
        <v>5</v>
      </c>
      <c r="L35" s="272">
        <v>100</v>
      </c>
      <c r="M35" s="273">
        <v>100</v>
      </c>
      <c r="N35" s="218">
        <f t="shared" si="0"/>
        <v>1</v>
      </c>
      <c r="O35" s="219"/>
    </row>
    <row r="36" spans="1:15" ht="14.4">
      <c r="A36" s="212" t="s">
        <v>17</v>
      </c>
      <c r="B36" s="388" t="s">
        <v>560</v>
      </c>
      <c r="C36" s="386" t="s">
        <v>451</v>
      </c>
      <c r="D36" s="388" t="s">
        <v>470</v>
      </c>
      <c r="E36" s="215" t="s">
        <v>458</v>
      </c>
      <c r="F36" s="383" t="s">
        <v>457</v>
      </c>
      <c r="G36" s="384" t="s">
        <v>455</v>
      </c>
      <c r="H36" s="216">
        <v>100</v>
      </c>
      <c r="I36" s="387"/>
      <c r="J36" s="271">
        <v>0</v>
      </c>
      <c r="K36" s="272">
        <v>0</v>
      </c>
      <c r="L36" s="272">
        <v>100</v>
      </c>
      <c r="M36" s="273">
        <v>100</v>
      </c>
      <c r="N36" s="218" t="e">
        <f t="shared" si="0"/>
        <v>#DIV/0!</v>
      </c>
      <c r="O36" s="219"/>
    </row>
    <row r="37" spans="1:15" ht="14.4">
      <c r="A37" s="212" t="s">
        <v>17</v>
      </c>
      <c r="B37" s="213" t="s">
        <v>556</v>
      </c>
      <c r="C37" s="386" t="s">
        <v>451</v>
      </c>
      <c r="D37" s="388" t="s">
        <v>472</v>
      </c>
      <c r="E37" s="215" t="s">
        <v>458</v>
      </c>
      <c r="F37" s="383" t="s">
        <v>457</v>
      </c>
      <c r="G37" s="384" t="s">
        <v>455</v>
      </c>
      <c r="H37" s="216">
        <v>100</v>
      </c>
      <c r="I37" s="387"/>
      <c r="J37" s="271">
        <v>98</v>
      </c>
      <c r="K37" s="272">
        <v>98</v>
      </c>
      <c r="L37" s="272">
        <v>100</v>
      </c>
      <c r="M37" s="273">
        <v>100</v>
      </c>
      <c r="N37" s="218">
        <f t="shared" si="0"/>
        <v>1</v>
      </c>
      <c r="O37" s="202"/>
    </row>
    <row r="38" spans="1:15" ht="14.4">
      <c r="A38" s="212" t="s">
        <v>17</v>
      </c>
      <c r="B38" s="385" t="s">
        <v>558</v>
      </c>
      <c r="C38" s="386" t="s">
        <v>451</v>
      </c>
      <c r="D38" s="388" t="s">
        <v>472</v>
      </c>
      <c r="E38" s="215" t="s">
        <v>458</v>
      </c>
      <c r="F38" s="383" t="s">
        <v>457</v>
      </c>
      <c r="G38" s="384" t="s">
        <v>455</v>
      </c>
      <c r="H38" s="216">
        <v>100</v>
      </c>
      <c r="I38" s="387"/>
      <c r="J38" s="271">
        <v>16</v>
      </c>
      <c r="K38" s="272">
        <v>16</v>
      </c>
      <c r="L38" s="272">
        <v>100</v>
      </c>
      <c r="M38" s="273">
        <v>100</v>
      </c>
      <c r="N38" s="218">
        <f t="shared" si="0"/>
        <v>1</v>
      </c>
      <c r="O38" s="202"/>
    </row>
    <row r="39" spans="1:15" ht="14.4">
      <c r="A39" s="212" t="s">
        <v>17</v>
      </c>
      <c r="B39" s="385" t="s">
        <v>559</v>
      </c>
      <c r="C39" s="386" t="s">
        <v>451</v>
      </c>
      <c r="D39" s="388" t="s">
        <v>472</v>
      </c>
      <c r="E39" s="215" t="s">
        <v>458</v>
      </c>
      <c r="F39" s="383" t="s">
        <v>457</v>
      </c>
      <c r="G39" s="384" t="s">
        <v>455</v>
      </c>
      <c r="H39" s="216">
        <v>100</v>
      </c>
      <c r="I39" s="387"/>
      <c r="J39" s="271">
        <v>5</v>
      </c>
      <c r="K39" s="272">
        <v>5</v>
      </c>
      <c r="L39" s="272">
        <v>100</v>
      </c>
      <c r="M39" s="273">
        <v>100</v>
      </c>
      <c r="N39" s="218">
        <f t="shared" si="0"/>
        <v>1</v>
      </c>
      <c r="O39" s="219"/>
    </row>
    <row r="40" spans="1:15" ht="14.4">
      <c r="A40" s="212" t="s">
        <v>17</v>
      </c>
      <c r="B40" s="388" t="s">
        <v>560</v>
      </c>
      <c r="C40" s="386" t="s">
        <v>451</v>
      </c>
      <c r="D40" s="388" t="s">
        <v>472</v>
      </c>
      <c r="E40" s="215" t="s">
        <v>458</v>
      </c>
      <c r="F40" s="383" t="s">
        <v>457</v>
      </c>
      <c r="G40" s="384" t="s">
        <v>455</v>
      </c>
      <c r="H40" s="216">
        <v>100</v>
      </c>
      <c r="I40" s="387"/>
      <c r="J40" s="271">
        <v>0</v>
      </c>
      <c r="K40" s="272">
        <v>0</v>
      </c>
      <c r="L40" s="272">
        <v>100</v>
      </c>
      <c r="M40" s="273">
        <v>100</v>
      </c>
      <c r="N40" s="218" t="e">
        <f t="shared" si="0"/>
        <v>#DIV/0!</v>
      </c>
      <c r="O40" s="219"/>
    </row>
    <row r="41" spans="1:15" ht="14.4">
      <c r="A41" s="212" t="s">
        <v>17</v>
      </c>
      <c r="B41" s="213" t="s">
        <v>556</v>
      </c>
      <c r="C41" s="386" t="s">
        <v>451</v>
      </c>
      <c r="D41" s="388" t="s">
        <v>473</v>
      </c>
      <c r="E41" s="215" t="s">
        <v>458</v>
      </c>
      <c r="F41" s="383" t="s">
        <v>457</v>
      </c>
      <c r="G41" s="384" t="s">
        <v>455</v>
      </c>
      <c r="H41" s="216">
        <v>100</v>
      </c>
      <c r="I41" s="387"/>
      <c r="J41" s="271">
        <v>98</v>
      </c>
      <c r="K41" s="272">
        <v>98</v>
      </c>
      <c r="L41" s="272">
        <v>100</v>
      </c>
      <c r="M41" s="273">
        <v>100</v>
      </c>
      <c r="N41" s="218">
        <f t="shared" si="0"/>
        <v>1</v>
      </c>
      <c r="O41" s="202"/>
    </row>
    <row r="42" spans="1:15" ht="14.4">
      <c r="A42" s="212" t="s">
        <v>17</v>
      </c>
      <c r="B42" s="385" t="s">
        <v>558</v>
      </c>
      <c r="C42" s="386" t="s">
        <v>451</v>
      </c>
      <c r="D42" s="388" t="s">
        <v>473</v>
      </c>
      <c r="E42" s="215" t="s">
        <v>458</v>
      </c>
      <c r="F42" s="383" t="s">
        <v>457</v>
      </c>
      <c r="G42" s="384" t="s">
        <v>455</v>
      </c>
      <c r="H42" s="216">
        <v>100</v>
      </c>
      <c r="I42" s="387"/>
      <c r="J42" s="271">
        <v>16</v>
      </c>
      <c r="K42" s="272">
        <v>16</v>
      </c>
      <c r="L42" s="272">
        <v>100</v>
      </c>
      <c r="M42" s="273">
        <v>100</v>
      </c>
      <c r="N42" s="218">
        <f t="shared" si="0"/>
        <v>1</v>
      </c>
      <c r="O42" s="202"/>
    </row>
    <row r="43" spans="1:15" ht="14.4">
      <c r="A43" s="212" t="s">
        <v>17</v>
      </c>
      <c r="B43" s="385" t="s">
        <v>559</v>
      </c>
      <c r="C43" s="386" t="s">
        <v>451</v>
      </c>
      <c r="D43" s="388" t="s">
        <v>473</v>
      </c>
      <c r="E43" s="215" t="s">
        <v>458</v>
      </c>
      <c r="F43" s="383" t="s">
        <v>457</v>
      </c>
      <c r="G43" s="384" t="s">
        <v>455</v>
      </c>
      <c r="H43" s="216">
        <v>100</v>
      </c>
      <c r="I43" s="387"/>
      <c r="J43" s="271">
        <v>5</v>
      </c>
      <c r="K43" s="272">
        <v>5</v>
      </c>
      <c r="L43" s="272">
        <v>100</v>
      </c>
      <c r="M43" s="273">
        <v>100</v>
      </c>
      <c r="N43" s="218">
        <f t="shared" si="0"/>
        <v>1</v>
      </c>
      <c r="O43" s="219"/>
    </row>
    <row r="44" spans="1:15" ht="14.4">
      <c r="A44" s="212" t="s">
        <v>17</v>
      </c>
      <c r="B44" s="388" t="s">
        <v>560</v>
      </c>
      <c r="C44" s="386" t="s">
        <v>451</v>
      </c>
      <c r="D44" s="388" t="s">
        <v>473</v>
      </c>
      <c r="E44" s="215" t="s">
        <v>458</v>
      </c>
      <c r="F44" s="383" t="s">
        <v>457</v>
      </c>
      <c r="G44" s="384" t="s">
        <v>455</v>
      </c>
      <c r="H44" s="216">
        <v>100</v>
      </c>
      <c r="I44" s="387"/>
      <c r="J44" s="271">
        <v>0</v>
      </c>
      <c r="K44" s="272">
        <v>0</v>
      </c>
      <c r="L44" s="272">
        <v>100</v>
      </c>
      <c r="M44" s="273">
        <v>100</v>
      </c>
      <c r="N44" s="218" t="e">
        <f t="shared" si="0"/>
        <v>#DIV/0!</v>
      </c>
      <c r="O44" s="219"/>
    </row>
    <row r="45" spans="1:15" ht="14.4">
      <c r="A45" s="212" t="s">
        <v>17</v>
      </c>
      <c r="B45" s="213" t="s">
        <v>556</v>
      </c>
      <c r="C45" s="386" t="s">
        <v>451</v>
      </c>
      <c r="D45" s="388" t="s">
        <v>539</v>
      </c>
      <c r="E45" s="215" t="s">
        <v>458</v>
      </c>
      <c r="F45" s="383" t="s">
        <v>457</v>
      </c>
      <c r="G45" s="384" t="s">
        <v>455</v>
      </c>
      <c r="H45" s="216">
        <v>100</v>
      </c>
      <c r="I45" s="387"/>
      <c r="J45" s="271">
        <v>98</v>
      </c>
      <c r="K45" s="272">
        <v>98</v>
      </c>
      <c r="L45" s="272">
        <v>100</v>
      </c>
      <c r="M45" s="273">
        <v>100</v>
      </c>
      <c r="N45" s="218">
        <f t="shared" si="0"/>
        <v>1</v>
      </c>
      <c r="O45" s="219"/>
    </row>
    <row r="46" spans="1:15" ht="14.4">
      <c r="A46" s="212" t="s">
        <v>17</v>
      </c>
      <c r="B46" s="385" t="s">
        <v>558</v>
      </c>
      <c r="C46" s="386" t="s">
        <v>451</v>
      </c>
      <c r="D46" s="388" t="s">
        <v>539</v>
      </c>
      <c r="E46" s="215" t="s">
        <v>458</v>
      </c>
      <c r="F46" s="383" t="s">
        <v>457</v>
      </c>
      <c r="G46" s="384" t="s">
        <v>455</v>
      </c>
      <c r="H46" s="216">
        <v>100</v>
      </c>
      <c r="I46" s="387"/>
      <c r="J46" s="271">
        <v>16</v>
      </c>
      <c r="K46" s="272">
        <v>16</v>
      </c>
      <c r="L46" s="272">
        <v>100</v>
      </c>
      <c r="M46" s="273">
        <v>100</v>
      </c>
      <c r="N46" s="218">
        <f t="shared" si="0"/>
        <v>1</v>
      </c>
      <c r="O46" s="202"/>
    </row>
    <row r="47" spans="1:15" ht="14.4">
      <c r="A47" s="212" t="s">
        <v>17</v>
      </c>
      <c r="B47" s="385" t="s">
        <v>559</v>
      </c>
      <c r="C47" s="386" t="s">
        <v>451</v>
      </c>
      <c r="D47" s="388" t="s">
        <v>539</v>
      </c>
      <c r="E47" s="215" t="s">
        <v>458</v>
      </c>
      <c r="F47" s="383" t="s">
        <v>457</v>
      </c>
      <c r="G47" s="384" t="s">
        <v>455</v>
      </c>
      <c r="H47" s="216">
        <v>100</v>
      </c>
      <c r="I47" s="387"/>
      <c r="J47" s="271">
        <v>5</v>
      </c>
      <c r="K47" s="272">
        <v>5</v>
      </c>
      <c r="L47" s="272">
        <v>100</v>
      </c>
      <c r="M47" s="273">
        <v>100</v>
      </c>
      <c r="N47" s="218">
        <f t="shared" si="0"/>
        <v>1</v>
      </c>
      <c r="O47" s="219"/>
    </row>
    <row r="48" spans="1:15" ht="14.4">
      <c r="A48" s="212" t="s">
        <v>17</v>
      </c>
      <c r="B48" s="388" t="s">
        <v>560</v>
      </c>
      <c r="C48" s="386" t="s">
        <v>451</v>
      </c>
      <c r="D48" s="388" t="s">
        <v>539</v>
      </c>
      <c r="E48" s="215" t="s">
        <v>458</v>
      </c>
      <c r="F48" s="383" t="s">
        <v>457</v>
      </c>
      <c r="G48" s="384" t="s">
        <v>455</v>
      </c>
      <c r="H48" s="216">
        <v>100</v>
      </c>
      <c r="I48" s="387"/>
      <c r="J48" s="271">
        <v>0</v>
      </c>
      <c r="K48" s="272">
        <v>0</v>
      </c>
      <c r="L48" s="272">
        <v>100</v>
      </c>
      <c r="M48" s="273">
        <v>100</v>
      </c>
      <c r="N48" s="218" t="e">
        <f t="shared" si="0"/>
        <v>#DIV/0!</v>
      </c>
      <c r="O48" s="219"/>
    </row>
    <row r="49" spans="1:15" ht="14.4">
      <c r="A49" s="212" t="s">
        <v>17</v>
      </c>
      <c r="B49" s="213" t="s">
        <v>556</v>
      </c>
      <c r="C49" s="386" t="s">
        <v>451</v>
      </c>
      <c r="D49" s="388" t="s">
        <v>540</v>
      </c>
      <c r="E49" s="215" t="s">
        <v>458</v>
      </c>
      <c r="F49" s="383" t="s">
        <v>457</v>
      </c>
      <c r="G49" s="384" t="s">
        <v>455</v>
      </c>
      <c r="H49" s="216">
        <v>100</v>
      </c>
      <c r="I49" s="387"/>
      <c r="J49" s="271">
        <v>98</v>
      </c>
      <c r="K49" s="272">
        <v>98</v>
      </c>
      <c r="L49" s="272">
        <v>100</v>
      </c>
      <c r="M49" s="273">
        <v>100</v>
      </c>
      <c r="N49" s="218">
        <f t="shared" si="0"/>
        <v>1</v>
      </c>
      <c r="O49" s="202"/>
    </row>
    <row r="50" spans="1:15" ht="14.4">
      <c r="A50" s="212" t="s">
        <v>17</v>
      </c>
      <c r="B50" s="385" t="s">
        <v>558</v>
      </c>
      <c r="C50" s="386" t="s">
        <v>451</v>
      </c>
      <c r="D50" s="388" t="s">
        <v>540</v>
      </c>
      <c r="E50" s="215" t="s">
        <v>458</v>
      </c>
      <c r="F50" s="383" t="s">
        <v>457</v>
      </c>
      <c r="G50" s="384" t="s">
        <v>455</v>
      </c>
      <c r="H50" s="216">
        <v>100</v>
      </c>
      <c r="I50" s="387"/>
      <c r="J50" s="271">
        <v>16</v>
      </c>
      <c r="K50" s="272">
        <v>16</v>
      </c>
      <c r="L50" s="272">
        <v>100</v>
      </c>
      <c r="M50" s="273">
        <v>100</v>
      </c>
      <c r="N50" s="218">
        <f t="shared" si="0"/>
        <v>1</v>
      </c>
      <c r="O50" s="219"/>
    </row>
    <row r="51" spans="1:15" ht="14.4">
      <c r="A51" s="212" t="s">
        <v>17</v>
      </c>
      <c r="B51" s="385" t="s">
        <v>559</v>
      </c>
      <c r="C51" s="386" t="s">
        <v>451</v>
      </c>
      <c r="D51" s="388" t="s">
        <v>540</v>
      </c>
      <c r="E51" s="215" t="s">
        <v>458</v>
      </c>
      <c r="F51" s="383" t="s">
        <v>457</v>
      </c>
      <c r="G51" s="384" t="s">
        <v>455</v>
      </c>
      <c r="H51" s="216">
        <v>100</v>
      </c>
      <c r="I51" s="387"/>
      <c r="J51" s="271">
        <v>5</v>
      </c>
      <c r="K51" s="272">
        <v>5</v>
      </c>
      <c r="L51" s="272">
        <v>100</v>
      </c>
      <c r="M51" s="273">
        <v>100</v>
      </c>
      <c r="N51" s="218">
        <f t="shared" si="0"/>
        <v>1</v>
      </c>
      <c r="O51" s="219"/>
    </row>
    <row r="52" spans="1:15" ht="14.4">
      <c r="A52" s="212" t="s">
        <v>17</v>
      </c>
      <c r="B52" s="388" t="s">
        <v>560</v>
      </c>
      <c r="C52" s="386" t="s">
        <v>451</v>
      </c>
      <c r="D52" s="388" t="s">
        <v>540</v>
      </c>
      <c r="E52" s="215" t="s">
        <v>458</v>
      </c>
      <c r="F52" s="383" t="s">
        <v>457</v>
      </c>
      <c r="G52" s="384" t="s">
        <v>455</v>
      </c>
      <c r="H52" s="216">
        <v>100</v>
      </c>
      <c r="I52" s="387"/>
      <c r="J52" s="271">
        <v>0</v>
      </c>
      <c r="K52" s="272">
        <v>0</v>
      </c>
      <c r="L52" s="272">
        <v>100</v>
      </c>
      <c r="M52" s="273">
        <v>100</v>
      </c>
      <c r="N52" s="218" t="e">
        <f t="shared" si="0"/>
        <v>#DIV/0!</v>
      </c>
      <c r="O52" s="202"/>
    </row>
    <row r="53" spans="1:15" ht="14.4">
      <c r="A53" s="212" t="s">
        <v>17</v>
      </c>
      <c r="B53" s="213" t="s">
        <v>556</v>
      </c>
      <c r="C53" s="386" t="s">
        <v>451</v>
      </c>
      <c r="D53" s="388" t="s">
        <v>541</v>
      </c>
      <c r="E53" s="215" t="s">
        <v>458</v>
      </c>
      <c r="F53" s="383" t="s">
        <v>457</v>
      </c>
      <c r="G53" s="384" t="s">
        <v>455</v>
      </c>
      <c r="H53" s="216">
        <v>100</v>
      </c>
      <c r="I53" s="387"/>
      <c r="J53" s="271">
        <v>98</v>
      </c>
      <c r="K53" s="272">
        <v>98</v>
      </c>
      <c r="L53" s="272">
        <v>100</v>
      </c>
      <c r="M53" s="273">
        <v>100</v>
      </c>
      <c r="N53" s="218">
        <f t="shared" si="0"/>
        <v>1</v>
      </c>
      <c r="O53" s="202"/>
    </row>
    <row r="54" spans="1:15" ht="14.4">
      <c r="A54" s="212" t="s">
        <v>17</v>
      </c>
      <c r="B54" s="385" t="s">
        <v>558</v>
      </c>
      <c r="C54" s="386" t="s">
        <v>451</v>
      </c>
      <c r="D54" s="388" t="s">
        <v>541</v>
      </c>
      <c r="E54" s="215" t="s">
        <v>458</v>
      </c>
      <c r="F54" s="383" t="s">
        <v>457</v>
      </c>
      <c r="G54" s="384" t="s">
        <v>455</v>
      </c>
      <c r="H54" s="216">
        <v>100</v>
      </c>
      <c r="I54" s="387"/>
      <c r="J54" s="271">
        <v>16</v>
      </c>
      <c r="K54" s="272">
        <v>16</v>
      </c>
      <c r="L54" s="272">
        <v>100</v>
      </c>
      <c r="M54" s="273">
        <v>100</v>
      </c>
      <c r="N54" s="218">
        <f t="shared" si="0"/>
        <v>1</v>
      </c>
      <c r="O54" s="202"/>
    </row>
    <row r="55" spans="1:15" ht="14.4">
      <c r="A55" s="212" t="s">
        <v>17</v>
      </c>
      <c r="B55" s="385" t="s">
        <v>559</v>
      </c>
      <c r="C55" s="386" t="s">
        <v>451</v>
      </c>
      <c r="D55" s="388" t="s">
        <v>541</v>
      </c>
      <c r="E55" s="215" t="s">
        <v>458</v>
      </c>
      <c r="F55" s="383" t="s">
        <v>457</v>
      </c>
      <c r="G55" s="384" t="s">
        <v>455</v>
      </c>
      <c r="H55" s="216">
        <v>100</v>
      </c>
      <c r="I55" s="387"/>
      <c r="J55" s="271">
        <v>5</v>
      </c>
      <c r="K55" s="272">
        <v>5</v>
      </c>
      <c r="L55" s="272">
        <v>100</v>
      </c>
      <c r="M55" s="273">
        <v>100</v>
      </c>
      <c r="N55" s="218">
        <f t="shared" si="0"/>
        <v>1</v>
      </c>
      <c r="O55" s="219"/>
    </row>
    <row r="56" spans="1:15" ht="14.4">
      <c r="A56" s="212" t="s">
        <v>17</v>
      </c>
      <c r="B56" s="388" t="s">
        <v>560</v>
      </c>
      <c r="C56" s="386" t="s">
        <v>451</v>
      </c>
      <c r="D56" s="388" t="s">
        <v>541</v>
      </c>
      <c r="E56" s="215" t="s">
        <v>458</v>
      </c>
      <c r="F56" s="383" t="s">
        <v>457</v>
      </c>
      <c r="G56" s="384" t="s">
        <v>455</v>
      </c>
      <c r="H56" s="216">
        <v>100</v>
      </c>
      <c r="I56" s="387"/>
      <c r="J56" s="271">
        <v>0</v>
      </c>
      <c r="K56" s="272">
        <v>0</v>
      </c>
      <c r="L56" s="272">
        <v>100</v>
      </c>
      <c r="M56" s="273">
        <v>100</v>
      </c>
      <c r="N56" s="218" t="e">
        <f t="shared" si="0"/>
        <v>#DIV/0!</v>
      </c>
      <c r="O56" s="219"/>
    </row>
    <row r="57" spans="1:15" ht="14.4">
      <c r="A57" s="212" t="s">
        <v>17</v>
      </c>
      <c r="B57" s="213" t="s">
        <v>556</v>
      </c>
      <c r="C57" s="386" t="s">
        <v>451</v>
      </c>
      <c r="D57" s="388" t="s">
        <v>563</v>
      </c>
      <c r="E57" s="215" t="s">
        <v>458</v>
      </c>
      <c r="F57" s="383" t="s">
        <v>457</v>
      </c>
      <c r="G57" s="384" t="s">
        <v>455</v>
      </c>
      <c r="H57" s="216">
        <v>100</v>
      </c>
      <c r="I57" s="387"/>
      <c r="J57" s="271">
        <v>98</v>
      </c>
      <c r="K57" s="272">
        <v>98</v>
      </c>
      <c r="L57" s="272">
        <v>100</v>
      </c>
      <c r="M57" s="273">
        <v>100</v>
      </c>
      <c r="N57" s="218">
        <f t="shared" si="0"/>
        <v>1</v>
      </c>
      <c r="O57" s="202"/>
    </row>
    <row r="58" spans="1:15" ht="14.4">
      <c r="A58" s="212" t="s">
        <v>17</v>
      </c>
      <c r="B58" s="385" t="s">
        <v>558</v>
      </c>
      <c r="C58" s="386" t="s">
        <v>451</v>
      </c>
      <c r="D58" s="388" t="s">
        <v>563</v>
      </c>
      <c r="E58" s="215" t="s">
        <v>458</v>
      </c>
      <c r="F58" s="383" t="s">
        <v>457</v>
      </c>
      <c r="G58" s="384" t="s">
        <v>455</v>
      </c>
      <c r="H58" s="216">
        <v>100</v>
      </c>
      <c r="I58" s="387"/>
      <c r="J58" s="271">
        <v>16</v>
      </c>
      <c r="K58" s="272">
        <v>16</v>
      </c>
      <c r="L58" s="272">
        <v>100</v>
      </c>
      <c r="M58" s="273">
        <v>100</v>
      </c>
      <c r="N58" s="218">
        <f t="shared" si="0"/>
        <v>1</v>
      </c>
      <c r="O58" s="202"/>
    </row>
    <row r="59" spans="1:15" ht="14.4">
      <c r="A59" s="212" t="s">
        <v>17</v>
      </c>
      <c r="B59" s="385" t="s">
        <v>559</v>
      </c>
      <c r="C59" s="386" t="s">
        <v>451</v>
      </c>
      <c r="D59" s="388" t="s">
        <v>563</v>
      </c>
      <c r="E59" s="215" t="s">
        <v>458</v>
      </c>
      <c r="F59" s="383" t="s">
        <v>457</v>
      </c>
      <c r="G59" s="384" t="s">
        <v>455</v>
      </c>
      <c r="H59" s="216">
        <v>100</v>
      </c>
      <c r="I59" s="387"/>
      <c r="J59" s="271">
        <v>5</v>
      </c>
      <c r="K59" s="272">
        <v>5</v>
      </c>
      <c r="L59" s="272">
        <v>100</v>
      </c>
      <c r="M59" s="273">
        <v>100</v>
      </c>
      <c r="N59" s="218">
        <f t="shared" si="0"/>
        <v>1</v>
      </c>
      <c r="O59" s="219"/>
    </row>
    <row r="60" spans="1:15" ht="14.4">
      <c r="A60" s="212" t="s">
        <v>17</v>
      </c>
      <c r="B60" s="388" t="s">
        <v>560</v>
      </c>
      <c r="C60" s="386" t="s">
        <v>451</v>
      </c>
      <c r="D60" s="388" t="s">
        <v>563</v>
      </c>
      <c r="E60" s="215" t="s">
        <v>458</v>
      </c>
      <c r="F60" s="383" t="s">
        <v>457</v>
      </c>
      <c r="G60" s="384" t="s">
        <v>455</v>
      </c>
      <c r="H60" s="216">
        <v>100</v>
      </c>
      <c r="I60" s="387"/>
      <c r="J60" s="271">
        <v>0</v>
      </c>
      <c r="K60" s="272">
        <v>0</v>
      </c>
      <c r="L60" s="272">
        <v>100</v>
      </c>
      <c r="M60" s="273">
        <v>100</v>
      </c>
      <c r="N60" s="218" t="e">
        <f t="shared" si="0"/>
        <v>#DIV/0!</v>
      </c>
      <c r="O60" s="219"/>
    </row>
    <row r="61" spans="1:15" ht="14.4">
      <c r="A61" s="212" t="s">
        <v>17</v>
      </c>
      <c r="B61" s="213" t="s">
        <v>556</v>
      </c>
      <c r="C61" s="386" t="s">
        <v>451</v>
      </c>
      <c r="D61" s="388" t="s">
        <v>543</v>
      </c>
      <c r="E61" s="215" t="s">
        <v>458</v>
      </c>
      <c r="F61" s="383" t="s">
        <v>457</v>
      </c>
      <c r="G61" s="384" t="s">
        <v>455</v>
      </c>
      <c r="H61" s="216">
        <v>100</v>
      </c>
      <c r="I61" s="387"/>
      <c r="J61" s="271">
        <v>98</v>
      </c>
      <c r="K61" s="272">
        <v>98</v>
      </c>
      <c r="L61" s="272">
        <v>100</v>
      </c>
      <c r="M61" s="273">
        <v>100</v>
      </c>
      <c r="N61" s="218">
        <f t="shared" si="0"/>
        <v>1</v>
      </c>
      <c r="O61" s="202"/>
    </row>
    <row r="62" spans="1:15" ht="14.4">
      <c r="A62" s="212" t="s">
        <v>17</v>
      </c>
      <c r="B62" s="385" t="s">
        <v>558</v>
      </c>
      <c r="C62" s="386" t="s">
        <v>451</v>
      </c>
      <c r="D62" s="388" t="s">
        <v>543</v>
      </c>
      <c r="E62" s="215" t="s">
        <v>458</v>
      </c>
      <c r="F62" s="383" t="s">
        <v>457</v>
      </c>
      <c r="G62" s="384" t="s">
        <v>455</v>
      </c>
      <c r="H62" s="216">
        <v>100</v>
      </c>
      <c r="I62" s="387"/>
      <c r="J62" s="271">
        <v>16</v>
      </c>
      <c r="K62" s="272">
        <v>16</v>
      </c>
      <c r="L62" s="272">
        <v>100</v>
      </c>
      <c r="M62" s="273">
        <v>100</v>
      </c>
      <c r="N62" s="218">
        <f t="shared" si="0"/>
        <v>1</v>
      </c>
      <c r="O62" s="202"/>
    </row>
    <row r="63" spans="1:15" ht="14.4">
      <c r="A63" s="212" t="s">
        <v>17</v>
      </c>
      <c r="B63" s="385" t="s">
        <v>559</v>
      </c>
      <c r="C63" s="386" t="s">
        <v>451</v>
      </c>
      <c r="D63" s="388" t="s">
        <v>543</v>
      </c>
      <c r="E63" s="215" t="s">
        <v>458</v>
      </c>
      <c r="F63" s="383" t="s">
        <v>457</v>
      </c>
      <c r="G63" s="384" t="s">
        <v>455</v>
      </c>
      <c r="H63" s="216">
        <v>100</v>
      </c>
      <c r="I63" s="387"/>
      <c r="J63" s="271">
        <v>5</v>
      </c>
      <c r="K63" s="272">
        <v>5</v>
      </c>
      <c r="L63" s="272">
        <v>100</v>
      </c>
      <c r="M63" s="273">
        <v>100</v>
      </c>
      <c r="N63" s="218">
        <f t="shared" si="0"/>
        <v>1</v>
      </c>
      <c r="O63" s="219"/>
    </row>
    <row r="64" spans="1:15" ht="14.4">
      <c r="A64" s="212" t="s">
        <v>17</v>
      </c>
      <c r="B64" s="388" t="s">
        <v>560</v>
      </c>
      <c r="C64" s="386" t="s">
        <v>451</v>
      </c>
      <c r="D64" s="388" t="s">
        <v>543</v>
      </c>
      <c r="E64" s="215" t="s">
        <v>458</v>
      </c>
      <c r="F64" s="383" t="s">
        <v>457</v>
      </c>
      <c r="G64" s="384" t="s">
        <v>455</v>
      </c>
      <c r="H64" s="216">
        <v>100</v>
      </c>
      <c r="I64" s="387"/>
      <c r="J64" s="271">
        <v>0</v>
      </c>
      <c r="K64" s="272">
        <v>0</v>
      </c>
      <c r="L64" s="272">
        <v>100</v>
      </c>
      <c r="M64" s="273">
        <v>100</v>
      </c>
      <c r="N64" s="218" t="e">
        <f t="shared" si="0"/>
        <v>#DIV/0!</v>
      </c>
      <c r="O64" s="219"/>
    </row>
    <row r="65" spans="1:15" ht="14.4">
      <c r="A65" s="212" t="s">
        <v>17</v>
      </c>
      <c r="B65" s="213" t="s">
        <v>556</v>
      </c>
      <c r="C65" s="386" t="s">
        <v>451</v>
      </c>
      <c r="D65" s="388" t="s">
        <v>564</v>
      </c>
      <c r="E65" s="215" t="s">
        <v>458</v>
      </c>
      <c r="F65" s="383" t="s">
        <v>457</v>
      </c>
      <c r="G65" s="384" t="s">
        <v>455</v>
      </c>
      <c r="H65" s="216">
        <v>100</v>
      </c>
      <c r="I65" s="387"/>
      <c r="J65" s="271">
        <v>98</v>
      </c>
      <c r="K65" s="272">
        <v>98</v>
      </c>
      <c r="L65" s="272">
        <v>100</v>
      </c>
      <c r="M65" s="273">
        <v>100</v>
      </c>
      <c r="N65" s="218">
        <f t="shared" si="0"/>
        <v>1</v>
      </c>
      <c r="O65" s="202"/>
    </row>
    <row r="66" spans="1:15" ht="14.4">
      <c r="A66" s="212" t="s">
        <v>17</v>
      </c>
      <c r="B66" s="385" t="s">
        <v>558</v>
      </c>
      <c r="C66" s="386" t="s">
        <v>451</v>
      </c>
      <c r="D66" s="388" t="s">
        <v>564</v>
      </c>
      <c r="E66" s="215" t="s">
        <v>458</v>
      </c>
      <c r="F66" s="383" t="s">
        <v>457</v>
      </c>
      <c r="G66" s="384" t="s">
        <v>455</v>
      </c>
      <c r="H66" s="216">
        <v>100</v>
      </c>
      <c r="I66" s="387"/>
      <c r="J66" s="271">
        <v>16</v>
      </c>
      <c r="K66" s="272">
        <v>16</v>
      </c>
      <c r="L66" s="272">
        <v>100</v>
      </c>
      <c r="M66" s="273">
        <v>100</v>
      </c>
      <c r="N66" s="218">
        <f t="shared" si="0"/>
        <v>1</v>
      </c>
      <c r="O66" s="202"/>
    </row>
    <row r="67" spans="1:15" ht="14.4">
      <c r="A67" s="212" t="s">
        <v>17</v>
      </c>
      <c r="B67" s="385" t="s">
        <v>559</v>
      </c>
      <c r="C67" s="386" t="s">
        <v>451</v>
      </c>
      <c r="D67" s="388" t="s">
        <v>564</v>
      </c>
      <c r="E67" s="215" t="s">
        <v>458</v>
      </c>
      <c r="F67" s="383" t="s">
        <v>457</v>
      </c>
      <c r="G67" s="384" t="s">
        <v>455</v>
      </c>
      <c r="H67" s="216">
        <v>100</v>
      </c>
      <c r="I67" s="387"/>
      <c r="J67" s="271">
        <v>5</v>
      </c>
      <c r="K67" s="272">
        <v>5</v>
      </c>
      <c r="L67" s="272">
        <v>100</v>
      </c>
      <c r="M67" s="273">
        <v>100</v>
      </c>
      <c r="N67" s="218">
        <f t="shared" si="0"/>
        <v>1</v>
      </c>
      <c r="O67" s="219"/>
    </row>
    <row r="68" spans="1:15" ht="14.4">
      <c r="A68" s="212" t="s">
        <v>17</v>
      </c>
      <c r="B68" s="388" t="s">
        <v>560</v>
      </c>
      <c r="C68" s="386" t="s">
        <v>451</v>
      </c>
      <c r="D68" s="388" t="s">
        <v>564</v>
      </c>
      <c r="E68" s="215" t="s">
        <v>458</v>
      </c>
      <c r="F68" s="383" t="s">
        <v>457</v>
      </c>
      <c r="G68" s="384" t="s">
        <v>455</v>
      </c>
      <c r="H68" s="216">
        <v>100</v>
      </c>
      <c r="I68" s="387"/>
      <c r="J68" s="271">
        <v>0</v>
      </c>
      <c r="K68" s="272">
        <v>0</v>
      </c>
      <c r="L68" s="272">
        <v>100</v>
      </c>
      <c r="M68" s="273">
        <v>100</v>
      </c>
      <c r="N68" s="218" t="e">
        <f t="shared" si="0"/>
        <v>#DIV/0!</v>
      </c>
      <c r="O68" s="219"/>
    </row>
    <row r="69" spans="1:15" ht="14.4">
      <c r="A69" s="212" t="s">
        <v>17</v>
      </c>
      <c r="B69" s="213" t="s">
        <v>556</v>
      </c>
      <c r="C69" s="386" t="s">
        <v>451</v>
      </c>
      <c r="D69" s="388" t="s">
        <v>516</v>
      </c>
      <c r="E69" s="215" t="s">
        <v>458</v>
      </c>
      <c r="F69" s="383" t="s">
        <v>457</v>
      </c>
      <c r="G69" s="384" t="s">
        <v>455</v>
      </c>
      <c r="H69" s="216">
        <v>100</v>
      </c>
      <c r="I69" s="387"/>
      <c r="J69" s="271">
        <v>98</v>
      </c>
      <c r="K69" s="272">
        <v>98</v>
      </c>
      <c r="L69" s="272">
        <v>100</v>
      </c>
      <c r="M69" s="273">
        <v>100</v>
      </c>
      <c r="N69" s="218">
        <f t="shared" si="0"/>
        <v>1</v>
      </c>
      <c r="O69" s="202"/>
    </row>
    <row r="70" spans="1:15" ht="14.4">
      <c r="A70" s="212" t="s">
        <v>17</v>
      </c>
      <c r="B70" s="385" t="s">
        <v>558</v>
      </c>
      <c r="C70" s="386" t="s">
        <v>451</v>
      </c>
      <c r="D70" s="388" t="s">
        <v>516</v>
      </c>
      <c r="E70" s="215" t="s">
        <v>458</v>
      </c>
      <c r="F70" s="383" t="s">
        <v>457</v>
      </c>
      <c r="G70" s="384" t="s">
        <v>455</v>
      </c>
      <c r="H70" s="216">
        <v>100</v>
      </c>
      <c r="I70" s="387"/>
      <c r="J70" s="271">
        <v>16</v>
      </c>
      <c r="K70" s="272">
        <v>16</v>
      </c>
      <c r="L70" s="272">
        <v>100</v>
      </c>
      <c r="M70" s="273">
        <v>100</v>
      </c>
      <c r="N70" s="218">
        <f t="shared" ref="N70:N104" si="1">K70/(J70*H70/100)</f>
        <v>1</v>
      </c>
      <c r="O70" s="202"/>
    </row>
    <row r="71" spans="1:15" ht="14.4">
      <c r="A71" s="212" t="s">
        <v>17</v>
      </c>
      <c r="B71" s="385" t="s">
        <v>559</v>
      </c>
      <c r="C71" s="386" t="s">
        <v>451</v>
      </c>
      <c r="D71" s="388" t="s">
        <v>516</v>
      </c>
      <c r="E71" s="215" t="s">
        <v>458</v>
      </c>
      <c r="F71" s="383" t="s">
        <v>457</v>
      </c>
      <c r="G71" s="384" t="s">
        <v>455</v>
      </c>
      <c r="H71" s="216">
        <v>100</v>
      </c>
      <c r="I71" s="387"/>
      <c r="J71" s="271">
        <v>5</v>
      </c>
      <c r="K71" s="272">
        <v>5</v>
      </c>
      <c r="L71" s="272">
        <v>100</v>
      </c>
      <c r="M71" s="273">
        <v>100</v>
      </c>
      <c r="N71" s="218">
        <f t="shared" si="1"/>
        <v>1</v>
      </c>
      <c r="O71" s="219"/>
    </row>
    <row r="72" spans="1:15" ht="14.4">
      <c r="A72" s="212" t="s">
        <v>17</v>
      </c>
      <c r="B72" s="388" t="s">
        <v>560</v>
      </c>
      <c r="C72" s="386" t="s">
        <v>451</v>
      </c>
      <c r="D72" s="388" t="s">
        <v>516</v>
      </c>
      <c r="E72" s="215" t="s">
        <v>458</v>
      </c>
      <c r="F72" s="383" t="s">
        <v>457</v>
      </c>
      <c r="G72" s="384" t="s">
        <v>455</v>
      </c>
      <c r="H72" s="216">
        <v>100</v>
      </c>
      <c r="I72" s="387"/>
      <c r="J72" s="271">
        <v>0</v>
      </c>
      <c r="K72" s="272">
        <v>0</v>
      </c>
      <c r="L72" s="272">
        <v>100</v>
      </c>
      <c r="M72" s="273">
        <v>100</v>
      </c>
      <c r="N72" s="218" t="e">
        <f t="shared" si="1"/>
        <v>#DIV/0!</v>
      </c>
      <c r="O72" s="219"/>
    </row>
    <row r="73" spans="1:15" ht="14.4">
      <c r="A73" s="212" t="s">
        <v>17</v>
      </c>
      <c r="B73" s="213" t="s">
        <v>556</v>
      </c>
      <c r="C73" s="386" t="s">
        <v>451</v>
      </c>
      <c r="D73" s="388" t="s">
        <v>483</v>
      </c>
      <c r="E73" s="215" t="s">
        <v>458</v>
      </c>
      <c r="F73" s="383" t="s">
        <v>457</v>
      </c>
      <c r="G73" s="384" t="s">
        <v>455</v>
      </c>
      <c r="H73" s="216">
        <v>100</v>
      </c>
      <c r="I73" s="387"/>
      <c r="J73" s="271">
        <v>98</v>
      </c>
      <c r="K73" s="272">
        <v>98</v>
      </c>
      <c r="L73" s="272">
        <v>100</v>
      </c>
      <c r="M73" s="273">
        <v>100</v>
      </c>
      <c r="N73" s="218">
        <f t="shared" si="1"/>
        <v>1</v>
      </c>
      <c r="O73" s="202"/>
    </row>
    <row r="74" spans="1:15" ht="14.4">
      <c r="A74" s="212" t="s">
        <v>17</v>
      </c>
      <c r="B74" s="385" t="s">
        <v>558</v>
      </c>
      <c r="C74" s="386" t="s">
        <v>451</v>
      </c>
      <c r="D74" s="388" t="s">
        <v>483</v>
      </c>
      <c r="E74" s="215" t="s">
        <v>458</v>
      </c>
      <c r="F74" s="383" t="s">
        <v>457</v>
      </c>
      <c r="G74" s="384" t="s">
        <v>455</v>
      </c>
      <c r="H74" s="216">
        <v>100</v>
      </c>
      <c r="I74" s="387"/>
      <c r="J74" s="271">
        <v>16</v>
      </c>
      <c r="K74" s="272">
        <v>16</v>
      </c>
      <c r="L74" s="272">
        <v>100</v>
      </c>
      <c r="M74" s="273">
        <v>100</v>
      </c>
      <c r="N74" s="218">
        <f t="shared" si="1"/>
        <v>1</v>
      </c>
      <c r="O74" s="202"/>
    </row>
    <row r="75" spans="1:15" ht="14.4">
      <c r="A75" s="212" t="s">
        <v>17</v>
      </c>
      <c r="B75" s="385" t="s">
        <v>559</v>
      </c>
      <c r="C75" s="386" t="s">
        <v>451</v>
      </c>
      <c r="D75" s="388" t="s">
        <v>483</v>
      </c>
      <c r="E75" s="215" t="s">
        <v>458</v>
      </c>
      <c r="F75" s="383" t="s">
        <v>457</v>
      </c>
      <c r="G75" s="384" t="s">
        <v>455</v>
      </c>
      <c r="H75" s="216">
        <v>100</v>
      </c>
      <c r="I75" s="387"/>
      <c r="J75" s="271">
        <v>5</v>
      </c>
      <c r="K75" s="272">
        <v>5</v>
      </c>
      <c r="L75" s="272">
        <v>100</v>
      </c>
      <c r="M75" s="273">
        <v>100</v>
      </c>
      <c r="N75" s="218">
        <f t="shared" si="1"/>
        <v>1</v>
      </c>
      <c r="O75" s="219"/>
    </row>
    <row r="76" spans="1:15" ht="14.4">
      <c r="A76" s="212" t="s">
        <v>17</v>
      </c>
      <c r="B76" s="388" t="s">
        <v>560</v>
      </c>
      <c r="C76" s="386" t="s">
        <v>451</v>
      </c>
      <c r="D76" s="388" t="s">
        <v>483</v>
      </c>
      <c r="E76" s="215" t="s">
        <v>458</v>
      </c>
      <c r="F76" s="383" t="s">
        <v>457</v>
      </c>
      <c r="G76" s="384" t="s">
        <v>455</v>
      </c>
      <c r="H76" s="216">
        <v>100</v>
      </c>
      <c r="I76" s="387"/>
      <c r="J76" s="271">
        <v>0</v>
      </c>
      <c r="K76" s="272">
        <v>0</v>
      </c>
      <c r="L76" s="272">
        <v>100</v>
      </c>
      <c r="M76" s="273">
        <v>100</v>
      </c>
      <c r="N76" s="218" t="e">
        <f t="shared" si="1"/>
        <v>#DIV/0!</v>
      </c>
      <c r="O76" s="219"/>
    </row>
    <row r="77" spans="1:15" ht="39.6">
      <c r="A77" s="212" t="s">
        <v>17</v>
      </c>
      <c r="B77" s="213" t="s">
        <v>556</v>
      </c>
      <c r="C77" s="386" t="s">
        <v>451</v>
      </c>
      <c r="D77" s="389" t="s">
        <v>548</v>
      </c>
      <c r="E77" s="215" t="s">
        <v>458</v>
      </c>
      <c r="F77" s="383" t="s">
        <v>457</v>
      </c>
      <c r="G77" s="384" t="s">
        <v>455</v>
      </c>
      <c r="H77" s="216">
        <v>100</v>
      </c>
      <c r="I77" s="387"/>
      <c r="J77" s="271">
        <v>98</v>
      </c>
      <c r="K77" s="272">
        <v>98</v>
      </c>
      <c r="L77" s="272">
        <v>100</v>
      </c>
      <c r="M77" s="273">
        <v>100</v>
      </c>
      <c r="N77" s="218">
        <f t="shared" si="1"/>
        <v>1</v>
      </c>
      <c r="O77" s="202"/>
    </row>
    <row r="78" spans="1:15" ht="39.6">
      <c r="A78" s="212" t="s">
        <v>17</v>
      </c>
      <c r="B78" s="385" t="s">
        <v>558</v>
      </c>
      <c r="C78" s="386" t="s">
        <v>451</v>
      </c>
      <c r="D78" s="389" t="s">
        <v>548</v>
      </c>
      <c r="E78" s="215" t="s">
        <v>458</v>
      </c>
      <c r="F78" s="383" t="s">
        <v>457</v>
      </c>
      <c r="G78" s="384" t="s">
        <v>455</v>
      </c>
      <c r="H78" s="216">
        <v>100</v>
      </c>
      <c r="I78" s="387"/>
      <c r="J78" s="271">
        <v>16</v>
      </c>
      <c r="K78" s="272">
        <v>16</v>
      </c>
      <c r="L78" s="272">
        <v>100</v>
      </c>
      <c r="M78" s="273">
        <v>100</v>
      </c>
      <c r="N78" s="218">
        <f t="shared" si="1"/>
        <v>1</v>
      </c>
      <c r="O78" s="202"/>
    </row>
    <row r="79" spans="1:15" ht="39.6">
      <c r="A79" s="212" t="s">
        <v>17</v>
      </c>
      <c r="B79" s="385" t="s">
        <v>559</v>
      </c>
      <c r="C79" s="386" t="s">
        <v>451</v>
      </c>
      <c r="D79" s="389" t="s">
        <v>548</v>
      </c>
      <c r="E79" s="215" t="s">
        <v>458</v>
      </c>
      <c r="F79" s="383" t="s">
        <v>457</v>
      </c>
      <c r="G79" s="384" t="s">
        <v>455</v>
      </c>
      <c r="H79" s="216">
        <v>100</v>
      </c>
      <c r="I79" s="387"/>
      <c r="J79" s="271">
        <v>5</v>
      </c>
      <c r="K79" s="272">
        <v>5</v>
      </c>
      <c r="L79" s="272">
        <v>100</v>
      </c>
      <c r="M79" s="273">
        <v>100</v>
      </c>
      <c r="N79" s="218">
        <f t="shared" si="1"/>
        <v>1</v>
      </c>
      <c r="O79" s="219"/>
    </row>
    <row r="80" spans="1:15" ht="39.6">
      <c r="A80" s="212" t="s">
        <v>17</v>
      </c>
      <c r="B80" s="388" t="s">
        <v>560</v>
      </c>
      <c r="C80" s="386" t="s">
        <v>451</v>
      </c>
      <c r="D80" s="389" t="s">
        <v>548</v>
      </c>
      <c r="E80" s="215" t="s">
        <v>458</v>
      </c>
      <c r="F80" s="383" t="s">
        <v>457</v>
      </c>
      <c r="G80" s="384" t="s">
        <v>455</v>
      </c>
      <c r="H80" s="216">
        <v>100</v>
      </c>
      <c r="I80" s="387"/>
      <c r="J80" s="271">
        <v>0</v>
      </c>
      <c r="K80" s="272">
        <v>0</v>
      </c>
      <c r="L80" s="272">
        <v>100</v>
      </c>
      <c r="M80" s="273">
        <v>100</v>
      </c>
      <c r="N80" s="218" t="e">
        <f t="shared" si="1"/>
        <v>#DIV/0!</v>
      </c>
      <c r="O80" s="219"/>
    </row>
    <row r="81" spans="1:15" ht="14.4">
      <c r="A81" s="212" t="s">
        <v>17</v>
      </c>
      <c r="B81" s="213" t="s">
        <v>556</v>
      </c>
      <c r="C81" s="386" t="s">
        <v>451</v>
      </c>
      <c r="D81" s="388" t="s">
        <v>565</v>
      </c>
      <c r="E81" s="215" t="s">
        <v>458</v>
      </c>
      <c r="F81" s="383" t="s">
        <v>457</v>
      </c>
      <c r="G81" s="384" t="s">
        <v>455</v>
      </c>
      <c r="H81" s="216">
        <v>100</v>
      </c>
      <c r="I81" s="387"/>
      <c r="J81" s="271">
        <v>98</v>
      </c>
      <c r="K81" s="272">
        <v>98</v>
      </c>
      <c r="L81" s="272">
        <v>100</v>
      </c>
      <c r="M81" s="273">
        <v>100</v>
      </c>
      <c r="N81" s="218">
        <f t="shared" si="1"/>
        <v>1</v>
      </c>
      <c r="O81" s="202"/>
    </row>
    <row r="82" spans="1:15" ht="14.4">
      <c r="A82" s="212" t="s">
        <v>17</v>
      </c>
      <c r="B82" s="385" t="s">
        <v>558</v>
      </c>
      <c r="C82" s="386" t="s">
        <v>451</v>
      </c>
      <c r="D82" s="388" t="s">
        <v>565</v>
      </c>
      <c r="E82" s="215" t="s">
        <v>458</v>
      </c>
      <c r="F82" s="383" t="s">
        <v>457</v>
      </c>
      <c r="G82" s="384" t="s">
        <v>455</v>
      </c>
      <c r="H82" s="216">
        <v>100</v>
      </c>
      <c r="I82" s="387"/>
      <c r="J82" s="271">
        <v>16</v>
      </c>
      <c r="K82" s="272">
        <v>16</v>
      </c>
      <c r="L82" s="272">
        <v>100</v>
      </c>
      <c r="M82" s="273">
        <v>100</v>
      </c>
      <c r="N82" s="218">
        <f t="shared" si="1"/>
        <v>1</v>
      </c>
      <c r="O82" s="202"/>
    </row>
    <row r="83" spans="1:15" ht="14.4">
      <c r="A83" s="212" t="s">
        <v>17</v>
      </c>
      <c r="B83" s="385" t="s">
        <v>559</v>
      </c>
      <c r="C83" s="386" t="s">
        <v>451</v>
      </c>
      <c r="D83" s="388" t="s">
        <v>565</v>
      </c>
      <c r="E83" s="215" t="s">
        <v>458</v>
      </c>
      <c r="F83" s="383" t="s">
        <v>457</v>
      </c>
      <c r="G83" s="384" t="s">
        <v>455</v>
      </c>
      <c r="H83" s="216">
        <v>100</v>
      </c>
      <c r="I83" s="387"/>
      <c r="J83" s="271">
        <v>5</v>
      </c>
      <c r="K83" s="272">
        <v>5</v>
      </c>
      <c r="L83" s="272">
        <v>100</v>
      </c>
      <c r="M83" s="273">
        <v>100</v>
      </c>
      <c r="N83" s="218">
        <f t="shared" si="1"/>
        <v>1</v>
      </c>
      <c r="O83" s="219"/>
    </row>
    <row r="84" spans="1:15" ht="14.4">
      <c r="A84" s="212" t="s">
        <v>17</v>
      </c>
      <c r="B84" s="388" t="s">
        <v>560</v>
      </c>
      <c r="C84" s="386" t="s">
        <v>451</v>
      </c>
      <c r="D84" s="388" t="s">
        <v>565</v>
      </c>
      <c r="E84" s="215" t="s">
        <v>458</v>
      </c>
      <c r="F84" s="383" t="s">
        <v>457</v>
      </c>
      <c r="G84" s="384" t="s">
        <v>455</v>
      </c>
      <c r="H84" s="216">
        <v>100</v>
      </c>
      <c r="I84" s="387"/>
      <c r="J84" s="271">
        <v>0</v>
      </c>
      <c r="K84" s="272">
        <v>0</v>
      </c>
      <c r="L84" s="272">
        <v>100</v>
      </c>
      <c r="M84" s="273">
        <v>100</v>
      </c>
      <c r="N84" s="218" t="e">
        <f t="shared" si="1"/>
        <v>#DIV/0!</v>
      </c>
      <c r="O84" s="219"/>
    </row>
    <row r="85" spans="1:15" ht="14.4">
      <c r="A85" s="212" t="s">
        <v>17</v>
      </c>
      <c r="B85" s="213" t="s">
        <v>556</v>
      </c>
      <c r="C85" s="386" t="s">
        <v>506</v>
      </c>
      <c r="D85" s="388" t="s">
        <v>507</v>
      </c>
      <c r="E85" s="215" t="s">
        <v>508</v>
      </c>
      <c r="F85" s="176" t="s">
        <v>457</v>
      </c>
      <c r="G85" s="390" t="s">
        <v>455</v>
      </c>
      <c r="H85" s="216">
        <v>100</v>
      </c>
      <c r="I85" s="387"/>
      <c r="J85" s="271">
        <v>98</v>
      </c>
      <c r="K85" s="272">
        <v>98</v>
      </c>
      <c r="L85" s="272">
        <v>100</v>
      </c>
      <c r="M85" s="273">
        <v>100</v>
      </c>
      <c r="N85" s="218">
        <f t="shared" si="1"/>
        <v>1</v>
      </c>
      <c r="O85" s="172"/>
    </row>
    <row r="86" spans="1:15" ht="14.4">
      <c r="A86" s="212" t="s">
        <v>17</v>
      </c>
      <c r="B86" s="385" t="s">
        <v>558</v>
      </c>
      <c r="C86" s="386" t="s">
        <v>506</v>
      </c>
      <c r="D86" s="388" t="s">
        <v>507</v>
      </c>
      <c r="E86" s="215" t="s">
        <v>508</v>
      </c>
      <c r="F86" s="176" t="s">
        <v>457</v>
      </c>
      <c r="G86" s="390" t="s">
        <v>455</v>
      </c>
      <c r="H86" s="216">
        <v>100</v>
      </c>
      <c r="I86" s="387"/>
      <c r="J86" s="271">
        <v>16</v>
      </c>
      <c r="K86" s="272">
        <v>16</v>
      </c>
      <c r="L86" s="272">
        <v>100</v>
      </c>
      <c r="M86" s="273">
        <v>100</v>
      </c>
      <c r="N86" s="218">
        <f t="shared" si="1"/>
        <v>1</v>
      </c>
      <c r="O86" s="172"/>
    </row>
    <row r="87" spans="1:15" ht="14.4">
      <c r="A87" s="212" t="s">
        <v>17</v>
      </c>
      <c r="B87" s="385" t="s">
        <v>559</v>
      </c>
      <c r="C87" s="386" t="s">
        <v>506</v>
      </c>
      <c r="D87" s="388" t="s">
        <v>507</v>
      </c>
      <c r="E87" s="215" t="s">
        <v>508</v>
      </c>
      <c r="F87" s="176" t="s">
        <v>457</v>
      </c>
      <c r="G87" s="390" t="s">
        <v>455</v>
      </c>
      <c r="H87" s="216">
        <v>100</v>
      </c>
      <c r="I87" s="387"/>
      <c r="J87" s="271">
        <v>5</v>
      </c>
      <c r="K87" s="272">
        <v>5</v>
      </c>
      <c r="L87" s="272">
        <v>100</v>
      </c>
      <c r="M87" s="273">
        <v>100</v>
      </c>
      <c r="N87" s="218">
        <f t="shared" si="1"/>
        <v>1</v>
      </c>
      <c r="O87" s="172"/>
    </row>
    <row r="88" spans="1:15" ht="14.4">
      <c r="A88" s="212" t="s">
        <v>17</v>
      </c>
      <c r="B88" s="388" t="s">
        <v>560</v>
      </c>
      <c r="C88" s="386" t="s">
        <v>506</v>
      </c>
      <c r="D88" s="388" t="s">
        <v>507</v>
      </c>
      <c r="E88" s="215" t="s">
        <v>508</v>
      </c>
      <c r="F88" s="176" t="s">
        <v>457</v>
      </c>
      <c r="G88" s="390" t="s">
        <v>455</v>
      </c>
      <c r="H88" s="216">
        <v>100</v>
      </c>
      <c r="I88" s="387"/>
      <c r="J88" s="271">
        <v>0</v>
      </c>
      <c r="K88" s="272">
        <v>0</v>
      </c>
      <c r="L88" s="272">
        <v>100</v>
      </c>
      <c r="M88" s="273">
        <v>100</v>
      </c>
      <c r="N88" s="218" t="e">
        <f t="shared" si="1"/>
        <v>#DIV/0!</v>
      </c>
      <c r="O88" s="172"/>
    </row>
    <row r="89" spans="1:15" ht="14.4">
      <c r="A89" s="212" t="s">
        <v>17</v>
      </c>
      <c r="B89" s="213" t="s">
        <v>556</v>
      </c>
      <c r="C89" s="386" t="s">
        <v>506</v>
      </c>
      <c r="D89" s="388" t="s">
        <v>512</v>
      </c>
      <c r="E89" s="215" t="s">
        <v>508</v>
      </c>
      <c r="F89" s="176" t="s">
        <v>457</v>
      </c>
      <c r="G89" s="390" t="s">
        <v>455</v>
      </c>
      <c r="H89" s="216">
        <v>100</v>
      </c>
      <c r="I89" s="387"/>
      <c r="J89" s="271">
        <v>98</v>
      </c>
      <c r="K89" s="272">
        <v>98</v>
      </c>
      <c r="L89" s="272">
        <v>100</v>
      </c>
      <c r="M89" s="273">
        <v>100</v>
      </c>
      <c r="N89" s="218">
        <f t="shared" si="1"/>
        <v>1</v>
      </c>
      <c r="O89" s="172"/>
    </row>
    <row r="90" spans="1:15" ht="14.4">
      <c r="A90" s="212" t="s">
        <v>17</v>
      </c>
      <c r="B90" s="385" t="s">
        <v>558</v>
      </c>
      <c r="C90" s="386" t="s">
        <v>506</v>
      </c>
      <c r="D90" s="388" t="s">
        <v>512</v>
      </c>
      <c r="E90" s="215" t="s">
        <v>508</v>
      </c>
      <c r="F90" s="176" t="s">
        <v>457</v>
      </c>
      <c r="G90" s="390" t="s">
        <v>455</v>
      </c>
      <c r="H90" s="216">
        <v>100</v>
      </c>
      <c r="I90" s="387"/>
      <c r="J90" s="271">
        <v>16</v>
      </c>
      <c r="K90" s="272">
        <v>16</v>
      </c>
      <c r="L90" s="272">
        <v>100</v>
      </c>
      <c r="M90" s="273">
        <v>100</v>
      </c>
      <c r="N90" s="218">
        <f t="shared" si="1"/>
        <v>1</v>
      </c>
      <c r="O90" s="172"/>
    </row>
    <row r="91" spans="1:15" ht="14.4">
      <c r="A91" s="212" t="s">
        <v>17</v>
      </c>
      <c r="B91" s="385" t="s">
        <v>559</v>
      </c>
      <c r="C91" s="386" t="s">
        <v>506</v>
      </c>
      <c r="D91" s="388" t="s">
        <v>512</v>
      </c>
      <c r="E91" s="215" t="s">
        <v>508</v>
      </c>
      <c r="F91" s="176" t="s">
        <v>457</v>
      </c>
      <c r="G91" s="390" t="s">
        <v>455</v>
      </c>
      <c r="H91" s="216">
        <v>100</v>
      </c>
      <c r="I91" s="387"/>
      <c r="J91" s="271">
        <v>5</v>
      </c>
      <c r="K91" s="272">
        <v>5</v>
      </c>
      <c r="L91" s="272">
        <v>100</v>
      </c>
      <c r="M91" s="273">
        <v>100</v>
      </c>
      <c r="N91" s="218">
        <f t="shared" si="1"/>
        <v>1</v>
      </c>
      <c r="O91" s="172"/>
    </row>
    <row r="92" spans="1:15" ht="14.4">
      <c r="A92" s="212" t="s">
        <v>17</v>
      </c>
      <c r="B92" s="388" t="s">
        <v>560</v>
      </c>
      <c r="C92" s="386" t="s">
        <v>506</v>
      </c>
      <c r="D92" s="388" t="s">
        <v>512</v>
      </c>
      <c r="E92" s="215" t="s">
        <v>508</v>
      </c>
      <c r="F92" s="176" t="s">
        <v>457</v>
      </c>
      <c r="G92" s="390" t="s">
        <v>455</v>
      </c>
      <c r="H92" s="216">
        <v>100</v>
      </c>
      <c r="I92" s="387"/>
      <c r="J92" s="271">
        <v>0</v>
      </c>
      <c r="K92" s="272">
        <v>0</v>
      </c>
      <c r="L92" s="272">
        <v>100</v>
      </c>
      <c r="M92" s="273">
        <v>100</v>
      </c>
      <c r="N92" s="218" t="e">
        <f t="shared" si="1"/>
        <v>#DIV/0!</v>
      </c>
      <c r="O92" s="172"/>
    </row>
    <row r="93" spans="1:15" ht="14.4">
      <c r="A93" s="212" t="s">
        <v>17</v>
      </c>
      <c r="B93" s="213" t="s">
        <v>556</v>
      </c>
      <c r="C93" s="386" t="s">
        <v>506</v>
      </c>
      <c r="D93" s="388" t="s">
        <v>513</v>
      </c>
      <c r="E93" s="215" t="s">
        <v>508</v>
      </c>
      <c r="F93" s="176" t="s">
        <v>457</v>
      </c>
      <c r="G93" s="390" t="s">
        <v>455</v>
      </c>
      <c r="H93" s="216">
        <v>100</v>
      </c>
      <c r="I93" s="387"/>
      <c r="J93" s="271">
        <v>98</v>
      </c>
      <c r="K93" s="272">
        <v>98</v>
      </c>
      <c r="L93" s="272">
        <v>100</v>
      </c>
      <c r="M93" s="273">
        <v>100</v>
      </c>
      <c r="N93" s="218">
        <f t="shared" si="1"/>
        <v>1</v>
      </c>
      <c r="O93" s="172"/>
    </row>
    <row r="94" spans="1:15" ht="14.4">
      <c r="A94" s="212" t="s">
        <v>17</v>
      </c>
      <c r="B94" s="385" t="s">
        <v>558</v>
      </c>
      <c r="C94" s="386" t="s">
        <v>506</v>
      </c>
      <c r="D94" s="388" t="s">
        <v>513</v>
      </c>
      <c r="E94" s="215" t="s">
        <v>508</v>
      </c>
      <c r="F94" s="176" t="s">
        <v>457</v>
      </c>
      <c r="G94" s="390" t="s">
        <v>455</v>
      </c>
      <c r="H94" s="216">
        <v>100</v>
      </c>
      <c r="I94" s="387"/>
      <c r="J94" s="271">
        <v>16</v>
      </c>
      <c r="K94" s="272">
        <v>16</v>
      </c>
      <c r="L94" s="272">
        <v>100</v>
      </c>
      <c r="M94" s="273">
        <v>100</v>
      </c>
      <c r="N94" s="218">
        <f t="shared" si="1"/>
        <v>1</v>
      </c>
      <c r="O94" s="172"/>
    </row>
    <row r="95" spans="1:15" ht="14.4">
      <c r="A95" s="212" t="s">
        <v>17</v>
      </c>
      <c r="B95" s="385" t="s">
        <v>559</v>
      </c>
      <c r="C95" s="386" t="s">
        <v>506</v>
      </c>
      <c r="D95" s="388" t="s">
        <v>513</v>
      </c>
      <c r="E95" s="215" t="s">
        <v>508</v>
      </c>
      <c r="F95" s="176" t="s">
        <v>457</v>
      </c>
      <c r="G95" s="390" t="s">
        <v>455</v>
      </c>
      <c r="H95" s="216">
        <v>100</v>
      </c>
      <c r="I95" s="387"/>
      <c r="J95" s="271">
        <v>5</v>
      </c>
      <c r="K95" s="272">
        <v>5</v>
      </c>
      <c r="L95" s="272">
        <v>100</v>
      </c>
      <c r="M95" s="273">
        <v>100</v>
      </c>
      <c r="N95" s="218">
        <f t="shared" si="1"/>
        <v>1</v>
      </c>
      <c r="O95" s="172"/>
    </row>
    <row r="96" spans="1:15" ht="14.4">
      <c r="A96" s="212" t="s">
        <v>17</v>
      </c>
      <c r="B96" s="388" t="s">
        <v>560</v>
      </c>
      <c r="C96" s="386" t="s">
        <v>506</v>
      </c>
      <c r="D96" s="388" t="s">
        <v>513</v>
      </c>
      <c r="E96" s="215" t="s">
        <v>508</v>
      </c>
      <c r="F96" s="176" t="s">
        <v>457</v>
      </c>
      <c r="G96" s="390" t="s">
        <v>455</v>
      </c>
      <c r="H96" s="216">
        <v>100</v>
      </c>
      <c r="I96" s="387"/>
      <c r="J96" s="271">
        <v>0</v>
      </c>
      <c r="K96" s="272">
        <v>0</v>
      </c>
      <c r="L96" s="272">
        <v>100</v>
      </c>
      <c r="M96" s="273">
        <v>100</v>
      </c>
      <c r="N96" s="218" t="e">
        <f t="shared" si="1"/>
        <v>#DIV/0!</v>
      </c>
      <c r="O96" s="172"/>
    </row>
    <row r="97" spans="1:15" ht="14.4">
      <c r="A97" s="212" t="s">
        <v>17</v>
      </c>
      <c r="B97" s="213" t="s">
        <v>556</v>
      </c>
      <c r="C97" s="386" t="s">
        <v>506</v>
      </c>
      <c r="D97" s="388" t="s">
        <v>514</v>
      </c>
      <c r="E97" s="215" t="s">
        <v>508</v>
      </c>
      <c r="F97" s="176" t="s">
        <v>457</v>
      </c>
      <c r="G97" s="390" t="s">
        <v>455</v>
      </c>
      <c r="H97" s="216">
        <v>100</v>
      </c>
      <c r="I97" s="387"/>
      <c r="J97" s="271">
        <v>98</v>
      </c>
      <c r="K97" s="272">
        <v>98</v>
      </c>
      <c r="L97" s="272">
        <v>100</v>
      </c>
      <c r="M97" s="273">
        <v>100</v>
      </c>
      <c r="N97" s="218">
        <f t="shared" si="1"/>
        <v>1</v>
      </c>
      <c r="O97" s="172"/>
    </row>
    <row r="98" spans="1:15" ht="14.4">
      <c r="A98" s="212" t="s">
        <v>17</v>
      </c>
      <c r="B98" s="385" t="s">
        <v>558</v>
      </c>
      <c r="C98" s="386" t="s">
        <v>506</v>
      </c>
      <c r="D98" s="388" t="s">
        <v>514</v>
      </c>
      <c r="E98" s="215" t="s">
        <v>508</v>
      </c>
      <c r="F98" s="176" t="s">
        <v>457</v>
      </c>
      <c r="G98" s="390" t="s">
        <v>455</v>
      </c>
      <c r="H98" s="216">
        <v>100</v>
      </c>
      <c r="I98" s="387"/>
      <c r="J98" s="271">
        <v>16</v>
      </c>
      <c r="K98" s="272">
        <v>16</v>
      </c>
      <c r="L98" s="272">
        <v>100</v>
      </c>
      <c r="M98" s="273">
        <v>100</v>
      </c>
      <c r="N98" s="218">
        <f t="shared" si="1"/>
        <v>1</v>
      </c>
      <c r="O98" s="172"/>
    </row>
    <row r="99" spans="1:15" ht="14.4">
      <c r="A99" s="212" t="s">
        <v>17</v>
      </c>
      <c r="B99" s="385" t="s">
        <v>559</v>
      </c>
      <c r="C99" s="386" t="s">
        <v>506</v>
      </c>
      <c r="D99" s="388" t="s">
        <v>514</v>
      </c>
      <c r="E99" s="215" t="s">
        <v>508</v>
      </c>
      <c r="F99" s="176" t="s">
        <v>457</v>
      </c>
      <c r="G99" s="390" t="s">
        <v>455</v>
      </c>
      <c r="H99" s="216">
        <v>100</v>
      </c>
      <c r="I99" s="387"/>
      <c r="J99" s="271">
        <v>5</v>
      </c>
      <c r="K99" s="272">
        <v>5</v>
      </c>
      <c r="L99" s="272">
        <v>100</v>
      </c>
      <c r="M99" s="273">
        <v>100</v>
      </c>
      <c r="N99" s="218">
        <f t="shared" si="1"/>
        <v>1</v>
      </c>
      <c r="O99" s="172"/>
    </row>
    <row r="100" spans="1:15" ht="14.4">
      <c r="A100" s="212" t="s">
        <v>17</v>
      </c>
      <c r="B100" s="388" t="s">
        <v>560</v>
      </c>
      <c r="C100" s="386" t="s">
        <v>506</v>
      </c>
      <c r="D100" s="388" t="s">
        <v>514</v>
      </c>
      <c r="E100" s="215" t="s">
        <v>508</v>
      </c>
      <c r="F100" s="176" t="s">
        <v>457</v>
      </c>
      <c r="G100" s="390" t="s">
        <v>455</v>
      </c>
      <c r="H100" s="216">
        <v>100</v>
      </c>
      <c r="I100" s="387"/>
      <c r="J100" s="271">
        <v>0</v>
      </c>
      <c r="K100" s="272">
        <v>0</v>
      </c>
      <c r="L100" s="272">
        <v>100</v>
      </c>
      <c r="M100" s="273">
        <v>100</v>
      </c>
      <c r="N100" s="218" t="e">
        <f t="shared" si="1"/>
        <v>#DIV/0!</v>
      </c>
      <c r="O100" s="172"/>
    </row>
    <row r="101" spans="1:15" ht="14.4">
      <c r="A101" s="212" t="s">
        <v>17</v>
      </c>
      <c r="B101" s="213" t="s">
        <v>556</v>
      </c>
      <c r="C101" s="386" t="s">
        <v>506</v>
      </c>
      <c r="D101" s="388" t="s">
        <v>516</v>
      </c>
      <c r="E101" s="215" t="s">
        <v>508</v>
      </c>
      <c r="F101" s="176" t="s">
        <v>457</v>
      </c>
      <c r="G101" s="390" t="s">
        <v>455</v>
      </c>
      <c r="H101" s="216">
        <v>100</v>
      </c>
      <c r="I101" s="387"/>
      <c r="J101" s="271">
        <v>98</v>
      </c>
      <c r="K101" s="272">
        <v>98</v>
      </c>
      <c r="L101" s="272">
        <v>100</v>
      </c>
      <c r="M101" s="273">
        <v>100</v>
      </c>
      <c r="N101" s="218">
        <f t="shared" si="1"/>
        <v>1</v>
      </c>
      <c r="O101" s="172"/>
    </row>
    <row r="102" spans="1:15" ht="14.4">
      <c r="A102" s="212" t="s">
        <v>17</v>
      </c>
      <c r="B102" s="385" t="s">
        <v>558</v>
      </c>
      <c r="C102" s="386" t="s">
        <v>506</v>
      </c>
      <c r="D102" s="388" t="s">
        <v>516</v>
      </c>
      <c r="E102" s="215" t="s">
        <v>508</v>
      </c>
      <c r="F102" s="176" t="s">
        <v>457</v>
      </c>
      <c r="G102" s="390" t="s">
        <v>455</v>
      </c>
      <c r="H102" s="216">
        <v>100</v>
      </c>
      <c r="I102" s="387"/>
      <c r="J102" s="271">
        <v>16</v>
      </c>
      <c r="K102" s="272">
        <v>16</v>
      </c>
      <c r="L102" s="272">
        <v>100</v>
      </c>
      <c r="M102" s="273">
        <v>100</v>
      </c>
      <c r="N102" s="218">
        <f t="shared" si="1"/>
        <v>1</v>
      </c>
      <c r="O102" s="172"/>
    </row>
    <row r="103" spans="1:15" ht="14.4">
      <c r="A103" s="212" t="s">
        <v>17</v>
      </c>
      <c r="B103" s="385" t="s">
        <v>559</v>
      </c>
      <c r="C103" s="386" t="s">
        <v>506</v>
      </c>
      <c r="D103" s="388" t="s">
        <v>516</v>
      </c>
      <c r="E103" s="215" t="s">
        <v>508</v>
      </c>
      <c r="F103" s="176" t="s">
        <v>457</v>
      </c>
      <c r="G103" s="390" t="s">
        <v>455</v>
      </c>
      <c r="H103" s="216">
        <v>100</v>
      </c>
      <c r="I103" s="387"/>
      <c r="J103" s="271">
        <v>5</v>
      </c>
      <c r="K103" s="272">
        <v>5</v>
      </c>
      <c r="L103" s="272">
        <v>100</v>
      </c>
      <c r="M103" s="273">
        <v>100</v>
      </c>
      <c r="N103" s="218">
        <f t="shared" si="1"/>
        <v>1</v>
      </c>
      <c r="O103" s="172"/>
    </row>
    <row r="104" spans="1:15" ht="14.4">
      <c r="A104" s="212" t="s">
        <v>17</v>
      </c>
      <c r="B104" s="388" t="s">
        <v>560</v>
      </c>
      <c r="C104" s="386" t="s">
        <v>506</v>
      </c>
      <c r="D104" s="388" t="s">
        <v>516</v>
      </c>
      <c r="E104" s="215" t="s">
        <v>508</v>
      </c>
      <c r="F104" s="176" t="s">
        <v>457</v>
      </c>
      <c r="G104" s="390" t="s">
        <v>455</v>
      </c>
      <c r="H104" s="216">
        <v>100</v>
      </c>
      <c r="I104" s="387"/>
      <c r="J104" s="271">
        <v>0</v>
      </c>
      <c r="K104" s="272">
        <v>0</v>
      </c>
      <c r="L104" s="272">
        <v>100</v>
      </c>
      <c r="M104" s="273">
        <v>100</v>
      </c>
      <c r="N104" s="218" t="e">
        <f t="shared" si="1"/>
        <v>#DIV/0!</v>
      </c>
      <c r="O104" s="172"/>
    </row>
  </sheetData>
  <autoFilter ref="A4:O4" xr:uid="{EF9D5843-E683-4D48-B0FA-85D0318BEDA6}"/>
  <dataValidations count="1">
    <dataValidation type="list" allowBlank="1" showInputMessage="1" showErrorMessage="1" sqref="F5:F84" xr:uid="{80DABE9F-BB01-4A5D-A674-C840BFB9B8EB}">
      <formula1>#REF!</formula1>
    </dataValidation>
  </dataValidations>
  <pageMargins left="0.7" right="0.7" top="0.75" bottom="0.75" header="0.3" footer="0.3"/>
  <pageSetup paperSize="9" scale="4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748AE-7350-4B4C-A334-20DB97C0F80D}">
  <sheetPr>
    <tabColor theme="0" tint="-4.9989318521683403E-2"/>
    <pageSetUpPr fitToPage="1"/>
  </sheetPr>
  <dimension ref="A1:AA25"/>
  <sheetViews>
    <sheetView zoomScale="70" zoomScaleNormal="70" workbookViewId="0">
      <selection activeCell="A5" sqref="A5:XFD5"/>
    </sheetView>
  </sheetViews>
  <sheetFormatPr defaultColWidth="9.33203125" defaultRowHeight="14.4"/>
  <cols>
    <col min="1" max="5" width="9.33203125" style="221"/>
    <col min="6" max="6" width="18.33203125" style="221" customWidth="1"/>
    <col min="7" max="10" width="9.33203125" style="221"/>
    <col min="11" max="11" width="12" style="221" customWidth="1"/>
    <col min="12" max="12" width="12.33203125" style="221" customWidth="1"/>
    <col min="13" max="14" width="9.33203125" style="221"/>
    <col min="15" max="15" width="24.33203125" style="221" customWidth="1"/>
    <col min="16" max="16" width="13.33203125" style="221" customWidth="1"/>
    <col min="17" max="17" width="13.5546875" style="221" customWidth="1"/>
    <col min="18" max="18" width="14" style="221" customWidth="1"/>
    <col min="19" max="24" width="10.5546875" style="221" customWidth="1"/>
    <col min="25" max="25" width="20.33203125" style="221" customWidth="1"/>
    <col min="26" max="26" width="10.5546875" style="221" customWidth="1"/>
    <col min="27" max="27" width="22.33203125" style="221" customWidth="1"/>
    <col min="28" max="30" width="10.5546875" style="221" customWidth="1"/>
    <col min="31" max="16384" width="9.33203125" style="221"/>
  </cols>
  <sheetData>
    <row r="1" spans="1:27">
      <c r="A1" s="220" t="s">
        <v>566</v>
      </c>
    </row>
    <row r="2" spans="1:27">
      <c r="P2" s="221">
        <f>P6+P7+P8+P9+P10+P13</f>
        <v>76818</v>
      </c>
      <c r="Q2" s="221">
        <f>Q6+Q7+Q8+Q9+Q10+Q13</f>
        <v>420</v>
      </c>
      <c r="R2" s="221">
        <f t="shared" ref="R2" si="0">R6+R7+R8+R9+R10+R13</f>
        <v>647.29252351347043</v>
      </c>
      <c r="S2" s="221">
        <f>S6+S7+S8+S9+S10+S13</f>
        <v>1499</v>
      </c>
      <c r="T2" s="221">
        <f>T6+T7+T8+T9+T10+T13</f>
        <v>101</v>
      </c>
      <c r="X2" s="387" t="s">
        <v>1</v>
      </c>
      <c r="Y2" s="391" t="s">
        <v>2</v>
      </c>
    </row>
    <row r="3" spans="1:27" ht="15" thickBot="1">
      <c r="X3" s="367" t="s">
        <v>3</v>
      </c>
      <c r="Y3" s="368">
        <v>2021</v>
      </c>
    </row>
    <row r="4" spans="1:27" ht="15" thickBot="1">
      <c r="O4" s="222"/>
      <c r="P4" s="715" t="s">
        <v>567</v>
      </c>
      <c r="Q4" s="716"/>
      <c r="R4" s="717"/>
      <c r="S4" s="718" t="s">
        <v>568</v>
      </c>
      <c r="T4" s="718"/>
      <c r="U4" s="718"/>
      <c r="V4" s="718"/>
      <c r="W4" s="718"/>
      <c r="X4" s="718"/>
      <c r="Y4" s="719"/>
    </row>
    <row r="5" spans="1:27" ht="119.7" customHeight="1" thickBot="1">
      <c r="A5" s="223" t="s">
        <v>4</v>
      </c>
      <c r="B5" s="224" t="s">
        <v>569</v>
      </c>
      <c r="C5" s="223" t="s">
        <v>7</v>
      </c>
      <c r="D5" s="224" t="s">
        <v>8</v>
      </c>
      <c r="E5" s="224" t="s">
        <v>293</v>
      </c>
      <c r="F5" s="224" t="s">
        <v>294</v>
      </c>
      <c r="G5" s="224" t="s">
        <v>570</v>
      </c>
      <c r="H5" s="223" t="s">
        <v>571</v>
      </c>
      <c r="I5" s="225" t="s">
        <v>572</v>
      </c>
      <c r="J5" s="225" t="s">
        <v>573</v>
      </c>
      <c r="K5" s="226" t="s">
        <v>574</v>
      </c>
      <c r="L5" s="227" t="s">
        <v>5</v>
      </c>
      <c r="M5" s="224" t="s">
        <v>575</v>
      </c>
      <c r="N5" s="226" t="s">
        <v>576</v>
      </c>
      <c r="O5" s="226" t="s">
        <v>15</v>
      </c>
      <c r="P5" s="297" t="s">
        <v>298</v>
      </c>
      <c r="Q5" s="297" t="s">
        <v>299</v>
      </c>
      <c r="R5" s="298" t="s">
        <v>577</v>
      </c>
      <c r="S5" s="297" t="s">
        <v>578</v>
      </c>
      <c r="T5" s="297" t="s">
        <v>579</v>
      </c>
      <c r="U5" s="297" t="s">
        <v>580</v>
      </c>
      <c r="V5" s="297" t="s">
        <v>581</v>
      </c>
      <c r="W5" s="297" t="s">
        <v>582</v>
      </c>
      <c r="X5" s="297" t="s">
        <v>583</v>
      </c>
      <c r="Y5" s="297" t="s">
        <v>188</v>
      </c>
    </row>
    <row r="6" spans="1:27" ht="202.2" customHeight="1">
      <c r="A6" s="228" t="s">
        <v>17</v>
      </c>
      <c r="B6" s="228" t="s">
        <v>17</v>
      </c>
      <c r="C6" s="216" t="s">
        <v>584</v>
      </c>
      <c r="D6" s="229" t="s">
        <v>21</v>
      </c>
      <c r="E6" s="228" t="s">
        <v>585</v>
      </c>
      <c r="F6" s="228" t="s">
        <v>586</v>
      </c>
      <c r="G6" s="228" t="s">
        <v>587</v>
      </c>
      <c r="H6" s="392" t="s">
        <v>588</v>
      </c>
      <c r="I6" s="228" t="s">
        <v>425</v>
      </c>
      <c r="J6" s="216" t="s">
        <v>589</v>
      </c>
      <c r="K6" s="216" t="s">
        <v>590</v>
      </c>
      <c r="L6" s="216" t="s">
        <v>18</v>
      </c>
      <c r="M6" s="392">
        <v>13648</v>
      </c>
      <c r="N6" s="573">
        <v>150</v>
      </c>
      <c r="O6" s="393" t="s">
        <v>591</v>
      </c>
      <c r="P6" s="394">
        <v>10200</v>
      </c>
      <c r="Q6" s="394">
        <v>213</v>
      </c>
      <c r="R6" s="395">
        <f>100*Q6/N6</f>
        <v>142</v>
      </c>
      <c r="S6" s="394">
        <v>226</v>
      </c>
      <c r="T6" s="394">
        <v>13</v>
      </c>
      <c r="U6" s="394">
        <v>10200</v>
      </c>
      <c r="V6" s="394">
        <v>213</v>
      </c>
      <c r="W6" s="394">
        <v>2</v>
      </c>
      <c r="X6" s="394">
        <v>1543</v>
      </c>
      <c r="Y6" s="396"/>
      <c r="AA6" s="324"/>
    </row>
    <row r="7" spans="1:27" ht="241.2" customHeight="1">
      <c r="A7" s="228" t="s">
        <v>17</v>
      </c>
      <c r="B7" s="228" t="s">
        <v>17</v>
      </c>
      <c r="C7" s="216" t="s">
        <v>584</v>
      </c>
      <c r="D7" s="397" t="s">
        <v>21</v>
      </c>
      <c r="E7" s="228" t="s">
        <v>585</v>
      </c>
      <c r="F7" s="228" t="s">
        <v>586</v>
      </c>
      <c r="G7" s="228" t="s">
        <v>592</v>
      </c>
      <c r="H7" s="392" t="s">
        <v>588</v>
      </c>
      <c r="I7" s="392" t="s">
        <v>593</v>
      </c>
      <c r="J7" s="216" t="s">
        <v>594</v>
      </c>
      <c r="K7" s="216" t="s">
        <v>595</v>
      </c>
      <c r="L7" s="392" t="s">
        <v>18</v>
      </c>
      <c r="M7" s="392">
        <v>18411</v>
      </c>
      <c r="N7" s="573">
        <v>34</v>
      </c>
      <c r="O7" s="392" t="s">
        <v>596</v>
      </c>
      <c r="P7" s="398">
        <v>16342</v>
      </c>
      <c r="Q7" s="399">
        <v>27</v>
      </c>
      <c r="R7" s="395">
        <f>100*Q7/N7</f>
        <v>79.411764705882348</v>
      </c>
      <c r="S7" s="398">
        <v>231</v>
      </c>
      <c r="T7" s="399">
        <v>19</v>
      </c>
      <c r="U7" s="398">
        <v>13815</v>
      </c>
      <c r="V7" s="399">
        <v>27</v>
      </c>
      <c r="W7" s="574">
        <v>14</v>
      </c>
      <c r="X7" s="574">
        <v>2872</v>
      </c>
      <c r="Y7" s="400" t="s">
        <v>597</v>
      </c>
    </row>
    <row r="8" spans="1:27" ht="237.6">
      <c r="A8" s="228" t="s">
        <v>17</v>
      </c>
      <c r="B8" s="228" t="s">
        <v>17</v>
      </c>
      <c r="C8" s="216" t="s">
        <v>584</v>
      </c>
      <c r="D8" s="397" t="s">
        <v>21</v>
      </c>
      <c r="E8" s="228" t="s">
        <v>585</v>
      </c>
      <c r="F8" s="228" t="s">
        <v>586</v>
      </c>
      <c r="G8" s="228" t="s">
        <v>598</v>
      </c>
      <c r="H8" s="392" t="s">
        <v>588</v>
      </c>
      <c r="I8" s="401" t="s">
        <v>593</v>
      </c>
      <c r="J8" s="216" t="s">
        <v>594</v>
      </c>
      <c r="K8" s="216" t="s">
        <v>595</v>
      </c>
      <c r="L8" s="392" t="s">
        <v>18</v>
      </c>
      <c r="M8" s="392">
        <v>4352</v>
      </c>
      <c r="N8" s="573">
        <v>18</v>
      </c>
      <c r="O8" s="392" t="s">
        <v>599</v>
      </c>
      <c r="P8" s="394">
        <v>2656</v>
      </c>
      <c r="Q8" s="295">
        <v>22</v>
      </c>
      <c r="R8" s="402">
        <f t="shared" ref="R8:R21" si="1">100*Q8/N8</f>
        <v>122.22222222222223</v>
      </c>
      <c r="S8" s="398">
        <v>54</v>
      </c>
      <c r="T8" s="295">
        <v>14</v>
      </c>
      <c r="U8" s="398">
        <v>2656</v>
      </c>
      <c r="V8" s="295">
        <v>22</v>
      </c>
      <c r="W8" s="296">
        <v>12</v>
      </c>
      <c r="X8" s="296">
        <v>7483</v>
      </c>
      <c r="Y8" s="403"/>
    </row>
    <row r="9" spans="1:27" ht="184.8">
      <c r="A9" s="228" t="s">
        <v>17</v>
      </c>
      <c r="B9" s="228" t="s">
        <v>17</v>
      </c>
      <c r="C9" s="216" t="s">
        <v>584</v>
      </c>
      <c r="D9" s="397" t="s">
        <v>21</v>
      </c>
      <c r="E9" s="228" t="s">
        <v>585</v>
      </c>
      <c r="F9" s="228" t="s">
        <v>586</v>
      </c>
      <c r="G9" s="228" t="s">
        <v>600</v>
      </c>
      <c r="H9" s="392" t="s">
        <v>588</v>
      </c>
      <c r="I9" s="401" t="s">
        <v>593</v>
      </c>
      <c r="J9" s="216" t="s">
        <v>594</v>
      </c>
      <c r="K9" s="216" t="s">
        <v>595</v>
      </c>
      <c r="L9" s="392" t="s">
        <v>18</v>
      </c>
      <c r="M9" s="392">
        <v>61732</v>
      </c>
      <c r="N9" s="573">
        <v>67</v>
      </c>
      <c r="O9" s="392" t="s">
        <v>601</v>
      </c>
      <c r="P9" s="394">
        <v>44536</v>
      </c>
      <c r="Q9" s="295">
        <v>67</v>
      </c>
      <c r="R9" s="402">
        <f t="shared" si="1"/>
        <v>100</v>
      </c>
      <c r="S9" s="398">
        <v>925</v>
      </c>
      <c r="T9" s="295">
        <v>28</v>
      </c>
      <c r="U9" s="398">
        <v>35236</v>
      </c>
      <c r="V9" s="295">
        <v>67</v>
      </c>
      <c r="W9" s="296">
        <v>21</v>
      </c>
      <c r="X9" s="296">
        <v>6223</v>
      </c>
      <c r="Y9" s="403"/>
    </row>
    <row r="10" spans="1:27" ht="52.8">
      <c r="A10" s="228" t="s">
        <v>17</v>
      </c>
      <c r="B10" s="228" t="s">
        <v>17</v>
      </c>
      <c r="C10" s="216" t="s">
        <v>584</v>
      </c>
      <c r="D10" s="397" t="s">
        <v>21</v>
      </c>
      <c r="E10" s="228" t="s">
        <v>585</v>
      </c>
      <c r="F10" s="228" t="s">
        <v>586</v>
      </c>
      <c r="G10" s="228" t="s">
        <v>602</v>
      </c>
      <c r="H10" s="392" t="s">
        <v>603</v>
      </c>
      <c r="I10" s="401" t="s">
        <v>425</v>
      </c>
      <c r="J10" s="392" t="s">
        <v>589</v>
      </c>
      <c r="K10" s="216" t="s">
        <v>595</v>
      </c>
      <c r="L10" s="216" t="s">
        <v>18</v>
      </c>
      <c r="M10" s="392">
        <v>3414</v>
      </c>
      <c r="N10" s="573">
        <v>82</v>
      </c>
      <c r="O10" s="392" t="s">
        <v>604</v>
      </c>
      <c r="P10" s="394">
        <v>2820</v>
      </c>
      <c r="Q10" s="295">
        <v>85</v>
      </c>
      <c r="R10" s="402">
        <f t="shared" si="1"/>
        <v>103.65853658536585</v>
      </c>
      <c r="S10" s="398">
        <v>40</v>
      </c>
      <c r="T10" s="295">
        <v>23</v>
      </c>
      <c r="U10" s="398">
        <v>1774</v>
      </c>
      <c r="V10" s="295">
        <v>84</v>
      </c>
      <c r="W10" s="296">
        <v>23</v>
      </c>
      <c r="X10" s="296">
        <v>42505</v>
      </c>
      <c r="Y10" s="403"/>
    </row>
    <row r="11" spans="1:27" ht="52.8">
      <c r="A11" s="228" t="s">
        <v>17</v>
      </c>
      <c r="B11" s="228" t="s">
        <v>17</v>
      </c>
      <c r="C11" s="216" t="s">
        <v>584</v>
      </c>
      <c r="D11" s="397" t="s">
        <v>21</v>
      </c>
      <c r="E11" s="228" t="s">
        <v>585</v>
      </c>
      <c r="F11" s="228"/>
      <c r="G11" s="228" t="s">
        <v>605</v>
      </c>
      <c r="H11" s="392" t="s">
        <v>603</v>
      </c>
      <c r="I11" s="401"/>
      <c r="J11" s="392"/>
      <c r="K11" s="216"/>
      <c r="L11" s="392" t="s">
        <v>18</v>
      </c>
      <c r="M11" s="392">
        <v>10</v>
      </c>
      <c r="N11" s="573">
        <v>0</v>
      </c>
      <c r="O11" s="392" t="s">
        <v>606</v>
      </c>
      <c r="P11" s="394">
        <v>0</v>
      </c>
      <c r="Q11" s="398">
        <v>0</v>
      </c>
      <c r="R11" s="402" t="e">
        <f t="shared" si="1"/>
        <v>#DIV/0!</v>
      </c>
      <c r="S11" s="398">
        <v>0</v>
      </c>
      <c r="T11" s="398">
        <v>0</v>
      </c>
      <c r="U11" s="398">
        <v>0</v>
      </c>
      <c r="V11" s="398">
        <v>0</v>
      </c>
      <c r="W11" s="398">
        <v>0</v>
      </c>
      <c r="X11" s="398">
        <v>0</v>
      </c>
      <c r="Y11" s="403"/>
    </row>
    <row r="12" spans="1:27" ht="52.8">
      <c r="A12" s="228" t="s">
        <v>17</v>
      </c>
      <c r="B12" s="228" t="s">
        <v>17</v>
      </c>
      <c r="C12" s="216" t="s">
        <v>584</v>
      </c>
      <c r="D12" s="397" t="s">
        <v>21</v>
      </c>
      <c r="E12" s="228" t="s">
        <v>585</v>
      </c>
      <c r="F12" s="228"/>
      <c r="G12" s="228" t="s">
        <v>607</v>
      </c>
      <c r="H12" s="392" t="s">
        <v>603</v>
      </c>
      <c r="I12" s="401"/>
      <c r="J12" s="392"/>
      <c r="K12" s="216"/>
      <c r="L12" s="392" t="s">
        <v>18</v>
      </c>
      <c r="M12" s="392">
        <v>63</v>
      </c>
      <c r="N12" s="573">
        <v>0</v>
      </c>
      <c r="O12" s="392" t="s">
        <v>608</v>
      </c>
      <c r="P12" s="394"/>
      <c r="Q12" s="398">
        <v>0</v>
      </c>
      <c r="R12" s="402" t="e">
        <f t="shared" si="1"/>
        <v>#DIV/0!</v>
      </c>
      <c r="S12" s="398"/>
      <c r="T12" s="398">
        <v>0</v>
      </c>
      <c r="U12" s="398"/>
      <c r="V12" s="398">
        <v>0</v>
      </c>
      <c r="W12" s="398">
        <v>0</v>
      </c>
      <c r="X12" s="398">
        <v>0</v>
      </c>
      <c r="Y12" s="403"/>
    </row>
    <row r="13" spans="1:27" ht="79.2">
      <c r="A13" s="228" t="s">
        <v>17</v>
      </c>
      <c r="B13" s="228" t="s">
        <v>17</v>
      </c>
      <c r="C13" s="216" t="s">
        <v>584</v>
      </c>
      <c r="D13" s="397" t="s">
        <v>21</v>
      </c>
      <c r="E13" s="228" t="s">
        <v>609</v>
      </c>
      <c r="F13" s="228" t="s">
        <v>586</v>
      </c>
      <c r="G13" s="228" t="s">
        <v>610</v>
      </c>
      <c r="H13" s="392" t="s">
        <v>603</v>
      </c>
      <c r="I13" s="401" t="s">
        <v>425</v>
      </c>
      <c r="J13" s="392" t="s">
        <v>589</v>
      </c>
      <c r="K13" s="216" t="s">
        <v>595</v>
      </c>
      <c r="L13" s="216" t="s">
        <v>18</v>
      </c>
      <c r="M13" s="392">
        <v>121</v>
      </c>
      <c r="N13" s="573">
        <v>6</v>
      </c>
      <c r="O13" s="392" t="s">
        <v>611</v>
      </c>
      <c r="P13" s="394">
        <v>264</v>
      </c>
      <c r="Q13" s="399">
        <v>6</v>
      </c>
      <c r="R13" s="402">
        <f t="shared" si="1"/>
        <v>100</v>
      </c>
      <c r="S13" s="398">
        <v>23</v>
      </c>
      <c r="T13" s="399">
        <v>4</v>
      </c>
      <c r="U13" s="398">
        <v>264</v>
      </c>
      <c r="V13" s="399">
        <v>5</v>
      </c>
      <c r="W13" s="574">
        <v>9</v>
      </c>
      <c r="X13" s="574">
        <v>1518</v>
      </c>
      <c r="Y13" s="403"/>
    </row>
    <row r="14" spans="1:27" ht="52.8">
      <c r="A14" s="228" t="s">
        <v>17</v>
      </c>
      <c r="B14" s="228" t="s">
        <v>17</v>
      </c>
      <c r="C14" s="216" t="s">
        <v>584</v>
      </c>
      <c r="D14" s="397" t="s">
        <v>21</v>
      </c>
      <c r="E14" s="228" t="s">
        <v>585</v>
      </c>
      <c r="F14" s="228"/>
      <c r="G14" s="228" t="s">
        <v>612</v>
      </c>
      <c r="H14" s="392" t="s">
        <v>588</v>
      </c>
      <c r="I14" s="401"/>
      <c r="J14" s="216"/>
      <c r="K14" s="216"/>
      <c r="L14" s="392" t="s">
        <v>18</v>
      </c>
      <c r="M14" s="392">
        <v>2102</v>
      </c>
      <c r="N14" s="573">
        <v>0</v>
      </c>
      <c r="O14" s="392" t="s">
        <v>613</v>
      </c>
      <c r="P14" s="394">
        <v>1171</v>
      </c>
      <c r="Q14" s="398">
        <v>0</v>
      </c>
      <c r="R14" s="402" t="e">
        <f>100*Q14/N14</f>
        <v>#DIV/0!</v>
      </c>
      <c r="S14" s="394">
        <v>92</v>
      </c>
      <c r="T14" s="394">
        <v>0</v>
      </c>
      <c r="U14" s="394">
        <v>1148</v>
      </c>
      <c r="V14" s="394">
        <v>0</v>
      </c>
      <c r="W14" s="394">
        <v>0</v>
      </c>
      <c r="X14" s="394">
        <v>0</v>
      </c>
      <c r="Y14" s="403"/>
    </row>
    <row r="15" spans="1:27" ht="52.8">
      <c r="A15" s="228" t="s">
        <v>17</v>
      </c>
      <c r="B15" s="228" t="s">
        <v>17</v>
      </c>
      <c r="C15" s="216" t="s">
        <v>584</v>
      </c>
      <c r="D15" s="397" t="s">
        <v>21</v>
      </c>
      <c r="E15" s="228" t="s">
        <v>585</v>
      </c>
      <c r="F15" s="228"/>
      <c r="G15" s="228" t="s">
        <v>614</v>
      </c>
      <c r="H15" s="392" t="s">
        <v>588</v>
      </c>
      <c r="I15" s="401"/>
      <c r="J15" s="216"/>
      <c r="K15" s="216"/>
      <c r="L15" s="392" t="s">
        <v>18</v>
      </c>
      <c r="M15" s="392">
        <v>873</v>
      </c>
      <c r="N15" s="573">
        <v>0</v>
      </c>
      <c r="O15" s="392" t="s">
        <v>615</v>
      </c>
      <c r="P15" s="394">
        <v>408</v>
      </c>
      <c r="Q15" s="398">
        <v>0</v>
      </c>
      <c r="R15" s="402" t="e">
        <f t="shared" si="1"/>
        <v>#DIV/0!</v>
      </c>
      <c r="S15" s="394">
        <v>18</v>
      </c>
      <c r="T15" s="394">
        <v>0</v>
      </c>
      <c r="U15" s="394">
        <v>408</v>
      </c>
      <c r="V15" s="394">
        <v>0</v>
      </c>
      <c r="W15" s="394">
        <v>0</v>
      </c>
      <c r="X15" s="394">
        <v>0</v>
      </c>
      <c r="Y15" s="403"/>
    </row>
    <row r="16" spans="1:27" ht="52.8">
      <c r="A16" s="228" t="s">
        <v>17</v>
      </c>
      <c r="B16" s="228" t="s">
        <v>17</v>
      </c>
      <c r="C16" s="216" t="s">
        <v>584</v>
      </c>
      <c r="D16" s="397" t="s">
        <v>21</v>
      </c>
      <c r="E16" s="228" t="s">
        <v>616</v>
      </c>
      <c r="F16" s="228"/>
      <c r="G16" s="228" t="s">
        <v>617</v>
      </c>
      <c r="H16" s="392" t="s">
        <v>603</v>
      </c>
      <c r="I16" s="401"/>
      <c r="J16" s="392"/>
      <c r="K16" s="216"/>
      <c r="L16" s="392" t="s">
        <v>18</v>
      </c>
      <c r="M16" s="392">
        <v>1</v>
      </c>
      <c r="N16" s="573">
        <v>0</v>
      </c>
      <c r="O16" s="392" t="s">
        <v>606</v>
      </c>
      <c r="P16" s="394">
        <v>0</v>
      </c>
      <c r="Q16" s="398">
        <v>0</v>
      </c>
      <c r="R16" s="402" t="e">
        <f t="shared" si="1"/>
        <v>#DIV/0!</v>
      </c>
      <c r="S16" s="394">
        <v>0</v>
      </c>
      <c r="T16" s="394">
        <v>0</v>
      </c>
      <c r="U16" s="394">
        <v>0</v>
      </c>
      <c r="V16" s="394">
        <v>0</v>
      </c>
      <c r="W16" s="394">
        <v>0</v>
      </c>
      <c r="X16" s="394">
        <v>0</v>
      </c>
      <c r="Y16" s="403"/>
    </row>
    <row r="17" spans="1:25" ht="52.8">
      <c r="A17" s="228" t="s">
        <v>17</v>
      </c>
      <c r="B17" s="228" t="s">
        <v>17</v>
      </c>
      <c r="C17" s="216" t="s">
        <v>584</v>
      </c>
      <c r="D17" s="397" t="s">
        <v>21</v>
      </c>
      <c r="E17" s="228" t="s">
        <v>585</v>
      </c>
      <c r="F17" s="228"/>
      <c r="G17" s="228" t="s">
        <v>618</v>
      </c>
      <c r="H17" s="392" t="s">
        <v>588</v>
      </c>
      <c r="I17" s="401"/>
      <c r="J17" s="216"/>
      <c r="K17" s="216"/>
      <c r="L17" s="392" t="s">
        <v>18</v>
      </c>
      <c r="M17" s="392">
        <v>10</v>
      </c>
      <c r="N17" s="573">
        <v>0</v>
      </c>
      <c r="O17" s="392" t="s">
        <v>619</v>
      </c>
      <c r="P17" s="394">
        <v>7</v>
      </c>
      <c r="Q17" s="398">
        <v>0</v>
      </c>
      <c r="R17" s="402" t="e">
        <f t="shared" si="1"/>
        <v>#DIV/0!</v>
      </c>
      <c r="S17" s="394">
        <v>0</v>
      </c>
      <c r="T17" s="394">
        <v>0</v>
      </c>
      <c r="U17" s="394">
        <v>6</v>
      </c>
      <c r="V17" s="394">
        <v>0</v>
      </c>
      <c r="W17" s="394">
        <v>0</v>
      </c>
      <c r="X17" s="394">
        <v>0</v>
      </c>
      <c r="Y17" s="403"/>
    </row>
    <row r="18" spans="1:25" ht="52.8">
      <c r="A18" s="228" t="s">
        <v>17</v>
      </c>
      <c r="B18" s="228" t="s">
        <v>17</v>
      </c>
      <c r="C18" s="216" t="s">
        <v>584</v>
      </c>
      <c r="D18" s="397" t="s">
        <v>21</v>
      </c>
      <c r="E18" s="228" t="s">
        <v>585</v>
      </c>
      <c r="F18" s="228"/>
      <c r="G18" s="228" t="s">
        <v>620</v>
      </c>
      <c r="H18" s="392" t="s">
        <v>588</v>
      </c>
      <c r="I18" s="401"/>
      <c r="J18" s="216"/>
      <c r="K18" s="216"/>
      <c r="L18" s="392" t="s">
        <v>18</v>
      </c>
      <c r="M18" s="392">
        <v>1877</v>
      </c>
      <c r="N18" s="573">
        <v>0</v>
      </c>
      <c r="O18" s="392" t="s">
        <v>621</v>
      </c>
      <c r="P18" s="394">
        <v>1283</v>
      </c>
      <c r="Q18" s="398">
        <v>0</v>
      </c>
      <c r="R18" s="402" t="e">
        <f t="shared" si="1"/>
        <v>#DIV/0!</v>
      </c>
      <c r="S18" s="394">
        <v>25</v>
      </c>
      <c r="T18" s="394">
        <v>0</v>
      </c>
      <c r="U18" s="394">
        <v>811</v>
      </c>
      <c r="V18" s="394">
        <v>0</v>
      </c>
      <c r="W18" s="394">
        <v>0</v>
      </c>
      <c r="X18" s="394">
        <v>0</v>
      </c>
      <c r="Y18" s="404"/>
    </row>
    <row r="19" spans="1:25" ht="52.8">
      <c r="A19" s="228" t="s">
        <v>17</v>
      </c>
      <c r="B19" s="228" t="s">
        <v>17</v>
      </c>
      <c r="C19" s="216" t="s">
        <v>584</v>
      </c>
      <c r="D19" s="397" t="s">
        <v>21</v>
      </c>
      <c r="E19" s="228" t="s">
        <v>585</v>
      </c>
      <c r="F19" s="228"/>
      <c r="G19" s="228" t="s">
        <v>622</v>
      </c>
      <c r="H19" s="392" t="s">
        <v>588</v>
      </c>
      <c r="I19" s="401"/>
      <c r="J19" s="216"/>
      <c r="K19" s="216"/>
      <c r="L19" s="392" t="s">
        <v>18</v>
      </c>
      <c r="M19" s="392">
        <v>39</v>
      </c>
      <c r="N19" s="573">
        <v>0</v>
      </c>
      <c r="O19" s="392" t="s">
        <v>623</v>
      </c>
      <c r="P19" s="394">
        <v>35</v>
      </c>
      <c r="Q19" s="394">
        <v>0</v>
      </c>
      <c r="R19" s="402" t="e">
        <f>100*Q19/N19</f>
        <v>#DIV/0!</v>
      </c>
      <c r="S19" s="394">
        <v>6</v>
      </c>
      <c r="T19" s="394">
        <v>0</v>
      </c>
      <c r="U19" s="394">
        <v>35</v>
      </c>
      <c r="V19" s="394">
        <v>0</v>
      </c>
      <c r="W19" s="394">
        <v>0</v>
      </c>
      <c r="X19" s="394">
        <v>0</v>
      </c>
      <c r="Y19" s="404"/>
    </row>
    <row r="20" spans="1:25" ht="52.8">
      <c r="A20" s="228" t="s">
        <v>17</v>
      </c>
      <c r="B20" s="228" t="s">
        <v>17</v>
      </c>
      <c r="C20" s="216" t="s">
        <v>584</v>
      </c>
      <c r="D20" s="397" t="s">
        <v>21</v>
      </c>
      <c r="E20" s="228" t="s">
        <v>585</v>
      </c>
      <c r="F20" s="228"/>
      <c r="G20" s="228" t="s">
        <v>624</v>
      </c>
      <c r="H20" s="392" t="s">
        <v>603</v>
      </c>
      <c r="I20" s="401"/>
      <c r="J20" s="392"/>
      <c r="K20" s="216"/>
      <c r="L20" s="392" t="s">
        <v>18</v>
      </c>
      <c r="M20" s="392">
        <v>2</v>
      </c>
      <c r="N20" s="573">
        <v>0</v>
      </c>
      <c r="O20" s="392" t="s">
        <v>625</v>
      </c>
      <c r="P20" s="394">
        <v>4</v>
      </c>
      <c r="Q20" s="394">
        <v>0</v>
      </c>
      <c r="R20" s="402" t="e">
        <f t="shared" si="1"/>
        <v>#DIV/0!</v>
      </c>
      <c r="S20" s="394">
        <v>1</v>
      </c>
      <c r="T20" s="394">
        <v>0</v>
      </c>
      <c r="U20" s="394">
        <v>1</v>
      </c>
      <c r="V20" s="394">
        <v>0</v>
      </c>
      <c r="W20" s="394">
        <v>0</v>
      </c>
      <c r="X20" s="394">
        <v>0</v>
      </c>
      <c r="Y20" s="403"/>
    </row>
    <row r="21" spans="1:25" ht="52.8">
      <c r="A21" s="228" t="s">
        <v>17</v>
      </c>
      <c r="B21" s="228" t="s">
        <v>17</v>
      </c>
      <c r="C21" s="216" t="s">
        <v>584</v>
      </c>
      <c r="D21" s="397" t="s">
        <v>21</v>
      </c>
      <c r="E21" s="228" t="s">
        <v>585</v>
      </c>
      <c r="F21" s="228"/>
      <c r="G21" s="228" t="s">
        <v>626</v>
      </c>
      <c r="H21" s="392" t="s">
        <v>588</v>
      </c>
      <c r="I21" s="401"/>
      <c r="J21" s="216"/>
      <c r="K21" s="216"/>
      <c r="L21" s="392" t="s">
        <v>18</v>
      </c>
      <c r="M21" s="392">
        <v>194</v>
      </c>
      <c r="N21" s="573">
        <v>0</v>
      </c>
      <c r="O21" s="392" t="s">
        <v>627</v>
      </c>
      <c r="P21" s="394">
        <v>112</v>
      </c>
      <c r="Q21" s="394">
        <v>0</v>
      </c>
      <c r="R21" s="402" t="e">
        <f t="shared" si="1"/>
        <v>#DIV/0!</v>
      </c>
      <c r="S21" s="394">
        <v>4</v>
      </c>
      <c r="T21" s="394">
        <v>0</v>
      </c>
      <c r="U21" s="394">
        <v>97</v>
      </c>
      <c r="V21" s="394">
        <v>0</v>
      </c>
      <c r="W21" s="394">
        <v>0</v>
      </c>
      <c r="X21" s="394">
        <v>0</v>
      </c>
      <c r="Y21" s="403"/>
    </row>
    <row r="22" spans="1:25" ht="52.8">
      <c r="A22" s="228" t="s">
        <v>17</v>
      </c>
      <c r="B22" s="228" t="s">
        <v>17</v>
      </c>
      <c r="C22" s="216" t="s">
        <v>584</v>
      </c>
      <c r="D22" s="397" t="s">
        <v>21</v>
      </c>
      <c r="E22" s="228" t="s">
        <v>585</v>
      </c>
      <c r="F22" s="228"/>
      <c r="G22" s="228" t="s">
        <v>628</v>
      </c>
      <c r="H22" s="392"/>
      <c r="I22" s="401"/>
      <c r="J22" s="392"/>
      <c r="K22" s="216"/>
      <c r="L22" s="392" t="s">
        <v>18</v>
      </c>
      <c r="M22" s="392"/>
      <c r="N22" s="573">
        <v>0</v>
      </c>
      <c r="O22" s="392" t="s">
        <v>629</v>
      </c>
      <c r="P22" s="394">
        <v>192</v>
      </c>
      <c r="Q22" s="394">
        <v>0</v>
      </c>
      <c r="R22" s="402" t="e">
        <f>100*Q22/N22</f>
        <v>#DIV/0!</v>
      </c>
      <c r="S22" s="394">
        <v>12</v>
      </c>
      <c r="T22" s="394">
        <v>0</v>
      </c>
      <c r="U22" s="394">
        <v>187</v>
      </c>
      <c r="V22" s="394">
        <v>0</v>
      </c>
      <c r="W22" s="394">
        <v>0</v>
      </c>
      <c r="X22" s="394">
        <v>0</v>
      </c>
      <c r="Y22" s="403"/>
    </row>
    <row r="23" spans="1:25" ht="72">
      <c r="A23" s="302" t="s">
        <v>17</v>
      </c>
      <c r="B23" s="302" t="s">
        <v>17</v>
      </c>
      <c r="C23" s="302" t="s">
        <v>584</v>
      </c>
      <c r="D23" s="405" t="s">
        <v>21</v>
      </c>
      <c r="E23" s="302" t="s">
        <v>585</v>
      </c>
      <c r="F23" s="302"/>
      <c r="G23" s="308" t="s">
        <v>630</v>
      </c>
      <c r="H23" s="406"/>
      <c r="I23" s="406"/>
      <c r="J23" s="406"/>
      <c r="K23" s="309"/>
      <c r="L23" s="406" t="s">
        <v>18</v>
      </c>
      <c r="M23" s="406"/>
      <c r="N23" s="575">
        <v>0</v>
      </c>
      <c r="O23" s="406" t="s">
        <v>631</v>
      </c>
      <c r="P23" s="407">
        <v>352</v>
      </c>
      <c r="Q23" s="407">
        <v>0</v>
      </c>
      <c r="R23" s="402" t="e">
        <f>100*Q23/N23</f>
        <v>#DIV/0!</v>
      </c>
      <c r="S23" s="407">
        <v>29</v>
      </c>
      <c r="T23" s="407">
        <v>0</v>
      </c>
      <c r="U23" s="407">
        <v>351</v>
      </c>
      <c r="V23" s="407">
        <v>0</v>
      </c>
      <c r="W23" s="407">
        <v>0</v>
      </c>
      <c r="X23" s="407">
        <v>0</v>
      </c>
      <c r="Y23" s="408" t="s">
        <v>632</v>
      </c>
    </row>
    <row r="24" spans="1:25">
      <c r="O24" s="230"/>
    </row>
    <row r="25" spans="1:25">
      <c r="O25" s="230"/>
      <c r="P25" s="221">
        <f>SUM(P6:P23)</f>
        <v>80382</v>
      </c>
      <c r="U25" s="221">
        <f>SUM(U6:U23)</f>
        <v>66989</v>
      </c>
    </row>
  </sheetData>
  <autoFilter ref="A5:AA5" xr:uid="{E28748AE-7350-4B4C-A334-20DB97C0F80D}"/>
  <mergeCells count="2">
    <mergeCell ref="P4:R4"/>
    <mergeCell ref="S4:Y4"/>
  </mergeCells>
  <pageMargins left="0.7" right="0.7" top="0.75" bottom="0.75" header="0.3" footer="0.3"/>
  <pageSetup paperSize="9" scale="4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CC037-ABED-48FF-98F1-E4AB62188420}">
  <sheetPr>
    <tabColor theme="0" tint="-4.9989318521683403E-2"/>
    <pageSetUpPr fitToPage="1"/>
  </sheetPr>
  <dimension ref="A1:F21"/>
  <sheetViews>
    <sheetView workbookViewId="0">
      <selection activeCell="F8" sqref="F8"/>
    </sheetView>
  </sheetViews>
  <sheetFormatPr defaultColWidth="8.88671875" defaultRowHeight="13.2"/>
  <cols>
    <col min="1" max="1" width="8.88671875" style="180"/>
    <col min="2" max="2" width="14.33203125" style="180" customWidth="1"/>
    <col min="3" max="3" width="19.109375" style="180" customWidth="1"/>
    <col min="4" max="4" width="23.5546875" style="180" customWidth="1"/>
    <col min="5" max="5" width="23.44140625" style="180" customWidth="1"/>
    <col min="6" max="6" width="48.6640625" style="180" customWidth="1"/>
    <col min="7" max="16384" width="8.88671875" style="180"/>
  </cols>
  <sheetData>
    <row r="1" spans="1:6" ht="13.8" thickBot="1">
      <c r="A1" s="220" t="s">
        <v>633</v>
      </c>
      <c r="B1" s="123"/>
      <c r="C1" s="123"/>
      <c r="D1" s="123"/>
      <c r="E1" s="123"/>
      <c r="F1" s="123"/>
    </row>
    <row r="2" spans="1:6">
      <c r="A2" s="123"/>
      <c r="E2" s="181" t="s">
        <v>1</v>
      </c>
      <c r="F2" s="182" t="s">
        <v>2</v>
      </c>
    </row>
    <row r="3" spans="1:6" ht="13.8" thickBot="1">
      <c r="A3" s="231"/>
      <c r="B3" s="232"/>
      <c r="C3" s="232"/>
      <c r="D3" s="232"/>
      <c r="E3" s="572" t="s">
        <v>3</v>
      </c>
      <c r="F3" s="366">
        <v>2021</v>
      </c>
    </row>
    <row r="4" spans="1:6" ht="27" thickBot="1">
      <c r="A4" s="233" t="s">
        <v>4</v>
      </c>
      <c r="B4" s="233" t="s">
        <v>634</v>
      </c>
      <c r="C4" s="233" t="s">
        <v>635</v>
      </c>
      <c r="D4" s="233" t="s">
        <v>636</v>
      </c>
      <c r="E4" s="233" t="s">
        <v>637</v>
      </c>
      <c r="F4" s="184" t="s">
        <v>15</v>
      </c>
    </row>
    <row r="5" spans="1:6" ht="39.6">
      <c r="A5" s="187" t="s">
        <v>17</v>
      </c>
      <c r="B5" s="228" t="s">
        <v>587</v>
      </c>
      <c r="C5" s="216" t="s">
        <v>638</v>
      </c>
      <c r="D5" s="234" t="s">
        <v>639</v>
      </c>
      <c r="E5" s="234" t="s">
        <v>640</v>
      </c>
      <c r="F5" s="216" t="s">
        <v>641</v>
      </c>
    </row>
    <row r="6" spans="1:6" ht="79.2">
      <c r="A6" s="187" t="s">
        <v>17</v>
      </c>
      <c r="B6" s="401" t="s">
        <v>592</v>
      </c>
      <c r="C6" s="409" t="s">
        <v>642</v>
      </c>
      <c r="D6" s="409" t="s">
        <v>643</v>
      </c>
      <c r="E6" s="234"/>
      <c r="F6" s="392" t="s">
        <v>644</v>
      </c>
    </row>
    <row r="7" spans="1:6" ht="66">
      <c r="A7" s="187" t="s">
        <v>17</v>
      </c>
      <c r="B7" s="401" t="s">
        <v>598</v>
      </c>
      <c r="C7" s="392" t="s">
        <v>645</v>
      </c>
      <c r="D7" s="228" t="s">
        <v>646</v>
      </c>
      <c r="E7" s="392" t="s">
        <v>647</v>
      </c>
      <c r="F7" s="392" t="s">
        <v>648</v>
      </c>
    </row>
    <row r="8" spans="1:6" ht="52.8">
      <c r="A8" s="187" t="s">
        <v>17</v>
      </c>
      <c r="B8" s="401" t="s">
        <v>600</v>
      </c>
      <c r="C8" s="392" t="s">
        <v>649</v>
      </c>
      <c r="D8" s="409" t="s">
        <v>643</v>
      </c>
      <c r="E8" s="409"/>
      <c r="F8" s="392" t="s">
        <v>650</v>
      </c>
    </row>
    <row r="9" spans="1:6" ht="118.8">
      <c r="A9" s="187" t="s">
        <v>17</v>
      </c>
      <c r="B9" s="401" t="s">
        <v>602</v>
      </c>
      <c r="C9" s="401" t="s">
        <v>651</v>
      </c>
      <c r="D9" s="228" t="s">
        <v>652</v>
      </c>
      <c r="E9" s="401" t="s">
        <v>653</v>
      </c>
      <c r="F9" s="401" t="s">
        <v>654</v>
      </c>
    </row>
    <row r="10" spans="1:6" ht="26.4">
      <c r="A10" s="212" t="s">
        <v>17</v>
      </c>
      <c r="B10" s="397" t="s">
        <v>605</v>
      </c>
      <c r="C10" s="410" t="s">
        <v>655</v>
      </c>
      <c r="D10" s="409" t="s">
        <v>656</v>
      </c>
      <c r="E10" s="411"/>
      <c r="F10" s="397" t="s">
        <v>657</v>
      </c>
    </row>
    <row r="11" spans="1:6" ht="105.6">
      <c r="A11" s="212" t="s">
        <v>17</v>
      </c>
      <c r="B11" s="397" t="s">
        <v>610</v>
      </c>
      <c r="C11" s="392" t="s">
        <v>658</v>
      </c>
      <c r="D11" s="409" t="s">
        <v>659</v>
      </c>
      <c r="E11" s="397" t="s">
        <v>660</v>
      </c>
      <c r="F11" s="397" t="s">
        <v>661</v>
      </c>
    </row>
    <row r="12" spans="1:6" ht="26.4">
      <c r="A12" s="212" t="s">
        <v>17</v>
      </c>
      <c r="B12" s="397" t="s">
        <v>612</v>
      </c>
      <c r="C12" s="410" t="s">
        <v>613</v>
      </c>
      <c r="D12" s="409" t="s">
        <v>656</v>
      </c>
      <c r="E12" s="397"/>
      <c r="F12" s="397" t="s">
        <v>662</v>
      </c>
    </row>
    <row r="13" spans="1:6" ht="26.4">
      <c r="A13" s="212" t="s">
        <v>17</v>
      </c>
      <c r="B13" s="397" t="s">
        <v>614</v>
      </c>
      <c r="C13" s="392" t="s">
        <v>615</v>
      </c>
      <c r="D13" s="409" t="s">
        <v>656</v>
      </c>
      <c r="E13" s="397"/>
      <c r="F13" s="397" t="s">
        <v>663</v>
      </c>
    </row>
    <row r="14" spans="1:6" ht="26.4">
      <c r="A14" s="212" t="s">
        <v>17</v>
      </c>
      <c r="B14" s="397" t="s">
        <v>617</v>
      </c>
      <c r="C14" s="392" t="s">
        <v>664</v>
      </c>
      <c r="D14" s="409" t="s">
        <v>656</v>
      </c>
      <c r="E14" s="412"/>
      <c r="F14" s="413" t="s">
        <v>657</v>
      </c>
    </row>
    <row r="15" spans="1:6" ht="26.4">
      <c r="A15" s="212" t="s">
        <v>17</v>
      </c>
      <c r="B15" s="397" t="s">
        <v>618</v>
      </c>
      <c r="C15" s="410" t="s">
        <v>619</v>
      </c>
      <c r="D15" s="409" t="s">
        <v>656</v>
      </c>
      <c r="E15" s="412"/>
      <c r="F15" s="414" t="s">
        <v>663</v>
      </c>
    </row>
    <row r="16" spans="1:6">
      <c r="A16" s="212" t="s">
        <v>17</v>
      </c>
      <c r="B16" s="397" t="s">
        <v>620</v>
      </c>
      <c r="C16" s="392" t="s">
        <v>621</v>
      </c>
      <c r="D16" s="409" t="s">
        <v>656</v>
      </c>
      <c r="E16" s="412"/>
      <c r="F16" s="413" t="s">
        <v>663</v>
      </c>
    </row>
    <row r="17" spans="1:6" ht="26.4">
      <c r="A17" s="212" t="s">
        <v>17</v>
      </c>
      <c r="B17" s="397" t="s">
        <v>622</v>
      </c>
      <c r="C17" s="410" t="s">
        <v>623</v>
      </c>
      <c r="D17" s="409" t="s">
        <v>656</v>
      </c>
      <c r="E17" s="397"/>
      <c r="F17" s="397" t="s">
        <v>665</v>
      </c>
    </row>
    <row r="18" spans="1:6" ht="26.4">
      <c r="A18" s="212" t="s">
        <v>17</v>
      </c>
      <c r="B18" s="397" t="s">
        <v>624</v>
      </c>
      <c r="C18" s="392" t="s">
        <v>625</v>
      </c>
      <c r="D18" s="409" t="s">
        <v>656</v>
      </c>
      <c r="E18" s="397"/>
      <c r="F18" s="397" t="s">
        <v>657</v>
      </c>
    </row>
    <row r="19" spans="1:6" ht="26.4">
      <c r="A19" s="212" t="s">
        <v>17</v>
      </c>
      <c r="B19" s="397" t="s">
        <v>626</v>
      </c>
      <c r="C19" s="410" t="s">
        <v>627</v>
      </c>
      <c r="D19" s="409" t="s">
        <v>656</v>
      </c>
      <c r="E19" s="397"/>
      <c r="F19" s="397" t="s">
        <v>666</v>
      </c>
    </row>
    <row r="20" spans="1:6">
      <c r="A20" s="212" t="s">
        <v>17</v>
      </c>
      <c r="B20" s="397" t="s">
        <v>628</v>
      </c>
      <c r="C20" s="392" t="s">
        <v>629</v>
      </c>
      <c r="D20" s="409" t="s">
        <v>656</v>
      </c>
      <c r="E20" s="412"/>
      <c r="F20" s="413"/>
    </row>
    <row r="21" spans="1:6" ht="28.8">
      <c r="A21" s="310" t="s">
        <v>17</v>
      </c>
      <c r="B21" s="415" t="s">
        <v>630</v>
      </c>
      <c r="C21" s="406" t="s">
        <v>631</v>
      </c>
      <c r="D21" s="415" t="s">
        <v>656</v>
      </c>
      <c r="E21" s="416"/>
      <c r="F21" s="408" t="s">
        <v>632</v>
      </c>
    </row>
  </sheetData>
  <autoFilter ref="A4:F4" xr:uid="{371CC037-ABED-48FF-98F1-E4AB62188420}"/>
  <phoneticPr fontId="35" type="noConversion"/>
  <pageMargins left="0.7" right="0.7" top="0.75" bottom="0.75" header="0.3" footer="0.3"/>
  <pageSetup paperSize="9" scale="76"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sheetPr>
  <dimension ref="A1:V22"/>
  <sheetViews>
    <sheetView zoomScale="85" zoomScaleNormal="85" workbookViewId="0">
      <selection activeCell="A4" sqref="A4:XFD4"/>
    </sheetView>
  </sheetViews>
  <sheetFormatPr defaultColWidth="9.109375" defaultRowHeight="13.2"/>
  <cols>
    <col min="1" max="2" width="9.109375" style="39"/>
    <col min="3" max="3" width="10.109375" style="39" customWidth="1"/>
    <col min="4" max="4" width="23.6640625" style="63" customWidth="1"/>
    <col min="5" max="6" width="10.6640625" style="39" customWidth="1"/>
    <col min="7" max="7" width="13.33203125" style="39" customWidth="1"/>
    <col min="8" max="11" width="9.109375" style="39"/>
    <col min="12" max="12" width="14.6640625" style="39" customWidth="1"/>
    <col min="13" max="13" width="12.6640625" style="39" customWidth="1"/>
    <col min="14" max="14" width="11.109375" style="39" customWidth="1"/>
    <col min="15" max="17" width="9.109375" style="39"/>
    <col min="18" max="18" width="19.88671875" style="39" customWidth="1"/>
    <col min="19" max="19" width="9.109375" style="39"/>
    <col min="20" max="20" width="14.6640625" style="39" customWidth="1"/>
    <col min="21" max="21" width="14.33203125" style="39" customWidth="1"/>
    <col min="22" max="22" width="59.6640625" style="39" customWidth="1"/>
    <col min="23" max="16384" width="9.109375" style="39"/>
  </cols>
  <sheetData>
    <row r="1" spans="1:22" ht="13.8" thickBot="1">
      <c r="A1" s="64" t="s">
        <v>667</v>
      </c>
      <c r="B1" s="123"/>
      <c r="C1" s="123"/>
      <c r="D1" s="236"/>
      <c r="E1" s="123"/>
      <c r="F1" s="123"/>
      <c r="G1" s="123"/>
      <c r="H1" s="123"/>
      <c r="I1" s="123"/>
      <c r="J1" s="123"/>
      <c r="K1" s="123"/>
      <c r="L1" s="123"/>
      <c r="M1" s="123"/>
      <c r="N1" s="123"/>
    </row>
    <row r="2" spans="1:22">
      <c r="A2" s="123"/>
      <c r="U2" s="121" t="s">
        <v>1</v>
      </c>
      <c r="V2" s="79" t="s">
        <v>2</v>
      </c>
    </row>
    <row r="3" spans="1:22" ht="13.8" thickBot="1">
      <c r="A3" s="370"/>
      <c r="U3" s="556" t="s">
        <v>3</v>
      </c>
      <c r="V3" s="417">
        <v>2021</v>
      </c>
    </row>
    <row r="4" spans="1:22" ht="53.4" thickBot="1">
      <c r="A4" s="84" t="s">
        <v>4</v>
      </c>
      <c r="B4" s="84" t="s">
        <v>7</v>
      </c>
      <c r="C4" s="84" t="s">
        <v>8</v>
      </c>
      <c r="D4" s="237" t="s">
        <v>293</v>
      </c>
      <c r="E4" s="84" t="s">
        <v>5</v>
      </c>
      <c r="F4" s="124" t="s">
        <v>668</v>
      </c>
      <c r="G4" s="124" t="s">
        <v>669</v>
      </c>
      <c r="H4" s="84" t="s">
        <v>670</v>
      </c>
      <c r="I4" s="84" t="s">
        <v>671</v>
      </c>
      <c r="J4" s="84" t="s">
        <v>672</v>
      </c>
      <c r="K4" s="84" t="s">
        <v>673</v>
      </c>
      <c r="L4" s="84" t="s">
        <v>674</v>
      </c>
      <c r="M4" s="84" t="s">
        <v>675</v>
      </c>
      <c r="N4" s="84" t="s">
        <v>15</v>
      </c>
      <c r="O4" s="85" t="s">
        <v>399</v>
      </c>
      <c r="P4" s="85" t="s">
        <v>676</v>
      </c>
      <c r="Q4" s="85" t="s">
        <v>677</v>
      </c>
      <c r="R4" s="85" t="s">
        <v>678</v>
      </c>
      <c r="S4" s="85" t="s">
        <v>679</v>
      </c>
      <c r="T4" s="85" t="s">
        <v>680</v>
      </c>
      <c r="U4" s="85" t="s">
        <v>681</v>
      </c>
      <c r="V4" s="85" t="s">
        <v>120</v>
      </c>
    </row>
    <row r="5" spans="1:22" ht="63" customHeight="1">
      <c r="A5" s="311" t="s">
        <v>17</v>
      </c>
      <c r="B5" s="312" t="s">
        <v>100</v>
      </c>
      <c r="C5" s="313" t="s">
        <v>21</v>
      </c>
      <c r="D5" s="418" t="s">
        <v>310</v>
      </c>
      <c r="E5" s="314" t="s">
        <v>18</v>
      </c>
      <c r="F5" s="315" t="s">
        <v>682</v>
      </c>
      <c r="G5" s="316" t="s">
        <v>683</v>
      </c>
      <c r="H5" s="317">
        <v>271</v>
      </c>
      <c r="I5" s="419"/>
      <c r="J5" s="419">
        <v>13648</v>
      </c>
      <c r="K5" s="420">
        <v>416</v>
      </c>
      <c r="L5" s="420">
        <v>416</v>
      </c>
      <c r="M5" s="420">
        <v>0</v>
      </c>
      <c r="N5" s="318"/>
      <c r="O5" s="421">
        <v>226</v>
      </c>
      <c r="P5" s="576">
        <v>10200</v>
      </c>
      <c r="Q5" s="577">
        <v>10200</v>
      </c>
      <c r="R5" s="576" t="s">
        <v>23</v>
      </c>
      <c r="S5" s="577">
        <v>342</v>
      </c>
      <c r="T5" s="577">
        <v>342</v>
      </c>
      <c r="U5" s="577">
        <v>0</v>
      </c>
      <c r="V5" s="422" t="s">
        <v>684</v>
      </c>
    </row>
    <row r="6" spans="1:22" ht="66.599999999999994">
      <c r="A6" s="311" t="s">
        <v>17</v>
      </c>
      <c r="B6" s="423" t="s">
        <v>100</v>
      </c>
      <c r="C6" s="313" t="s">
        <v>21</v>
      </c>
      <c r="D6" s="418" t="s">
        <v>310</v>
      </c>
      <c r="E6" s="424" t="s">
        <v>18</v>
      </c>
      <c r="F6" s="425" t="s">
        <v>685</v>
      </c>
      <c r="G6" s="426" t="s">
        <v>686</v>
      </c>
      <c r="H6" s="578">
        <v>270</v>
      </c>
      <c r="I6" s="427"/>
      <c r="J6" s="427">
        <v>18411</v>
      </c>
      <c r="K6" s="428">
        <v>1985</v>
      </c>
      <c r="L6" s="428">
        <v>1985</v>
      </c>
      <c r="M6" s="428">
        <v>0</v>
      </c>
      <c r="N6" s="579"/>
      <c r="O6" s="319">
        <v>231</v>
      </c>
      <c r="P6" s="320">
        <v>13815</v>
      </c>
      <c r="Q6" s="321">
        <v>16342</v>
      </c>
      <c r="R6" s="320" t="s">
        <v>23</v>
      </c>
      <c r="S6" s="321">
        <v>3218</v>
      </c>
      <c r="T6" s="321">
        <v>3218</v>
      </c>
      <c r="U6" s="321">
        <v>0</v>
      </c>
      <c r="V6" s="429"/>
    </row>
    <row r="7" spans="1:22" ht="26.4">
      <c r="A7" s="311" t="s">
        <v>17</v>
      </c>
      <c r="B7" s="423" t="s">
        <v>100</v>
      </c>
      <c r="C7" s="313" t="s">
        <v>21</v>
      </c>
      <c r="D7" s="418" t="s">
        <v>310</v>
      </c>
      <c r="E7" s="424" t="s">
        <v>18</v>
      </c>
      <c r="F7" s="425" t="s">
        <v>687</v>
      </c>
      <c r="G7" s="426" t="s">
        <v>688</v>
      </c>
      <c r="H7" s="578">
        <v>86</v>
      </c>
      <c r="I7" s="427"/>
      <c r="J7" s="427">
        <v>4352</v>
      </c>
      <c r="K7" s="428">
        <v>5084</v>
      </c>
      <c r="L7" s="428">
        <v>5084</v>
      </c>
      <c r="M7" s="428">
        <v>0</v>
      </c>
      <c r="N7" s="579"/>
      <c r="O7" s="319">
        <v>54</v>
      </c>
      <c r="P7" s="320">
        <v>2656</v>
      </c>
      <c r="Q7" s="321">
        <v>2656</v>
      </c>
      <c r="R7" s="320" t="s">
        <v>23</v>
      </c>
      <c r="S7" s="321">
        <v>4074</v>
      </c>
      <c r="T7" s="321">
        <v>4074</v>
      </c>
      <c r="U7" s="321">
        <v>0</v>
      </c>
      <c r="V7" s="429"/>
    </row>
    <row r="8" spans="1:22" ht="53.4">
      <c r="A8" s="311" t="s">
        <v>17</v>
      </c>
      <c r="B8" s="423" t="s">
        <v>100</v>
      </c>
      <c r="C8" s="313" t="s">
        <v>21</v>
      </c>
      <c r="D8" s="418" t="s">
        <v>310</v>
      </c>
      <c r="E8" s="424" t="s">
        <v>18</v>
      </c>
      <c r="F8" s="425" t="s">
        <v>689</v>
      </c>
      <c r="G8" s="426" t="s">
        <v>690</v>
      </c>
      <c r="H8" s="578">
        <v>1147</v>
      </c>
      <c r="I8" s="427"/>
      <c r="J8" s="427">
        <v>61732</v>
      </c>
      <c r="K8" s="428">
        <v>1410</v>
      </c>
      <c r="L8" s="428">
        <v>1410</v>
      </c>
      <c r="M8" s="428">
        <v>0</v>
      </c>
      <c r="N8" s="579"/>
      <c r="O8" s="319">
        <v>925</v>
      </c>
      <c r="P8" s="320">
        <v>35236</v>
      </c>
      <c r="Q8" s="321">
        <v>44536</v>
      </c>
      <c r="R8" s="320" t="s">
        <v>23</v>
      </c>
      <c r="S8" s="321">
        <v>1100</v>
      </c>
      <c r="T8" s="321">
        <v>1100</v>
      </c>
      <c r="U8" s="321">
        <v>0</v>
      </c>
      <c r="V8" s="429"/>
    </row>
    <row r="9" spans="1:22" ht="66.599999999999994">
      <c r="A9" s="311" t="s">
        <v>17</v>
      </c>
      <c r="B9" s="423" t="s">
        <v>100</v>
      </c>
      <c r="C9" s="313" t="s">
        <v>21</v>
      </c>
      <c r="D9" s="418" t="s">
        <v>310</v>
      </c>
      <c r="E9" s="424" t="s">
        <v>18</v>
      </c>
      <c r="F9" s="430" t="s">
        <v>691</v>
      </c>
      <c r="G9" s="426" t="s">
        <v>692</v>
      </c>
      <c r="H9" s="578">
        <v>63</v>
      </c>
      <c r="I9" s="427">
        <v>3414</v>
      </c>
      <c r="J9" s="427"/>
      <c r="K9" s="428">
        <v>143622</v>
      </c>
      <c r="L9" s="428">
        <v>106701</v>
      </c>
      <c r="M9" s="428">
        <v>36921</v>
      </c>
      <c r="N9" s="579" t="s">
        <v>693</v>
      </c>
      <c r="O9" s="319">
        <v>40</v>
      </c>
      <c r="P9" s="320">
        <v>1774</v>
      </c>
      <c r="Q9" s="321">
        <v>2820</v>
      </c>
      <c r="R9" s="320" t="s">
        <v>23</v>
      </c>
      <c r="S9" s="321">
        <v>87584</v>
      </c>
      <c r="T9" s="321">
        <v>67735</v>
      </c>
      <c r="U9" s="321">
        <v>19849</v>
      </c>
      <c r="V9" s="429"/>
    </row>
    <row r="10" spans="1:22" ht="39.6">
      <c r="A10" s="311" t="s">
        <v>17</v>
      </c>
      <c r="B10" s="423" t="s">
        <v>100</v>
      </c>
      <c r="C10" s="313" t="s">
        <v>21</v>
      </c>
      <c r="D10" s="418" t="s">
        <v>310</v>
      </c>
      <c r="E10" s="424" t="s">
        <v>18</v>
      </c>
      <c r="F10" s="425" t="s">
        <v>606</v>
      </c>
      <c r="G10" s="430" t="s">
        <v>694</v>
      </c>
      <c r="H10" s="580">
        <v>3</v>
      </c>
      <c r="I10" s="431">
        <v>10</v>
      </c>
      <c r="J10" s="431"/>
      <c r="K10" s="432">
        <v>75</v>
      </c>
      <c r="L10" s="432">
        <v>0</v>
      </c>
      <c r="M10" s="432">
        <v>75</v>
      </c>
      <c r="N10" s="579"/>
      <c r="O10" s="319">
        <v>0</v>
      </c>
      <c r="P10" s="320">
        <v>0</v>
      </c>
      <c r="Q10" s="321">
        <v>0</v>
      </c>
      <c r="R10" s="320" t="s">
        <v>30</v>
      </c>
      <c r="S10" s="321">
        <v>0</v>
      </c>
      <c r="T10" s="321">
        <v>0</v>
      </c>
      <c r="U10" s="321">
        <v>0</v>
      </c>
      <c r="V10" s="429"/>
    </row>
    <row r="11" spans="1:22" ht="66">
      <c r="A11" s="311" t="s">
        <v>17</v>
      </c>
      <c r="B11" s="423" t="s">
        <v>100</v>
      </c>
      <c r="C11" s="313" t="s">
        <v>21</v>
      </c>
      <c r="D11" s="418" t="s">
        <v>310</v>
      </c>
      <c r="E11" s="424" t="s">
        <v>18</v>
      </c>
      <c r="F11" s="430" t="s">
        <v>695</v>
      </c>
      <c r="G11" s="430" t="s">
        <v>696</v>
      </c>
      <c r="H11" s="431">
        <v>8</v>
      </c>
      <c r="I11" s="322">
        <v>63</v>
      </c>
      <c r="J11" s="322"/>
      <c r="K11" s="323">
        <v>79</v>
      </c>
      <c r="L11" s="323">
        <v>79</v>
      </c>
      <c r="M11" s="323">
        <v>0</v>
      </c>
      <c r="N11" s="426" t="s">
        <v>697</v>
      </c>
      <c r="O11" s="319" t="s">
        <v>698</v>
      </c>
      <c r="P11" s="320" t="s">
        <v>698</v>
      </c>
      <c r="Q11" s="320" t="s">
        <v>698</v>
      </c>
      <c r="R11" s="320" t="s">
        <v>30</v>
      </c>
      <c r="S11" s="320" t="s">
        <v>698</v>
      </c>
      <c r="T11" s="320" t="s">
        <v>698</v>
      </c>
      <c r="U11" s="320" t="s">
        <v>698</v>
      </c>
      <c r="V11" s="429"/>
    </row>
    <row r="12" spans="1:22" ht="52.8">
      <c r="A12" s="311" t="s">
        <v>17</v>
      </c>
      <c r="B12" s="423" t="s">
        <v>100</v>
      </c>
      <c r="C12" s="313" t="s">
        <v>21</v>
      </c>
      <c r="D12" s="418" t="s">
        <v>310</v>
      </c>
      <c r="E12" s="424" t="s">
        <v>18</v>
      </c>
      <c r="F12" s="425" t="s">
        <v>699</v>
      </c>
      <c r="G12" s="430" t="s">
        <v>696</v>
      </c>
      <c r="H12" s="431">
        <v>6</v>
      </c>
      <c r="I12" s="431">
        <v>121</v>
      </c>
      <c r="J12" s="431"/>
      <c r="K12" s="432">
        <v>57</v>
      </c>
      <c r="L12" s="432">
        <v>57</v>
      </c>
      <c r="M12" s="432">
        <v>0.05</v>
      </c>
      <c r="N12" s="430" t="s">
        <v>700</v>
      </c>
      <c r="O12" s="319">
        <v>23</v>
      </c>
      <c r="P12" s="320">
        <v>264</v>
      </c>
      <c r="Q12" s="321">
        <v>264</v>
      </c>
      <c r="R12" s="320" t="s">
        <v>23</v>
      </c>
      <c r="S12" s="321">
        <v>414</v>
      </c>
      <c r="T12" s="321">
        <v>414</v>
      </c>
      <c r="U12" s="321">
        <v>0</v>
      </c>
      <c r="V12" s="429"/>
    </row>
    <row r="13" spans="1:22" ht="26.4">
      <c r="A13" s="311" t="s">
        <v>17</v>
      </c>
      <c r="B13" s="423" t="s">
        <v>100</v>
      </c>
      <c r="C13" s="313" t="s">
        <v>21</v>
      </c>
      <c r="D13" s="418" t="s">
        <v>310</v>
      </c>
      <c r="E13" s="424" t="s">
        <v>18</v>
      </c>
      <c r="F13" s="430" t="s">
        <v>613</v>
      </c>
      <c r="G13" s="430" t="s">
        <v>701</v>
      </c>
      <c r="H13" s="431">
        <v>128</v>
      </c>
      <c r="I13" s="431"/>
      <c r="J13" s="431">
        <v>2102</v>
      </c>
      <c r="K13" s="432">
        <v>180</v>
      </c>
      <c r="L13" s="432">
        <v>180</v>
      </c>
      <c r="M13" s="432">
        <v>0</v>
      </c>
      <c r="N13" s="430"/>
      <c r="O13" s="319">
        <v>92</v>
      </c>
      <c r="P13" s="320">
        <v>1148</v>
      </c>
      <c r="Q13" s="321">
        <v>1171</v>
      </c>
      <c r="R13" s="320" t="s">
        <v>30</v>
      </c>
      <c r="S13" s="321">
        <v>118</v>
      </c>
      <c r="T13" s="321">
        <v>118</v>
      </c>
      <c r="U13" s="321">
        <v>0</v>
      </c>
      <c r="V13" s="429"/>
    </row>
    <row r="14" spans="1:22" ht="26.4">
      <c r="A14" s="311" t="s">
        <v>17</v>
      </c>
      <c r="B14" s="423" t="s">
        <v>100</v>
      </c>
      <c r="C14" s="313" t="s">
        <v>21</v>
      </c>
      <c r="D14" s="418" t="s">
        <v>310</v>
      </c>
      <c r="E14" s="424" t="s">
        <v>18</v>
      </c>
      <c r="F14" s="430" t="s">
        <v>615</v>
      </c>
      <c r="G14" s="433" t="s">
        <v>702</v>
      </c>
      <c r="H14" s="431">
        <v>24</v>
      </c>
      <c r="I14" s="431"/>
      <c r="J14" s="431">
        <v>873</v>
      </c>
      <c r="K14" s="432">
        <v>11</v>
      </c>
      <c r="L14" s="432">
        <v>11</v>
      </c>
      <c r="M14" s="432">
        <v>0</v>
      </c>
      <c r="N14" s="430"/>
      <c r="O14" s="319">
        <v>18</v>
      </c>
      <c r="P14" s="320">
        <v>408</v>
      </c>
      <c r="Q14" s="321">
        <v>408</v>
      </c>
      <c r="R14" s="320" t="s">
        <v>30</v>
      </c>
      <c r="S14" s="321">
        <v>9</v>
      </c>
      <c r="T14" s="321">
        <v>9</v>
      </c>
      <c r="U14" s="321">
        <v>0</v>
      </c>
      <c r="V14" s="429"/>
    </row>
    <row r="15" spans="1:22" ht="39.6">
      <c r="A15" s="311" t="s">
        <v>17</v>
      </c>
      <c r="B15" s="423" t="s">
        <v>100</v>
      </c>
      <c r="C15" s="313" t="s">
        <v>21</v>
      </c>
      <c r="D15" s="418" t="s">
        <v>703</v>
      </c>
      <c r="E15" s="424" t="s">
        <v>18</v>
      </c>
      <c r="F15" s="425" t="s">
        <v>606</v>
      </c>
      <c r="G15" s="433" t="s">
        <v>694</v>
      </c>
      <c r="H15" s="434">
        <v>3</v>
      </c>
      <c r="I15" s="434">
        <v>1</v>
      </c>
      <c r="J15" s="434"/>
      <c r="K15" s="435">
        <v>32</v>
      </c>
      <c r="L15" s="435">
        <v>0</v>
      </c>
      <c r="M15" s="435">
        <v>32</v>
      </c>
      <c r="N15" s="436"/>
      <c r="O15" s="319">
        <v>0</v>
      </c>
      <c r="P15" s="320">
        <v>0</v>
      </c>
      <c r="Q15" s="321">
        <v>0</v>
      </c>
      <c r="R15" s="320" t="s">
        <v>30</v>
      </c>
      <c r="S15" s="321">
        <v>0</v>
      </c>
      <c r="T15" s="321">
        <v>0</v>
      </c>
      <c r="U15" s="321">
        <v>0</v>
      </c>
      <c r="V15" s="429"/>
    </row>
    <row r="16" spans="1:22" ht="26.4">
      <c r="A16" s="311" t="s">
        <v>17</v>
      </c>
      <c r="B16" s="423" t="s">
        <v>100</v>
      </c>
      <c r="C16" s="313" t="s">
        <v>21</v>
      </c>
      <c r="D16" s="418" t="s">
        <v>310</v>
      </c>
      <c r="E16" s="424" t="s">
        <v>18</v>
      </c>
      <c r="F16" s="430" t="s">
        <v>619</v>
      </c>
      <c r="G16" s="433" t="s">
        <v>702</v>
      </c>
      <c r="H16" s="434">
        <v>1</v>
      </c>
      <c r="I16" s="434"/>
      <c r="J16" s="434">
        <v>10</v>
      </c>
      <c r="K16" s="435">
        <v>3</v>
      </c>
      <c r="L16" s="435">
        <v>3</v>
      </c>
      <c r="M16" s="435">
        <v>0</v>
      </c>
      <c r="N16" s="436"/>
      <c r="O16" s="319">
        <v>0</v>
      </c>
      <c r="P16" s="320">
        <v>6</v>
      </c>
      <c r="Q16" s="321">
        <v>7</v>
      </c>
      <c r="R16" s="320" t="s">
        <v>30</v>
      </c>
      <c r="S16" s="321">
        <v>7</v>
      </c>
      <c r="T16" s="321">
        <v>7</v>
      </c>
      <c r="U16" s="321">
        <v>0</v>
      </c>
      <c r="V16" s="429"/>
    </row>
    <row r="17" spans="1:22" ht="26.4">
      <c r="A17" s="311" t="s">
        <v>17</v>
      </c>
      <c r="B17" s="423" t="s">
        <v>100</v>
      </c>
      <c r="C17" s="313" t="s">
        <v>21</v>
      </c>
      <c r="D17" s="418" t="s">
        <v>310</v>
      </c>
      <c r="E17" s="424" t="s">
        <v>18</v>
      </c>
      <c r="F17" s="425" t="s">
        <v>621</v>
      </c>
      <c r="G17" s="433" t="s">
        <v>702</v>
      </c>
      <c r="H17" s="434">
        <v>29</v>
      </c>
      <c r="I17" s="434"/>
      <c r="J17" s="434">
        <v>1877</v>
      </c>
      <c r="K17" s="435">
        <v>18</v>
      </c>
      <c r="L17" s="435">
        <v>18</v>
      </c>
      <c r="M17" s="435">
        <v>0</v>
      </c>
      <c r="N17" s="436"/>
      <c r="O17" s="319">
        <v>25</v>
      </c>
      <c r="P17" s="320">
        <v>811</v>
      </c>
      <c r="Q17" s="321">
        <v>1283</v>
      </c>
      <c r="R17" s="320" t="s">
        <v>30</v>
      </c>
      <c r="S17" s="321">
        <v>15</v>
      </c>
      <c r="T17" s="321">
        <v>15</v>
      </c>
      <c r="U17" s="321">
        <v>0</v>
      </c>
      <c r="V17" s="429"/>
    </row>
    <row r="18" spans="1:22" ht="26.4">
      <c r="A18" s="311" t="s">
        <v>17</v>
      </c>
      <c r="B18" s="423" t="s">
        <v>100</v>
      </c>
      <c r="C18" s="313" t="s">
        <v>21</v>
      </c>
      <c r="D18" s="418" t="s">
        <v>310</v>
      </c>
      <c r="E18" s="424" t="s">
        <v>18</v>
      </c>
      <c r="F18" s="430" t="s">
        <v>623</v>
      </c>
      <c r="G18" s="433" t="s">
        <v>704</v>
      </c>
      <c r="H18" s="434">
        <v>11</v>
      </c>
      <c r="I18" s="434"/>
      <c r="J18" s="434">
        <v>39</v>
      </c>
      <c r="K18" s="435">
        <v>1.22</v>
      </c>
      <c r="L18" s="435">
        <v>1.22</v>
      </c>
      <c r="M18" s="435">
        <v>0</v>
      </c>
      <c r="N18" s="436"/>
      <c r="O18" s="319">
        <v>6</v>
      </c>
      <c r="P18" s="320">
        <v>35</v>
      </c>
      <c r="Q18" s="321">
        <v>35</v>
      </c>
      <c r="R18" s="320" t="s">
        <v>30</v>
      </c>
      <c r="S18" s="321">
        <v>0</v>
      </c>
      <c r="T18" s="321">
        <v>0</v>
      </c>
      <c r="U18" s="321">
        <v>0</v>
      </c>
      <c r="V18" s="429"/>
    </row>
    <row r="19" spans="1:22" ht="39.6">
      <c r="A19" s="311" t="s">
        <v>17</v>
      </c>
      <c r="B19" s="423" t="s">
        <v>100</v>
      </c>
      <c r="C19" s="313" t="s">
        <v>21</v>
      </c>
      <c r="D19" s="418" t="s">
        <v>310</v>
      </c>
      <c r="E19" s="424" t="s">
        <v>18</v>
      </c>
      <c r="F19" s="425" t="s">
        <v>625</v>
      </c>
      <c r="G19" s="433" t="s">
        <v>694</v>
      </c>
      <c r="H19" s="434">
        <v>1</v>
      </c>
      <c r="I19" s="434">
        <v>2</v>
      </c>
      <c r="J19" s="434"/>
      <c r="K19" s="435">
        <v>185</v>
      </c>
      <c r="L19" s="435"/>
      <c r="M19" s="435">
        <v>185</v>
      </c>
      <c r="N19" s="436"/>
      <c r="O19" s="319">
        <v>1</v>
      </c>
      <c r="P19" s="320">
        <v>1</v>
      </c>
      <c r="Q19" s="321">
        <v>4</v>
      </c>
      <c r="R19" s="320" t="s">
        <v>30</v>
      </c>
      <c r="S19" s="321">
        <v>326</v>
      </c>
      <c r="T19" s="321">
        <v>326</v>
      </c>
      <c r="U19" s="321">
        <v>0</v>
      </c>
      <c r="V19" s="429"/>
    </row>
    <row r="20" spans="1:22" ht="39.6">
      <c r="A20" s="311" t="s">
        <v>17</v>
      </c>
      <c r="B20" s="423" t="s">
        <v>100</v>
      </c>
      <c r="C20" s="313" t="s">
        <v>21</v>
      </c>
      <c r="D20" s="418" t="s">
        <v>310</v>
      </c>
      <c r="E20" s="424" t="s">
        <v>18</v>
      </c>
      <c r="F20" s="430" t="s">
        <v>627</v>
      </c>
      <c r="G20" s="433" t="s">
        <v>694</v>
      </c>
      <c r="H20" s="434">
        <v>5</v>
      </c>
      <c r="I20" s="434"/>
      <c r="J20" s="434">
        <v>194</v>
      </c>
      <c r="K20" s="435">
        <v>39</v>
      </c>
      <c r="L20" s="435">
        <v>37</v>
      </c>
      <c r="M20" s="435">
        <v>2</v>
      </c>
      <c r="N20" s="436"/>
      <c r="O20" s="319">
        <v>4</v>
      </c>
      <c r="P20" s="320">
        <v>97</v>
      </c>
      <c r="Q20" s="321">
        <v>112</v>
      </c>
      <c r="R20" s="320" t="s">
        <v>30</v>
      </c>
      <c r="S20" s="321">
        <v>32</v>
      </c>
      <c r="T20" s="321">
        <v>32</v>
      </c>
      <c r="U20" s="321">
        <v>0</v>
      </c>
      <c r="V20" s="429"/>
    </row>
    <row r="21" spans="1:22" ht="26.4">
      <c r="A21" s="437" t="s">
        <v>17</v>
      </c>
      <c r="B21" s="423" t="s">
        <v>100</v>
      </c>
      <c r="C21" s="438" t="s">
        <v>21</v>
      </c>
      <c r="D21" s="418" t="s">
        <v>310</v>
      </c>
      <c r="E21" s="424" t="s">
        <v>18</v>
      </c>
      <c r="F21" s="425" t="s">
        <v>629</v>
      </c>
      <c r="G21" s="430" t="s">
        <v>705</v>
      </c>
      <c r="H21" s="434">
        <v>15</v>
      </c>
      <c r="I21" s="434"/>
      <c r="J21" s="434"/>
      <c r="K21" s="435">
        <v>6</v>
      </c>
      <c r="L21" s="435">
        <v>11.48</v>
      </c>
      <c r="M21" s="435">
        <v>0</v>
      </c>
      <c r="N21" s="436"/>
      <c r="O21" s="421">
        <v>12</v>
      </c>
      <c r="P21" s="320">
        <v>187</v>
      </c>
      <c r="Q21" s="321">
        <v>192</v>
      </c>
      <c r="R21" s="320" t="s">
        <v>30</v>
      </c>
      <c r="S21" s="321">
        <v>5</v>
      </c>
      <c r="T21" s="321">
        <v>5</v>
      </c>
      <c r="U21" s="321">
        <v>0</v>
      </c>
      <c r="V21" s="429"/>
    </row>
    <row r="22" spans="1:22" ht="28.8">
      <c r="A22" s="554" t="s">
        <v>17</v>
      </c>
      <c r="B22" s="554" t="s">
        <v>100</v>
      </c>
      <c r="C22" s="554" t="s">
        <v>21</v>
      </c>
      <c r="D22" s="653" t="s">
        <v>310</v>
      </c>
      <c r="E22" s="554">
        <v>2021</v>
      </c>
      <c r="F22" s="654" t="s">
        <v>706</v>
      </c>
      <c r="G22" s="554" t="s">
        <v>707</v>
      </c>
      <c r="H22" s="655"/>
      <c r="I22" s="656"/>
      <c r="J22" s="656"/>
      <c r="K22" s="656"/>
      <c r="L22" s="656"/>
      <c r="M22" s="656"/>
      <c r="N22" s="656"/>
      <c r="O22" s="657">
        <v>29</v>
      </c>
      <c r="P22" s="658">
        <v>351</v>
      </c>
      <c r="Q22" s="658">
        <v>352</v>
      </c>
      <c r="R22" s="658" t="s">
        <v>30</v>
      </c>
      <c r="S22" s="658">
        <v>18</v>
      </c>
      <c r="T22" s="658">
        <v>18</v>
      </c>
      <c r="U22" s="658">
        <v>0</v>
      </c>
      <c r="V22" s="659" t="s">
        <v>632</v>
      </c>
    </row>
  </sheetData>
  <autoFilter ref="A4:V4" xr:uid="{00000000-0001-0000-0E00-000000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9"/>
  <sheetViews>
    <sheetView workbookViewId="0">
      <selection activeCell="A4" sqref="A4:XFD4"/>
    </sheetView>
  </sheetViews>
  <sheetFormatPr defaultColWidth="9.109375" defaultRowHeight="13.2"/>
  <cols>
    <col min="1" max="2" width="9.109375" style="39"/>
    <col min="3" max="3" width="27" style="39" customWidth="1"/>
    <col min="4" max="4" width="11" style="39" customWidth="1"/>
    <col min="5" max="5" width="11.44140625" style="39" customWidth="1"/>
    <col min="6" max="6" width="11.5546875" style="39" customWidth="1"/>
    <col min="7" max="7" width="15.5546875" style="39" customWidth="1"/>
    <col min="8" max="8" width="9.109375" style="39"/>
    <col min="9" max="9" width="13.109375" style="39" customWidth="1"/>
    <col min="10" max="10" width="15.88671875" style="39" customWidth="1"/>
    <col min="11" max="11" width="71.33203125" style="39" customWidth="1"/>
    <col min="12" max="16384" width="9.109375" style="39"/>
  </cols>
  <sheetData>
    <row r="1" spans="1:11" ht="13.8" thickBot="1">
      <c r="A1" s="64" t="s">
        <v>708</v>
      </c>
      <c r="B1" s="123"/>
      <c r="C1" s="123"/>
      <c r="D1" s="123"/>
      <c r="E1" s="123"/>
      <c r="F1" s="123"/>
      <c r="G1" s="123"/>
      <c r="H1" s="123"/>
      <c r="I1" s="123"/>
      <c r="J1" s="123"/>
      <c r="K1" s="123"/>
    </row>
    <row r="2" spans="1:11">
      <c r="A2" s="123"/>
      <c r="J2" s="121" t="s">
        <v>1</v>
      </c>
      <c r="K2" s="79" t="s">
        <v>2</v>
      </c>
    </row>
    <row r="3" spans="1:11" ht="13.8" thickBot="1">
      <c r="J3" s="556" t="s">
        <v>3</v>
      </c>
      <c r="K3" s="342">
        <v>2021</v>
      </c>
    </row>
    <row r="4" spans="1:11" ht="53.4" thickBot="1">
      <c r="A4" s="122" t="s">
        <v>4</v>
      </c>
      <c r="B4" s="122" t="s">
        <v>7</v>
      </c>
      <c r="C4" s="84" t="s">
        <v>293</v>
      </c>
      <c r="D4" s="84" t="s">
        <v>5</v>
      </c>
      <c r="E4" s="125" t="s">
        <v>709</v>
      </c>
      <c r="F4" s="125" t="s">
        <v>710</v>
      </c>
      <c r="G4" s="125" t="s">
        <v>711</v>
      </c>
      <c r="H4" s="125" t="s">
        <v>712</v>
      </c>
      <c r="I4" s="125" t="s">
        <v>713</v>
      </c>
      <c r="J4" s="125" t="s">
        <v>714</v>
      </c>
      <c r="K4" s="125" t="s">
        <v>15</v>
      </c>
    </row>
    <row r="5" spans="1:11" ht="26.4">
      <c r="A5" s="129" t="s">
        <v>17</v>
      </c>
      <c r="B5" s="238" t="s">
        <v>100</v>
      </c>
      <c r="C5" s="157" t="s">
        <v>715</v>
      </c>
      <c r="D5" s="157" t="s">
        <v>18</v>
      </c>
      <c r="E5" s="239" t="s">
        <v>716</v>
      </c>
      <c r="F5" s="158">
        <v>70</v>
      </c>
      <c r="G5" s="158">
        <v>15673</v>
      </c>
      <c r="H5" s="158">
        <v>29230</v>
      </c>
      <c r="I5" s="158">
        <v>27790</v>
      </c>
      <c r="J5" s="158">
        <v>1440</v>
      </c>
      <c r="K5" s="439" t="s">
        <v>717</v>
      </c>
    </row>
    <row r="6" spans="1:11" ht="26.4">
      <c r="A6" s="129" t="s">
        <v>17</v>
      </c>
      <c r="B6" s="581" t="s">
        <v>100</v>
      </c>
      <c r="C6" s="157" t="s">
        <v>715</v>
      </c>
      <c r="D6" s="157" t="s">
        <v>18</v>
      </c>
      <c r="E6" s="239" t="s">
        <v>718</v>
      </c>
      <c r="F6" s="439">
        <v>95</v>
      </c>
      <c r="G6" s="439">
        <v>35259</v>
      </c>
      <c r="H6" s="439">
        <v>76314</v>
      </c>
      <c r="I6" s="439">
        <v>76038</v>
      </c>
      <c r="J6" s="158">
        <v>276</v>
      </c>
      <c r="K6" s="439" t="s">
        <v>717</v>
      </c>
    </row>
    <row r="7" spans="1:11" ht="26.4">
      <c r="A7" s="129" t="s">
        <v>17</v>
      </c>
      <c r="B7" s="581" t="s">
        <v>100</v>
      </c>
      <c r="C7" s="157" t="s">
        <v>715</v>
      </c>
      <c r="D7" s="157" t="s">
        <v>18</v>
      </c>
      <c r="E7" s="239" t="s">
        <v>719</v>
      </c>
      <c r="F7" s="439">
        <v>91</v>
      </c>
      <c r="G7" s="439">
        <v>29749</v>
      </c>
      <c r="H7" s="439">
        <v>4106</v>
      </c>
      <c r="I7" s="439">
        <v>4106</v>
      </c>
      <c r="J7" s="158">
        <v>0</v>
      </c>
      <c r="K7" s="439" t="s">
        <v>717</v>
      </c>
    </row>
    <row r="8" spans="1:11" ht="26.4">
      <c r="A8" s="129" t="s">
        <v>17</v>
      </c>
      <c r="B8" s="582" t="s">
        <v>100</v>
      </c>
      <c r="C8" s="157" t="s">
        <v>715</v>
      </c>
      <c r="D8" s="157" t="s">
        <v>18</v>
      </c>
      <c r="E8" s="239" t="s">
        <v>720</v>
      </c>
      <c r="F8" s="583">
        <v>48</v>
      </c>
      <c r="G8" s="583">
        <v>29745</v>
      </c>
      <c r="H8" s="583">
        <v>7096</v>
      </c>
      <c r="I8" s="583">
        <v>6594</v>
      </c>
      <c r="J8" s="158">
        <v>502</v>
      </c>
      <c r="K8" s="439" t="s">
        <v>717</v>
      </c>
    </row>
    <row r="9" spans="1:11" ht="28.8">
      <c r="A9" s="129" t="s">
        <v>17</v>
      </c>
      <c r="B9" s="582" t="s">
        <v>100</v>
      </c>
      <c r="C9" s="157" t="s">
        <v>715</v>
      </c>
      <c r="D9" s="157" t="s">
        <v>18</v>
      </c>
      <c r="E9" s="239" t="s">
        <v>721</v>
      </c>
      <c r="F9" s="583">
        <v>1</v>
      </c>
      <c r="G9" s="583">
        <v>13572</v>
      </c>
      <c r="H9" s="583">
        <v>1524</v>
      </c>
      <c r="I9" s="583">
        <v>1461</v>
      </c>
      <c r="J9" s="158">
        <v>63</v>
      </c>
      <c r="K9" s="439"/>
    </row>
  </sheetData>
  <autoFilter ref="A4:K4" xr:uid="{00000000-0001-0000-0F00-000000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58895-868B-4E27-B198-A397B329F079}">
  <sheetPr>
    <tabColor theme="0" tint="-0.14999847407452621"/>
    <pageSetUpPr fitToPage="1"/>
  </sheetPr>
  <dimension ref="A1:T33"/>
  <sheetViews>
    <sheetView zoomScale="70" zoomScaleNormal="70" workbookViewId="0">
      <pane ySplit="5" topLeftCell="A6" activePane="bottomLeft" state="frozen"/>
      <selection pane="bottomLeft" activeCell="K9" sqref="K9"/>
    </sheetView>
  </sheetViews>
  <sheetFormatPr defaultColWidth="8.6640625" defaultRowHeight="13.2"/>
  <cols>
    <col min="1" max="1" width="7.44140625" style="180" customWidth="1"/>
    <col min="2" max="2" width="15" style="180" customWidth="1"/>
    <col min="3" max="3" width="11.44140625" style="180" customWidth="1"/>
    <col min="4" max="4" width="9.6640625" style="180" customWidth="1"/>
    <col min="5" max="5" width="11.33203125" style="180" customWidth="1"/>
    <col min="6" max="6" width="16.5546875" style="180" customWidth="1"/>
    <col min="7" max="7" width="18.6640625" style="180" customWidth="1"/>
    <col min="8" max="8" width="15.6640625" style="180" customWidth="1"/>
    <col min="9" max="9" width="28.6640625" style="180" customWidth="1"/>
    <col min="10" max="10" width="18.5546875" style="180" customWidth="1"/>
    <col min="11" max="11" width="17.33203125" style="180" customWidth="1"/>
    <col min="12" max="12" width="28.33203125" style="180" customWidth="1"/>
    <col min="13" max="13" width="14.33203125" style="180" customWidth="1"/>
    <col min="14" max="14" width="14.6640625" style="180" customWidth="1"/>
    <col min="15" max="15" width="18.6640625" style="180" customWidth="1"/>
    <col min="16" max="16" width="26.88671875" style="180" customWidth="1"/>
    <col min="17" max="17" width="14.6640625" style="180" customWidth="1"/>
    <col min="18" max="18" width="22.33203125" style="180" customWidth="1"/>
    <col min="19" max="19" width="22" style="180" customWidth="1"/>
    <col min="20" max="20" width="28.44140625" style="180" customWidth="1"/>
    <col min="21" max="16384" width="8.6640625" style="180"/>
  </cols>
  <sheetData>
    <row r="1" spans="1:20">
      <c r="A1" s="584" t="s">
        <v>722</v>
      </c>
    </row>
    <row r="2" spans="1:20">
      <c r="S2" s="585" t="s">
        <v>1</v>
      </c>
      <c r="T2" s="586" t="s">
        <v>2</v>
      </c>
    </row>
    <row r="3" spans="1:20" ht="13.8" thickBot="1">
      <c r="A3" s="374"/>
      <c r="S3" s="440" t="s">
        <v>3</v>
      </c>
      <c r="T3" s="441">
        <v>2021</v>
      </c>
    </row>
    <row r="4" spans="1:20" ht="33.75" customHeight="1" thickBot="1">
      <c r="A4" s="240"/>
      <c r="B4" s="240"/>
      <c r="C4" s="240"/>
      <c r="D4" s="240"/>
      <c r="E4" s="240"/>
      <c r="F4" s="240"/>
      <c r="G4" s="240"/>
      <c r="H4" s="720" t="s">
        <v>723</v>
      </c>
      <c r="I4" s="721"/>
      <c r="J4" s="241" t="s">
        <v>724</v>
      </c>
      <c r="K4" s="720" t="s">
        <v>725</v>
      </c>
      <c r="L4" s="722"/>
      <c r="M4" s="720" t="s">
        <v>726</v>
      </c>
      <c r="N4" s="722"/>
      <c r="O4" s="720" t="s">
        <v>727</v>
      </c>
      <c r="P4" s="721"/>
      <c r="Q4" s="721"/>
      <c r="R4" s="722"/>
      <c r="S4" s="242"/>
      <c r="T4" s="243"/>
    </row>
    <row r="5" spans="1:20" ht="86.7" customHeight="1" thickBot="1">
      <c r="A5" s="244" t="s">
        <v>4</v>
      </c>
      <c r="B5" s="245" t="s">
        <v>569</v>
      </c>
      <c r="C5" s="134" t="s">
        <v>728</v>
      </c>
      <c r="D5" s="134" t="s">
        <v>7</v>
      </c>
      <c r="E5" s="134" t="s">
        <v>8</v>
      </c>
      <c r="F5" s="246" t="s">
        <v>729</v>
      </c>
      <c r="G5" s="186" t="s">
        <v>730</v>
      </c>
      <c r="H5" s="186" t="s">
        <v>731</v>
      </c>
      <c r="I5" s="186" t="s">
        <v>732</v>
      </c>
      <c r="J5" s="247" t="s">
        <v>733</v>
      </c>
      <c r="K5" s="247" t="s">
        <v>734</v>
      </c>
      <c r="L5" s="247" t="s">
        <v>735</v>
      </c>
      <c r="M5" s="247" t="s">
        <v>736</v>
      </c>
      <c r="N5" s="247" t="s">
        <v>737</v>
      </c>
      <c r="O5" s="247" t="s">
        <v>738</v>
      </c>
      <c r="P5" s="247" t="s">
        <v>739</v>
      </c>
      <c r="Q5" s="247" t="s">
        <v>740</v>
      </c>
      <c r="R5" s="247" t="s">
        <v>741</v>
      </c>
      <c r="S5" s="247" t="s">
        <v>15</v>
      </c>
      <c r="T5" s="186" t="s">
        <v>225</v>
      </c>
    </row>
    <row r="6" spans="1:20" ht="93" customHeight="1">
      <c r="A6" s="248" t="s">
        <v>17</v>
      </c>
      <c r="B6" s="442" t="s">
        <v>17</v>
      </c>
      <c r="C6" s="443" t="s">
        <v>197</v>
      </c>
      <c r="D6" s="444" t="s">
        <v>100</v>
      </c>
      <c r="E6" s="443" t="s">
        <v>21</v>
      </c>
      <c r="F6" s="443" t="s">
        <v>586</v>
      </c>
      <c r="G6" s="444" t="s">
        <v>742</v>
      </c>
      <c r="H6" s="443" t="s">
        <v>23</v>
      </c>
      <c r="I6" s="443" t="s">
        <v>743</v>
      </c>
      <c r="J6" s="443" t="s">
        <v>233</v>
      </c>
      <c r="K6" s="443" t="s">
        <v>30</v>
      </c>
      <c r="L6" s="445" t="s">
        <v>233</v>
      </c>
      <c r="M6" s="443" t="s">
        <v>744</v>
      </c>
      <c r="N6" s="443" t="s">
        <v>745</v>
      </c>
      <c r="O6" s="443" t="s">
        <v>23</v>
      </c>
      <c r="P6" s="446" t="s">
        <v>746</v>
      </c>
      <c r="Q6" s="443" t="s">
        <v>30</v>
      </c>
      <c r="R6" s="443" t="s">
        <v>233</v>
      </c>
      <c r="S6" s="444" t="s">
        <v>747</v>
      </c>
      <c r="T6" s="249" t="s">
        <v>1082</v>
      </c>
    </row>
    <row r="7" spans="1:20" ht="102" customHeight="1">
      <c r="A7" s="587" t="s">
        <v>17</v>
      </c>
      <c r="B7" s="587" t="s">
        <v>17</v>
      </c>
      <c r="C7" s="588" t="s">
        <v>197</v>
      </c>
      <c r="D7" s="589" t="s">
        <v>100</v>
      </c>
      <c r="E7" s="588" t="s">
        <v>21</v>
      </c>
      <c r="F7" s="588" t="s">
        <v>586</v>
      </c>
      <c r="G7" s="589" t="s">
        <v>748</v>
      </c>
      <c r="H7" s="588" t="s">
        <v>23</v>
      </c>
      <c r="I7" s="588" t="s">
        <v>743</v>
      </c>
      <c r="J7" s="588" t="s">
        <v>30</v>
      </c>
      <c r="K7" s="588" t="s">
        <v>30</v>
      </c>
      <c r="L7" s="590" t="s">
        <v>233</v>
      </c>
      <c r="M7" s="588" t="s">
        <v>749</v>
      </c>
      <c r="N7" s="588" t="s">
        <v>745</v>
      </c>
      <c r="O7" s="588" t="s">
        <v>23</v>
      </c>
      <c r="P7" s="591" t="s">
        <v>746</v>
      </c>
      <c r="Q7" s="588" t="s">
        <v>30</v>
      </c>
      <c r="R7" s="588" t="s">
        <v>233</v>
      </c>
      <c r="S7" s="589" t="s">
        <v>747</v>
      </c>
      <c r="T7" s="249" t="s">
        <v>1082</v>
      </c>
    </row>
    <row r="8" spans="1:20" ht="105" customHeight="1">
      <c r="A8" s="587" t="s">
        <v>17</v>
      </c>
      <c r="B8" s="587" t="s">
        <v>17</v>
      </c>
      <c r="C8" s="588" t="s">
        <v>197</v>
      </c>
      <c r="D8" s="589" t="s">
        <v>100</v>
      </c>
      <c r="E8" s="588" t="s">
        <v>21</v>
      </c>
      <c r="F8" s="588" t="s">
        <v>586</v>
      </c>
      <c r="G8" s="589" t="s">
        <v>750</v>
      </c>
      <c r="H8" s="588" t="s">
        <v>23</v>
      </c>
      <c r="I8" s="588" t="s">
        <v>743</v>
      </c>
      <c r="J8" s="588" t="s">
        <v>23</v>
      </c>
      <c r="K8" s="588" t="s">
        <v>30</v>
      </c>
      <c r="L8" s="590" t="s">
        <v>233</v>
      </c>
      <c r="M8" s="588" t="s">
        <v>749</v>
      </c>
      <c r="N8" s="588" t="s">
        <v>751</v>
      </c>
      <c r="O8" s="588" t="s">
        <v>23</v>
      </c>
      <c r="P8" s="591" t="s">
        <v>746</v>
      </c>
      <c r="Q8" s="588" t="s">
        <v>30</v>
      </c>
      <c r="R8" s="588" t="s">
        <v>233</v>
      </c>
      <c r="S8" s="589" t="s">
        <v>747</v>
      </c>
      <c r="T8" s="249" t="s">
        <v>1082</v>
      </c>
    </row>
    <row r="9" spans="1:20" ht="117" customHeight="1">
      <c r="A9" s="587" t="s">
        <v>17</v>
      </c>
      <c r="B9" s="587" t="s">
        <v>17</v>
      </c>
      <c r="C9" s="588" t="s">
        <v>197</v>
      </c>
      <c r="D9" s="589" t="s">
        <v>100</v>
      </c>
      <c r="E9" s="588" t="s">
        <v>21</v>
      </c>
      <c r="F9" s="588" t="s">
        <v>586</v>
      </c>
      <c r="G9" s="589" t="s">
        <v>752</v>
      </c>
      <c r="H9" s="588" t="s">
        <v>23</v>
      </c>
      <c r="I9" s="588" t="s">
        <v>743</v>
      </c>
      <c r="J9" s="588" t="s">
        <v>30</v>
      </c>
      <c r="K9" s="588" t="s">
        <v>30</v>
      </c>
      <c r="L9" s="590" t="s">
        <v>233</v>
      </c>
      <c r="M9" s="588" t="s">
        <v>749</v>
      </c>
      <c r="N9" s="588" t="s">
        <v>745</v>
      </c>
      <c r="O9" s="588" t="s">
        <v>23</v>
      </c>
      <c r="P9" s="591" t="s">
        <v>746</v>
      </c>
      <c r="Q9" s="588" t="s">
        <v>30</v>
      </c>
      <c r="R9" s="588" t="s">
        <v>233</v>
      </c>
      <c r="S9" s="589" t="s">
        <v>747</v>
      </c>
      <c r="T9" s="249" t="s">
        <v>1082</v>
      </c>
    </row>
    <row r="10" spans="1:20" ht="102" customHeight="1">
      <c r="A10" s="587" t="s">
        <v>17</v>
      </c>
      <c r="B10" s="587" t="s">
        <v>17</v>
      </c>
      <c r="C10" s="588" t="s">
        <v>197</v>
      </c>
      <c r="D10" s="589" t="s">
        <v>100</v>
      </c>
      <c r="E10" s="588" t="s">
        <v>21</v>
      </c>
      <c r="F10" s="588" t="s">
        <v>586</v>
      </c>
      <c r="G10" s="589" t="s">
        <v>753</v>
      </c>
      <c r="H10" s="588" t="s">
        <v>23</v>
      </c>
      <c r="I10" s="588" t="s">
        <v>743</v>
      </c>
      <c r="J10" s="588" t="s">
        <v>23</v>
      </c>
      <c r="K10" s="588" t="s">
        <v>30</v>
      </c>
      <c r="L10" s="590" t="s">
        <v>233</v>
      </c>
      <c r="M10" s="588" t="s">
        <v>749</v>
      </c>
      <c r="N10" s="588" t="s">
        <v>751</v>
      </c>
      <c r="O10" s="588" t="s">
        <v>23</v>
      </c>
      <c r="P10" s="591" t="s">
        <v>746</v>
      </c>
      <c r="Q10" s="588" t="s">
        <v>30</v>
      </c>
      <c r="R10" s="588" t="s">
        <v>233</v>
      </c>
      <c r="S10" s="589" t="s">
        <v>747</v>
      </c>
      <c r="T10" s="249" t="s">
        <v>1082</v>
      </c>
    </row>
    <row r="11" spans="1:20" ht="79.2">
      <c r="A11" s="587" t="s">
        <v>17</v>
      </c>
      <c r="B11" s="587" t="s">
        <v>17</v>
      </c>
      <c r="C11" s="588" t="s">
        <v>197</v>
      </c>
      <c r="D11" s="589" t="s">
        <v>100</v>
      </c>
      <c r="E11" s="588" t="s">
        <v>21</v>
      </c>
      <c r="F11" s="588" t="s">
        <v>586</v>
      </c>
      <c r="G11" s="588" t="s">
        <v>754</v>
      </c>
      <c r="H11" s="588" t="s">
        <v>30</v>
      </c>
      <c r="I11" s="588" t="s">
        <v>233</v>
      </c>
      <c r="J11" s="588" t="s">
        <v>23</v>
      </c>
      <c r="K11" s="588" t="s">
        <v>30</v>
      </c>
      <c r="L11" s="590" t="s">
        <v>233</v>
      </c>
      <c r="M11" s="588" t="s">
        <v>749</v>
      </c>
      <c r="N11" s="588" t="s">
        <v>745</v>
      </c>
      <c r="O11" s="588" t="s">
        <v>30</v>
      </c>
      <c r="P11" s="591" t="s">
        <v>233</v>
      </c>
      <c r="Q11" s="588" t="s">
        <v>30</v>
      </c>
      <c r="R11" s="588" t="s">
        <v>233</v>
      </c>
      <c r="S11" s="589" t="s">
        <v>747</v>
      </c>
      <c r="T11" s="249" t="s">
        <v>1082</v>
      </c>
    </row>
    <row r="12" spans="1:20" ht="92.4">
      <c r="A12" s="592" t="s">
        <v>17</v>
      </c>
      <c r="B12" s="592" t="s">
        <v>17</v>
      </c>
      <c r="C12" s="593" t="s">
        <v>197</v>
      </c>
      <c r="D12" s="594" t="s">
        <v>100</v>
      </c>
      <c r="E12" s="595" t="s">
        <v>21</v>
      </c>
      <c r="F12" s="687" t="s">
        <v>1067</v>
      </c>
      <c r="G12" s="596" t="s">
        <v>264</v>
      </c>
      <c r="H12" s="592" t="s">
        <v>23</v>
      </c>
      <c r="I12" s="596" t="s">
        <v>755</v>
      </c>
      <c r="J12" s="592" t="s">
        <v>104</v>
      </c>
      <c r="K12" s="598" t="s">
        <v>23</v>
      </c>
      <c r="L12" s="596" t="s">
        <v>755</v>
      </c>
      <c r="M12" s="596" t="s">
        <v>757</v>
      </c>
      <c r="N12" s="596" t="s">
        <v>758</v>
      </c>
      <c r="O12" s="250" t="s">
        <v>756</v>
      </c>
      <c r="P12" s="596" t="s">
        <v>755</v>
      </c>
      <c r="Q12" s="250" t="s">
        <v>756</v>
      </c>
      <c r="R12" s="250" t="s">
        <v>757</v>
      </c>
      <c r="S12" s="596"/>
      <c r="T12" s="249" t="s">
        <v>1082</v>
      </c>
    </row>
    <row r="13" spans="1:20" ht="92.4">
      <c r="A13" s="592" t="s">
        <v>17</v>
      </c>
      <c r="B13" s="592" t="s">
        <v>17</v>
      </c>
      <c r="C13" s="593" t="s">
        <v>197</v>
      </c>
      <c r="D13" s="594" t="s">
        <v>100</v>
      </c>
      <c r="E13" s="595" t="s">
        <v>21</v>
      </c>
      <c r="F13" s="596" t="s">
        <v>189</v>
      </c>
      <c r="G13" s="597" t="s">
        <v>759</v>
      </c>
      <c r="H13" s="592" t="s">
        <v>23</v>
      </c>
      <c r="I13" s="596" t="s">
        <v>755</v>
      </c>
      <c r="J13" s="592" t="s">
        <v>23</v>
      </c>
      <c r="K13" s="598" t="s">
        <v>23</v>
      </c>
      <c r="L13" s="596" t="s">
        <v>755</v>
      </c>
      <c r="M13" s="596" t="s">
        <v>757</v>
      </c>
      <c r="N13" s="596" t="s">
        <v>758</v>
      </c>
      <c r="O13" s="250" t="s">
        <v>756</v>
      </c>
      <c r="P13" s="596" t="s">
        <v>755</v>
      </c>
      <c r="Q13" s="250" t="s">
        <v>756</v>
      </c>
      <c r="R13" s="250" t="s">
        <v>757</v>
      </c>
      <c r="S13" s="596"/>
      <c r="T13" s="249" t="s">
        <v>1082</v>
      </c>
    </row>
    <row r="14" spans="1:20" ht="92.4">
      <c r="A14" s="592" t="s">
        <v>17</v>
      </c>
      <c r="B14" s="592" t="s">
        <v>17</v>
      </c>
      <c r="C14" s="593" t="s">
        <v>197</v>
      </c>
      <c r="D14" s="594" t="s">
        <v>100</v>
      </c>
      <c r="E14" s="595" t="s">
        <v>21</v>
      </c>
      <c r="F14" s="596" t="s">
        <v>189</v>
      </c>
      <c r="G14" s="597" t="s">
        <v>203</v>
      </c>
      <c r="H14" s="592" t="s">
        <v>23</v>
      </c>
      <c r="I14" s="596" t="s">
        <v>755</v>
      </c>
      <c r="J14" s="592" t="s">
        <v>23</v>
      </c>
      <c r="K14" s="598" t="s">
        <v>23</v>
      </c>
      <c r="L14" s="596" t="s">
        <v>755</v>
      </c>
      <c r="M14" s="596" t="s">
        <v>757</v>
      </c>
      <c r="N14" s="596" t="s">
        <v>758</v>
      </c>
      <c r="O14" s="250" t="s">
        <v>756</v>
      </c>
      <c r="P14" s="596" t="s">
        <v>755</v>
      </c>
      <c r="Q14" s="250" t="s">
        <v>756</v>
      </c>
      <c r="R14" s="250" t="s">
        <v>757</v>
      </c>
      <c r="S14" s="596"/>
      <c r="T14" s="249" t="s">
        <v>1082</v>
      </c>
    </row>
    <row r="15" spans="1:20" ht="80.400000000000006" customHeight="1">
      <c r="A15" s="598" t="s">
        <v>17</v>
      </c>
      <c r="B15" s="598" t="s">
        <v>17</v>
      </c>
      <c r="C15" s="588" t="s">
        <v>197</v>
      </c>
      <c r="D15" s="597" t="s">
        <v>760</v>
      </c>
      <c r="E15" s="599" t="s">
        <v>205</v>
      </c>
      <c r="F15" s="600" t="s">
        <v>189</v>
      </c>
      <c r="G15" s="601" t="s">
        <v>208</v>
      </c>
      <c r="H15" s="598" t="s">
        <v>23</v>
      </c>
      <c r="I15" s="600" t="s">
        <v>761</v>
      </c>
      <c r="J15" s="598" t="s">
        <v>23</v>
      </c>
      <c r="K15" s="598" t="s">
        <v>23</v>
      </c>
      <c r="L15" s="600" t="s">
        <v>761</v>
      </c>
      <c r="M15" s="600" t="s">
        <v>757</v>
      </c>
      <c r="N15" s="600" t="s">
        <v>762</v>
      </c>
      <c r="O15" s="251" t="s">
        <v>756</v>
      </c>
      <c r="P15" s="600" t="s">
        <v>761</v>
      </c>
      <c r="Q15" s="251" t="s">
        <v>756</v>
      </c>
      <c r="R15" s="251" t="s">
        <v>757</v>
      </c>
      <c r="S15" s="600"/>
      <c r="T15" s="249" t="s">
        <v>1082</v>
      </c>
    </row>
    <row r="16" spans="1:20" ht="66" customHeight="1">
      <c r="A16" s="602" t="s">
        <v>17</v>
      </c>
      <c r="B16" s="602" t="s">
        <v>17</v>
      </c>
      <c r="C16" s="588" t="s">
        <v>197</v>
      </c>
      <c r="D16" s="597" t="s">
        <v>100</v>
      </c>
      <c r="E16" s="599" t="s">
        <v>21</v>
      </c>
      <c r="F16" s="687" t="s">
        <v>1081</v>
      </c>
      <c r="G16" s="600" t="s">
        <v>256</v>
      </c>
      <c r="H16" s="598" t="s">
        <v>23</v>
      </c>
      <c r="I16" s="600" t="s">
        <v>763</v>
      </c>
      <c r="J16" s="598" t="s">
        <v>104</v>
      </c>
      <c r="K16" s="598" t="s">
        <v>23</v>
      </c>
      <c r="L16" s="600" t="s">
        <v>764</v>
      </c>
      <c r="M16" s="600" t="s">
        <v>757</v>
      </c>
      <c r="N16" s="600" t="s">
        <v>758</v>
      </c>
      <c r="O16" s="250" t="s">
        <v>23</v>
      </c>
      <c r="P16" s="596" t="s">
        <v>765</v>
      </c>
      <c r="Q16" s="593" t="s">
        <v>30</v>
      </c>
      <c r="R16" s="588" t="s">
        <v>233</v>
      </c>
      <c r="S16" s="600"/>
      <c r="T16" s="249" t="s">
        <v>1082</v>
      </c>
    </row>
    <row r="17" spans="1:20" ht="66" customHeight="1">
      <c r="A17" s="602" t="s">
        <v>17</v>
      </c>
      <c r="B17" s="602" t="s">
        <v>17</v>
      </c>
      <c r="C17" s="588" t="s">
        <v>197</v>
      </c>
      <c r="D17" s="597" t="s">
        <v>100</v>
      </c>
      <c r="E17" s="599" t="s">
        <v>21</v>
      </c>
      <c r="F17" s="687" t="s">
        <v>1081</v>
      </c>
      <c r="G17" s="600" t="s">
        <v>265</v>
      </c>
      <c r="H17" s="598" t="s">
        <v>23</v>
      </c>
      <c r="I17" s="600" t="s">
        <v>763</v>
      </c>
      <c r="J17" s="598" t="s">
        <v>104</v>
      </c>
      <c r="K17" s="598" t="s">
        <v>23</v>
      </c>
      <c r="L17" s="600" t="s">
        <v>764</v>
      </c>
      <c r="M17" s="600" t="s">
        <v>757</v>
      </c>
      <c r="N17" s="600" t="s">
        <v>758</v>
      </c>
      <c r="O17" s="250" t="s">
        <v>23</v>
      </c>
      <c r="P17" s="596" t="s">
        <v>765</v>
      </c>
      <c r="Q17" s="593" t="s">
        <v>30</v>
      </c>
      <c r="R17" s="588" t="s">
        <v>233</v>
      </c>
      <c r="S17" s="600"/>
      <c r="T17" s="249" t="s">
        <v>1082</v>
      </c>
    </row>
    <row r="18" spans="1:20" ht="52.8">
      <c r="A18" s="602" t="s">
        <v>17</v>
      </c>
      <c r="B18" s="602" t="s">
        <v>17</v>
      </c>
      <c r="C18" s="588" t="s">
        <v>197</v>
      </c>
      <c r="D18" s="597" t="s">
        <v>760</v>
      </c>
      <c r="E18" s="599" t="s">
        <v>205</v>
      </c>
      <c r="F18" s="687" t="s">
        <v>1081</v>
      </c>
      <c r="G18" s="600" t="s">
        <v>281</v>
      </c>
      <c r="H18" s="598" t="s">
        <v>23</v>
      </c>
      <c r="I18" s="600" t="s">
        <v>763</v>
      </c>
      <c r="J18" s="598" t="s">
        <v>104</v>
      </c>
      <c r="K18" s="598" t="s">
        <v>23</v>
      </c>
      <c r="L18" s="600" t="s">
        <v>764</v>
      </c>
      <c r="M18" s="600" t="s">
        <v>757</v>
      </c>
      <c r="N18" s="600" t="s">
        <v>762</v>
      </c>
      <c r="O18" s="250" t="s">
        <v>23</v>
      </c>
      <c r="P18" s="596" t="s">
        <v>765</v>
      </c>
      <c r="Q18" s="593" t="s">
        <v>30</v>
      </c>
      <c r="R18" s="588" t="s">
        <v>233</v>
      </c>
      <c r="S18" s="600"/>
      <c r="T18" s="249" t="s">
        <v>1082</v>
      </c>
    </row>
    <row r="19" spans="1:20" ht="171.6">
      <c r="A19" s="602" t="s">
        <v>17</v>
      </c>
      <c r="B19" s="602" t="s">
        <v>17</v>
      </c>
      <c r="C19" s="593" t="s">
        <v>197</v>
      </c>
      <c r="D19" s="594" t="s">
        <v>100</v>
      </c>
      <c r="E19" s="595" t="s">
        <v>21</v>
      </c>
      <c r="F19" s="687" t="s">
        <v>1080</v>
      </c>
      <c r="G19" s="596" t="s">
        <v>261</v>
      </c>
      <c r="H19" s="592" t="s">
        <v>23</v>
      </c>
      <c r="I19" s="596" t="s">
        <v>755</v>
      </c>
      <c r="J19" s="592" t="s">
        <v>104</v>
      </c>
      <c r="K19" s="592" t="s">
        <v>23</v>
      </c>
      <c r="L19" s="593" t="s">
        <v>755</v>
      </c>
      <c r="M19" s="592" t="s">
        <v>757</v>
      </c>
      <c r="N19" s="596" t="s">
        <v>758</v>
      </c>
      <c r="O19" s="250" t="s">
        <v>23</v>
      </c>
      <c r="P19" s="250" t="s">
        <v>766</v>
      </c>
      <c r="Q19" s="250" t="s">
        <v>23</v>
      </c>
      <c r="R19" s="688" t="s">
        <v>766</v>
      </c>
      <c r="S19" s="596"/>
      <c r="T19" s="249" t="s">
        <v>1082</v>
      </c>
    </row>
    <row r="20" spans="1:20" ht="206.4" customHeight="1">
      <c r="A20" s="602" t="s">
        <v>17</v>
      </c>
      <c r="B20" s="602" t="s">
        <v>17</v>
      </c>
      <c r="C20" s="593" t="s">
        <v>197</v>
      </c>
      <c r="D20" s="594" t="s">
        <v>100</v>
      </c>
      <c r="E20" s="595" t="s">
        <v>21</v>
      </c>
      <c r="F20" s="687" t="s">
        <v>1080</v>
      </c>
      <c r="G20" s="596" t="s">
        <v>267</v>
      </c>
      <c r="H20" s="592" t="s">
        <v>23</v>
      </c>
      <c r="I20" s="600" t="s">
        <v>767</v>
      </c>
      <c r="J20" s="598" t="s">
        <v>104</v>
      </c>
      <c r="K20" s="598" t="s">
        <v>23</v>
      </c>
      <c r="L20" s="588" t="s">
        <v>767</v>
      </c>
      <c r="M20" s="592" t="s">
        <v>757</v>
      </c>
      <c r="N20" s="596" t="s">
        <v>758</v>
      </c>
      <c r="O20" s="250" t="s">
        <v>23</v>
      </c>
      <c r="P20" s="250" t="s">
        <v>766</v>
      </c>
      <c r="Q20" s="250" t="s">
        <v>23</v>
      </c>
      <c r="R20" s="250" t="s">
        <v>766</v>
      </c>
      <c r="S20" s="596"/>
      <c r="T20" s="249" t="s">
        <v>1082</v>
      </c>
    </row>
    <row r="21" spans="1:20" ht="174.6" customHeight="1">
      <c r="A21" s="602" t="s">
        <v>17</v>
      </c>
      <c r="B21" s="602" t="s">
        <v>17</v>
      </c>
      <c r="C21" s="588" t="s">
        <v>197</v>
      </c>
      <c r="D21" s="597" t="s">
        <v>760</v>
      </c>
      <c r="E21" s="599" t="s">
        <v>205</v>
      </c>
      <c r="F21" s="687" t="s">
        <v>1080</v>
      </c>
      <c r="G21" s="596" t="s">
        <v>284</v>
      </c>
      <c r="H21" s="598" t="s">
        <v>23</v>
      </c>
      <c r="I21" s="600" t="s">
        <v>768</v>
      </c>
      <c r="J21" s="598" t="s">
        <v>104</v>
      </c>
      <c r="K21" s="598" t="s">
        <v>23</v>
      </c>
      <c r="L21" s="600" t="s">
        <v>768</v>
      </c>
      <c r="M21" s="598" t="s">
        <v>757</v>
      </c>
      <c r="N21" s="600" t="s">
        <v>762</v>
      </c>
      <c r="O21" s="251" t="s">
        <v>23</v>
      </c>
      <c r="P21" s="251" t="s">
        <v>769</v>
      </c>
      <c r="Q21" s="251" t="s">
        <v>23</v>
      </c>
      <c r="R21" s="251" t="s">
        <v>769</v>
      </c>
      <c r="S21" s="600"/>
      <c r="T21" s="249" t="s">
        <v>1082</v>
      </c>
    </row>
    <row r="22" spans="1:20" ht="92.4">
      <c r="A22" s="602" t="s">
        <v>17</v>
      </c>
      <c r="B22" s="602" t="s">
        <v>17</v>
      </c>
      <c r="C22" s="593" t="s">
        <v>197</v>
      </c>
      <c r="D22" s="594" t="s">
        <v>100</v>
      </c>
      <c r="E22" s="595" t="s">
        <v>21</v>
      </c>
      <c r="F22" s="687" t="s">
        <v>1079</v>
      </c>
      <c r="G22" s="596" t="s">
        <v>263</v>
      </c>
      <c r="H22" s="592" t="s">
        <v>23</v>
      </c>
      <c r="I22" s="596" t="s">
        <v>770</v>
      </c>
      <c r="J22" s="592" t="s">
        <v>104</v>
      </c>
      <c r="K22" s="592" t="s">
        <v>756</v>
      </c>
      <c r="L22" s="596" t="s">
        <v>770</v>
      </c>
      <c r="M22" s="592" t="s">
        <v>757</v>
      </c>
      <c r="N22" s="596" t="s">
        <v>758</v>
      </c>
      <c r="O22" s="250" t="s">
        <v>23</v>
      </c>
      <c r="P22" s="596" t="s">
        <v>770</v>
      </c>
      <c r="Q22" s="250" t="s">
        <v>30</v>
      </c>
      <c r="R22" s="250" t="s">
        <v>104</v>
      </c>
      <c r="S22" s="596"/>
      <c r="T22" s="249" t="s">
        <v>1082</v>
      </c>
    </row>
    <row r="23" spans="1:20" ht="79.2">
      <c r="A23" s="602" t="s">
        <v>17</v>
      </c>
      <c r="B23" s="602" t="s">
        <v>17</v>
      </c>
      <c r="C23" s="593" t="s">
        <v>197</v>
      </c>
      <c r="D23" s="594" t="s">
        <v>100</v>
      </c>
      <c r="E23" s="595" t="s">
        <v>21</v>
      </c>
      <c r="F23" s="687" t="s">
        <v>1079</v>
      </c>
      <c r="G23" s="596" t="s">
        <v>268</v>
      </c>
      <c r="H23" s="592" t="s">
        <v>23</v>
      </c>
      <c r="I23" s="596" t="s">
        <v>771</v>
      </c>
      <c r="J23" s="592" t="s">
        <v>104</v>
      </c>
      <c r="K23" s="592" t="s">
        <v>756</v>
      </c>
      <c r="L23" s="596" t="s">
        <v>771</v>
      </c>
      <c r="M23" s="592" t="s">
        <v>757</v>
      </c>
      <c r="N23" s="596" t="s">
        <v>758</v>
      </c>
      <c r="O23" s="250" t="s">
        <v>23</v>
      </c>
      <c r="P23" s="596" t="s">
        <v>771</v>
      </c>
      <c r="Q23" s="250" t="s">
        <v>30</v>
      </c>
      <c r="R23" s="250" t="s">
        <v>104</v>
      </c>
      <c r="S23" s="596"/>
      <c r="T23" s="249" t="s">
        <v>1082</v>
      </c>
    </row>
    <row r="24" spans="1:20" ht="118.8">
      <c r="A24" s="602" t="s">
        <v>17</v>
      </c>
      <c r="B24" s="602" t="s">
        <v>17</v>
      </c>
      <c r="C24" s="588" t="s">
        <v>197</v>
      </c>
      <c r="D24" s="597" t="s">
        <v>760</v>
      </c>
      <c r="E24" s="599" t="s">
        <v>205</v>
      </c>
      <c r="F24" s="687" t="s">
        <v>1079</v>
      </c>
      <c r="G24" s="596" t="s">
        <v>289</v>
      </c>
      <c r="H24" s="598" t="s">
        <v>23</v>
      </c>
      <c r="I24" s="600" t="s">
        <v>768</v>
      </c>
      <c r="J24" s="598" t="s">
        <v>104</v>
      </c>
      <c r="K24" s="598" t="s">
        <v>23</v>
      </c>
      <c r="L24" s="600" t="s">
        <v>768</v>
      </c>
      <c r="M24" s="598" t="s">
        <v>757</v>
      </c>
      <c r="N24" s="600" t="s">
        <v>762</v>
      </c>
      <c r="O24" s="251" t="s">
        <v>23</v>
      </c>
      <c r="P24" s="600" t="s">
        <v>768</v>
      </c>
      <c r="Q24" s="251" t="s">
        <v>30</v>
      </c>
      <c r="R24" s="251" t="s">
        <v>104</v>
      </c>
      <c r="S24" s="600"/>
      <c r="T24" s="249" t="s">
        <v>1082</v>
      </c>
    </row>
    <row r="25" spans="1:20" ht="118.8">
      <c r="A25" s="602" t="s">
        <v>17</v>
      </c>
      <c r="B25" s="602" t="s">
        <v>17</v>
      </c>
      <c r="C25" s="588" t="s">
        <v>197</v>
      </c>
      <c r="D25" s="597" t="s">
        <v>760</v>
      </c>
      <c r="E25" s="599" t="s">
        <v>205</v>
      </c>
      <c r="F25" s="687" t="s">
        <v>1079</v>
      </c>
      <c r="G25" s="596" t="s">
        <v>285</v>
      </c>
      <c r="H25" s="598" t="s">
        <v>23</v>
      </c>
      <c r="I25" s="600" t="s">
        <v>768</v>
      </c>
      <c r="J25" s="598" t="s">
        <v>104</v>
      </c>
      <c r="K25" s="598" t="s">
        <v>23</v>
      </c>
      <c r="L25" s="600" t="s">
        <v>768</v>
      </c>
      <c r="M25" s="598" t="s">
        <v>757</v>
      </c>
      <c r="N25" s="600" t="s">
        <v>762</v>
      </c>
      <c r="O25" s="251" t="s">
        <v>23</v>
      </c>
      <c r="P25" s="600" t="s">
        <v>768</v>
      </c>
      <c r="Q25" s="251" t="s">
        <v>30</v>
      </c>
      <c r="R25" s="251" t="s">
        <v>104</v>
      </c>
      <c r="S25" s="600"/>
      <c r="T25" s="249" t="s">
        <v>1082</v>
      </c>
    </row>
    <row r="26" spans="1:20" ht="92.4">
      <c r="A26" s="602" t="s">
        <v>17</v>
      </c>
      <c r="B26" s="602" t="s">
        <v>17</v>
      </c>
      <c r="C26" s="660" t="s">
        <v>197</v>
      </c>
      <c r="D26" s="597" t="s">
        <v>760</v>
      </c>
      <c r="E26" s="599" t="s">
        <v>205</v>
      </c>
      <c r="F26" s="687" t="s">
        <v>1067</v>
      </c>
      <c r="G26" s="596" t="s">
        <v>286</v>
      </c>
      <c r="H26" s="592" t="s">
        <v>23</v>
      </c>
      <c r="I26" s="596" t="s">
        <v>755</v>
      </c>
      <c r="J26" s="592" t="s">
        <v>104</v>
      </c>
      <c r="K26" s="598" t="s">
        <v>23</v>
      </c>
      <c r="L26" s="596" t="s">
        <v>755</v>
      </c>
      <c r="M26" s="596" t="s">
        <v>757</v>
      </c>
      <c r="N26" s="600" t="s">
        <v>762</v>
      </c>
      <c r="O26" s="250" t="s">
        <v>756</v>
      </c>
      <c r="P26" s="596" t="s">
        <v>755</v>
      </c>
      <c r="Q26" s="250" t="s">
        <v>756</v>
      </c>
      <c r="R26" s="250" t="s">
        <v>757</v>
      </c>
      <c r="S26" s="600"/>
      <c r="T26" s="249" t="s">
        <v>1082</v>
      </c>
    </row>
    <row r="27" spans="1:20" ht="79.2">
      <c r="A27" s="602" t="s">
        <v>17</v>
      </c>
      <c r="B27" s="602" t="s">
        <v>17</v>
      </c>
      <c r="C27" s="588" t="s">
        <v>197</v>
      </c>
      <c r="D27" s="597" t="s">
        <v>100</v>
      </c>
      <c r="E27" s="599" t="s">
        <v>21</v>
      </c>
      <c r="F27" s="687" t="s">
        <v>1078</v>
      </c>
      <c r="G27" s="600" t="s">
        <v>272</v>
      </c>
      <c r="H27" s="598" t="s">
        <v>23</v>
      </c>
      <c r="I27" s="600" t="s">
        <v>763</v>
      </c>
      <c r="J27" s="598" t="s">
        <v>104</v>
      </c>
      <c r="K27" s="598" t="s">
        <v>23</v>
      </c>
      <c r="L27" s="600" t="s">
        <v>764</v>
      </c>
      <c r="M27" s="600" t="s">
        <v>772</v>
      </c>
      <c r="N27" s="600" t="s">
        <v>773</v>
      </c>
      <c r="O27" s="251" t="s">
        <v>30</v>
      </c>
      <c r="P27" s="251" t="s">
        <v>104</v>
      </c>
      <c r="Q27" s="251" t="s">
        <v>30</v>
      </c>
      <c r="R27" s="251" t="s">
        <v>104</v>
      </c>
      <c r="S27" s="600"/>
      <c r="T27" s="249" t="s">
        <v>1082</v>
      </c>
    </row>
    <row r="28" spans="1:20" ht="79.2">
      <c r="A28" s="602" t="s">
        <v>17</v>
      </c>
      <c r="B28" s="602" t="s">
        <v>17</v>
      </c>
      <c r="C28" s="588" t="s">
        <v>197</v>
      </c>
      <c r="D28" s="597" t="s">
        <v>100</v>
      </c>
      <c r="E28" s="599" t="s">
        <v>21</v>
      </c>
      <c r="F28" s="687" t="s">
        <v>1078</v>
      </c>
      <c r="G28" s="600" t="s">
        <v>275</v>
      </c>
      <c r="H28" s="598" t="s">
        <v>23</v>
      </c>
      <c r="I28" s="600" t="s">
        <v>763</v>
      </c>
      <c r="J28" s="598" t="s">
        <v>104</v>
      </c>
      <c r="K28" s="598" t="s">
        <v>23</v>
      </c>
      <c r="L28" s="600" t="s">
        <v>764</v>
      </c>
      <c r="M28" s="600" t="s">
        <v>772</v>
      </c>
      <c r="N28" s="600" t="s">
        <v>773</v>
      </c>
      <c r="O28" s="251" t="s">
        <v>30</v>
      </c>
      <c r="P28" s="251" t="s">
        <v>104</v>
      </c>
      <c r="Q28" s="251" t="s">
        <v>30</v>
      </c>
      <c r="R28" s="251" t="s">
        <v>104</v>
      </c>
      <c r="S28" s="600"/>
      <c r="T28" s="249" t="s">
        <v>1082</v>
      </c>
    </row>
    <row r="29" spans="1:20" ht="79.2">
      <c r="A29" s="602" t="s">
        <v>17</v>
      </c>
      <c r="B29" s="602" t="s">
        <v>17</v>
      </c>
      <c r="C29" s="588" t="s">
        <v>197</v>
      </c>
      <c r="D29" s="597" t="s">
        <v>100</v>
      </c>
      <c r="E29" s="599" t="s">
        <v>21</v>
      </c>
      <c r="F29" s="687" t="s">
        <v>1078</v>
      </c>
      <c r="G29" s="600" t="s">
        <v>277</v>
      </c>
      <c r="H29" s="598" t="s">
        <v>23</v>
      </c>
      <c r="I29" s="600" t="s">
        <v>763</v>
      </c>
      <c r="J29" s="598" t="s">
        <v>104</v>
      </c>
      <c r="K29" s="598" t="s">
        <v>23</v>
      </c>
      <c r="L29" s="600" t="s">
        <v>764</v>
      </c>
      <c r="M29" s="600" t="s">
        <v>772</v>
      </c>
      <c r="N29" s="600" t="s">
        <v>773</v>
      </c>
      <c r="O29" s="251" t="s">
        <v>30</v>
      </c>
      <c r="P29" s="251" t="s">
        <v>104</v>
      </c>
      <c r="Q29" s="251" t="s">
        <v>30</v>
      </c>
      <c r="R29" s="251" t="s">
        <v>104</v>
      </c>
      <c r="S29" s="600"/>
      <c r="T29" s="249" t="s">
        <v>1083</v>
      </c>
    </row>
    <row r="30" spans="1:20" ht="184.95" customHeight="1">
      <c r="A30" s="602" t="s">
        <v>17</v>
      </c>
      <c r="B30" s="602" t="s">
        <v>17</v>
      </c>
      <c r="C30" s="588" t="s">
        <v>197</v>
      </c>
      <c r="D30" s="597" t="s">
        <v>100</v>
      </c>
      <c r="E30" s="599" t="s">
        <v>21</v>
      </c>
      <c r="F30" s="687" t="s">
        <v>1076</v>
      </c>
      <c r="G30" s="597" t="s">
        <v>1077</v>
      </c>
      <c r="H30" s="598" t="s">
        <v>30</v>
      </c>
      <c r="I30" s="588" t="s">
        <v>104</v>
      </c>
      <c r="J30" s="598" t="s">
        <v>104</v>
      </c>
      <c r="K30" s="598" t="s">
        <v>30</v>
      </c>
      <c r="L30" s="598" t="s">
        <v>104</v>
      </c>
      <c r="M30" s="598" t="s">
        <v>757</v>
      </c>
      <c r="N30" s="603" t="s">
        <v>774</v>
      </c>
      <c r="O30" s="251" t="s">
        <v>30</v>
      </c>
      <c r="P30" s="251" t="s">
        <v>104</v>
      </c>
      <c r="Q30" s="251" t="s">
        <v>30</v>
      </c>
      <c r="R30" s="251" t="s">
        <v>104</v>
      </c>
      <c r="S30" s="600"/>
      <c r="T30" s="604" t="s">
        <v>1084</v>
      </c>
    </row>
    <row r="31" spans="1:20" ht="79.95" customHeight="1">
      <c r="A31" s="602" t="s">
        <v>17</v>
      </c>
      <c r="B31" s="602" t="s">
        <v>17</v>
      </c>
      <c r="C31" s="588" t="s">
        <v>197</v>
      </c>
      <c r="D31" s="597" t="s">
        <v>100</v>
      </c>
      <c r="E31" s="599" t="s">
        <v>21</v>
      </c>
      <c r="F31" s="687" t="s">
        <v>1076</v>
      </c>
      <c r="G31" s="597" t="s">
        <v>247</v>
      </c>
      <c r="H31" s="598" t="s">
        <v>30</v>
      </c>
      <c r="I31" s="588" t="s">
        <v>104</v>
      </c>
      <c r="J31" s="598" t="s">
        <v>104</v>
      </c>
      <c r="K31" s="598" t="s">
        <v>30</v>
      </c>
      <c r="L31" s="598" t="s">
        <v>104</v>
      </c>
      <c r="M31" s="598" t="s">
        <v>757</v>
      </c>
      <c r="N31" s="603" t="s">
        <v>774</v>
      </c>
      <c r="O31" s="251" t="s">
        <v>30</v>
      </c>
      <c r="P31" s="251" t="s">
        <v>104</v>
      </c>
      <c r="Q31" s="251" t="s">
        <v>30</v>
      </c>
      <c r="R31" s="251" t="s">
        <v>104</v>
      </c>
      <c r="S31" s="600"/>
      <c r="T31" s="604" t="s">
        <v>1084</v>
      </c>
    </row>
    <row r="32" spans="1:20" ht="100.95" customHeight="1">
      <c r="A32" s="602" t="s">
        <v>17</v>
      </c>
      <c r="B32" s="602" t="s">
        <v>17</v>
      </c>
      <c r="C32" s="588" t="s">
        <v>197</v>
      </c>
      <c r="D32" s="597" t="s">
        <v>100</v>
      </c>
      <c r="E32" s="599" t="s">
        <v>21</v>
      </c>
      <c r="F32" s="687" t="s">
        <v>1075</v>
      </c>
      <c r="G32" s="597" t="s">
        <v>1074</v>
      </c>
      <c r="H32" s="598" t="s">
        <v>30</v>
      </c>
      <c r="I32" s="588" t="s">
        <v>104</v>
      </c>
      <c r="J32" s="598" t="s">
        <v>104</v>
      </c>
      <c r="K32" s="598" t="s">
        <v>30</v>
      </c>
      <c r="L32" s="598" t="s">
        <v>104</v>
      </c>
      <c r="M32" s="598" t="s">
        <v>757</v>
      </c>
      <c r="N32" s="603" t="s">
        <v>774</v>
      </c>
      <c r="O32" s="251" t="s">
        <v>30</v>
      </c>
      <c r="P32" s="251" t="s">
        <v>104</v>
      </c>
      <c r="Q32" s="251" t="s">
        <v>30</v>
      </c>
      <c r="R32" s="251" t="s">
        <v>104</v>
      </c>
      <c r="S32" s="600"/>
      <c r="T32" s="604" t="s">
        <v>1085</v>
      </c>
    </row>
    <row r="33" spans="1:20" ht="78.599999999999994" customHeight="1">
      <c r="A33" s="598" t="s">
        <v>17</v>
      </c>
      <c r="B33" s="598" t="s">
        <v>17</v>
      </c>
      <c r="C33" s="588" t="s">
        <v>197</v>
      </c>
      <c r="D33" s="597" t="s">
        <v>100</v>
      </c>
      <c r="E33" s="599" t="s">
        <v>21</v>
      </c>
      <c r="F33" s="597" t="s">
        <v>189</v>
      </c>
      <c r="G33" s="597" t="s">
        <v>191</v>
      </c>
      <c r="H33" s="588" t="s">
        <v>23</v>
      </c>
      <c r="I33" s="605" t="s">
        <v>775</v>
      </c>
      <c r="J33" s="588" t="s">
        <v>23</v>
      </c>
      <c r="K33" s="588" t="s">
        <v>23</v>
      </c>
      <c r="L33" s="605" t="s">
        <v>775</v>
      </c>
      <c r="M33" s="598" t="s">
        <v>776</v>
      </c>
      <c r="N33" s="588" t="s">
        <v>777</v>
      </c>
      <c r="O33" s="588" t="s">
        <v>23</v>
      </c>
      <c r="P33" s="605" t="s">
        <v>775</v>
      </c>
      <c r="Q33" s="588" t="s">
        <v>23</v>
      </c>
      <c r="R33" s="605" t="s">
        <v>775</v>
      </c>
      <c r="S33" s="600"/>
      <c r="T33" s="596" t="s">
        <v>778</v>
      </c>
    </row>
  </sheetData>
  <autoFilter ref="A5:T5" xr:uid="{9DC58895-868B-4E27-B198-A397B329F079}"/>
  <mergeCells count="4">
    <mergeCell ref="H4:I4"/>
    <mergeCell ref="K4:L4"/>
    <mergeCell ref="M4:N4"/>
    <mergeCell ref="O4:R4"/>
  </mergeCells>
  <phoneticPr fontId="35" type="noConversion"/>
  <dataValidations count="1">
    <dataValidation type="list" allowBlank="1" showInputMessage="1" showErrorMessage="1" sqref="A6:A33" xr:uid="{00F440F6-7858-4EA3-860A-C6C1B088C080}">
      <formula1>#REF!</formula1>
    </dataValidation>
  </dataValidations>
  <hyperlinks>
    <hyperlink ref="I7:I10" r:id="rId1" display="https://datacollection.jrc.ec.europa.eu/documents/10213/688307/Finland_NP_Proposal_2011-2013_Amended-for-2013.docx" xr:uid="{DEA7F233-B848-4715-92E6-31D34EA650AA}"/>
    <hyperlink ref="I6" r:id="rId2" xr:uid="{33AEAC96-DCE2-49A5-872C-84FA7A2DEFEC}"/>
    <hyperlink ref="P33" r:id="rId3" xr:uid="{34987CE3-BB63-4C9B-A727-6922B0D2A237}"/>
    <hyperlink ref="R33" r:id="rId4" xr:uid="{8B0277ED-E5C1-4FBE-A847-4E93CA48C9B5}"/>
    <hyperlink ref="L33" r:id="rId5" xr:uid="{0FA5CA2E-72E1-47C4-8244-28A803DB8C73}"/>
    <hyperlink ref="I33" r:id="rId6" xr:uid="{CC5F0229-FCF1-4325-AF26-E884828A1FD5}"/>
  </hyperlinks>
  <pageMargins left="0.7" right="0.7" top="0.75" bottom="0.75" header="0.3" footer="0.3"/>
  <pageSetup paperSize="9" scale="42" fitToHeight="0" orientation="landscape" r:id="rId7"/>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E7DB0-49D1-42E1-BD67-6F695A1CD949}">
  <sheetPr>
    <tabColor theme="0" tint="-0.14999847407452621"/>
    <pageSetUpPr fitToPage="1"/>
  </sheetPr>
  <dimension ref="A1:AH15"/>
  <sheetViews>
    <sheetView topLeftCell="D1" zoomScale="70" zoomScaleNormal="70" workbookViewId="0">
      <selection activeCell="H5" sqref="A5:XFD5"/>
    </sheetView>
  </sheetViews>
  <sheetFormatPr defaultColWidth="8.88671875" defaultRowHeight="13.2"/>
  <cols>
    <col min="1" max="1" width="7.33203125" style="180" customWidth="1"/>
    <col min="2" max="2" width="38.5546875" style="180" customWidth="1"/>
    <col min="3" max="5" width="8.88671875" style="180"/>
    <col min="6" max="6" width="30.33203125" style="180" bestFit="1" customWidth="1"/>
    <col min="7" max="7" width="28.44140625" style="180" bestFit="1" customWidth="1"/>
    <col min="8" max="30" width="8.88671875" style="180"/>
    <col min="31" max="31" width="12" style="180" customWidth="1"/>
    <col min="32" max="32" width="27.33203125" style="180" customWidth="1"/>
    <col min="33" max="33" width="25.33203125" style="180" customWidth="1"/>
    <col min="34" max="34" width="10.6640625" style="180" customWidth="1"/>
    <col min="35" max="16384" width="8.88671875" style="180"/>
  </cols>
  <sheetData>
    <row r="1" spans="1:34">
      <c r="A1" s="206" t="s">
        <v>779</v>
      </c>
    </row>
    <row r="2" spans="1:34" ht="13.5" customHeight="1">
      <c r="B2" s="206"/>
      <c r="C2" s="2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724" t="s">
        <v>1</v>
      </c>
      <c r="AG2" s="724"/>
      <c r="AH2" s="586" t="s">
        <v>2</v>
      </c>
    </row>
    <row r="3" spans="1:34" ht="13.8" thickBot="1">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725" t="s">
        <v>3</v>
      </c>
      <c r="AG3" s="725"/>
      <c r="AH3" s="595">
        <v>2021</v>
      </c>
    </row>
    <row r="4" spans="1:34">
      <c r="A4" s="726"/>
      <c r="B4" s="727"/>
      <c r="C4" s="727"/>
      <c r="D4" s="727"/>
      <c r="E4" s="727"/>
      <c r="F4" s="727"/>
      <c r="G4" s="728"/>
      <c r="H4" s="732" t="s">
        <v>780</v>
      </c>
      <c r="I4" s="733"/>
      <c r="J4" s="733"/>
      <c r="K4" s="733"/>
      <c r="L4" s="733"/>
      <c r="M4" s="733" t="s">
        <v>781</v>
      </c>
      <c r="N4" s="733"/>
      <c r="O4" s="733"/>
      <c r="P4" s="733"/>
      <c r="Q4" s="733"/>
      <c r="R4" s="733"/>
      <c r="S4" s="733"/>
      <c r="T4" s="733"/>
      <c r="U4" s="733"/>
      <c r="V4" s="733"/>
      <c r="W4" s="733" t="s">
        <v>782</v>
      </c>
      <c r="X4" s="733"/>
      <c r="Y4" s="733"/>
      <c r="Z4" s="733"/>
      <c r="AA4" s="733"/>
      <c r="AB4" s="733"/>
      <c r="AC4" s="733"/>
      <c r="AD4" s="733"/>
      <c r="AE4" s="734"/>
      <c r="AF4" s="735"/>
      <c r="AG4" s="735"/>
      <c r="AH4" s="595"/>
    </row>
    <row r="5" spans="1:34" ht="79.8" thickBot="1">
      <c r="A5" s="729"/>
      <c r="B5" s="730"/>
      <c r="C5" s="730"/>
      <c r="D5" s="730"/>
      <c r="E5" s="730"/>
      <c r="F5" s="730"/>
      <c r="G5" s="731"/>
      <c r="H5" s="736" t="s">
        <v>783</v>
      </c>
      <c r="I5" s="737"/>
      <c r="J5" s="737" t="s">
        <v>784</v>
      </c>
      <c r="K5" s="737"/>
      <c r="L5" s="737"/>
      <c r="M5" s="737" t="s">
        <v>785</v>
      </c>
      <c r="N5" s="737"/>
      <c r="O5" s="737"/>
      <c r="P5" s="737" t="s">
        <v>786</v>
      </c>
      <c r="Q5" s="737"/>
      <c r="R5" s="737"/>
      <c r="S5" s="737"/>
      <c r="T5" s="737"/>
      <c r="U5" s="369" t="s">
        <v>787</v>
      </c>
      <c r="V5" s="369" t="s">
        <v>788</v>
      </c>
      <c r="W5" s="369" t="s">
        <v>789</v>
      </c>
      <c r="X5" s="737" t="s">
        <v>790</v>
      </c>
      <c r="Y5" s="737"/>
      <c r="Z5" s="369" t="s">
        <v>791</v>
      </c>
      <c r="AA5" s="737" t="s">
        <v>792</v>
      </c>
      <c r="AB5" s="737"/>
      <c r="AC5" s="737" t="s">
        <v>793</v>
      </c>
      <c r="AD5" s="737"/>
      <c r="AE5" s="740"/>
      <c r="AF5" s="741" t="s">
        <v>15</v>
      </c>
      <c r="AG5" s="741"/>
      <c r="AH5" s="723" t="s">
        <v>225</v>
      </c>
    </row>
    <row r="6" spans="1:34" ht="102.6" thickBot="1">
      <c r="A6" s="253" t="s">
        <v>4</v>
      </c>
      <c r="B6" s="254" t="s">
        <v>794</v>
      </c>
      <c r="C6" s="254" t="s">
        <v>728</v>
      </c>
      <c r="D6" s="254" t="s">
        <v>7</v>
      </c>
      <c r="E6" s="254" t="s">
        <v>795</v>
      </c>
      <c r="F6" s="254" t="s">
        <v>796</v>
      </c>
      <c r="G6" s="255" t="s">
        <v>797</v>
      </c>
      <c r="H6" s="256" t="s">
        <v>798</v>
      </c>
      <c r="I6" s="257" t="s">
        <v>799</v>
      </c>
      <c r="J6" s="257" t="s">
        <v>800</v>
      </c>
      <c r="K6" s="257" t="s">
        <v>801</v>
      </c>
      <c r="L6" s="257" t="s">
        <v>802</v>
      </c>
      <c r="M6" s="257" t="s">
        <v>803</v>
      </c>
      <c r="N6" s="257" t="s">
        <v>804</v>
      </c>
      <c r="O6" s="257" t="s">
        <v>805</v>
      </c>
      <c r="P6" s="257" t="s">
        <v>806</v>
      </c>
      <c r="Q6" s="257" t="s">
        <v>807</v>
      </c>
      <c r="R6" s="257" t="s">
        <v>808</v>
      </c>
      <c r="S6" s="257" t="s">
        <v>809</v>
      </c>
      <c r="T6" s="257" t="s">
        <v>810</v>
      </c>
      <c r="U6" s="257" t="s">
        <v>811</v>
      </c>
      <c r="V6" s="258" t="s">
        <v>812</v>
      </c>
      <c r="W6" s="258" t="s">
        <v>813</v>
      </c>
      <c r="X6" s="258" t="s">
        <v>814</v>
      </c>
      <c r="Y6" s="258" t="s">
        <v>815</v>
      </c>
      <c r="Z6" s="257" t="s">
        <v>816</v>
      </c>
      <c r="AA6" s="257" t="s">
        <v>817</v>
      </c>
      <c r="AB6" s="258" t="s">
        <v>818</v>
      </c>
      <c r="AC6" s="257" t="s">
        <v>819</v>
      </c>
      <c r="AD6" s="257" t="s">
        <v>820</v>
      </c>
      <c r="AE6" s="259" t="s">
        <v>821</v>
      </c>
      <c r="AF6" s="741"/>
      <c r="AG6" s="741"/>
      <c r="AH6" s="723"/>
    </row>
    <row r="7" spans="1:34" ht="224.4">
      <c r="A7" s="260" t="s">
        <v>17</v>
      </c>
      <c r="B7" s="260" t="s">
        <v>822</v>
      </c>
      <c r="C7" s="260" t="s">
        <v>2</v>
      </c>
      <c r="D7" s="589" t="s">
        <v>823</v>
      </c>
      <c r="E7" s="607" t="s">
        <v>104</v>
      </c>
      <c r="F7" s="607" t="s">
        <v>457</v>
      </c>
      <c r="G7" s="589" t="s">
        <v>824</v>
      </c>
      <c r="H7" s="607" t="s">
        <v>23</v>
      </c>
      <c r="I7" s="607" t="s">
        <v>23</v>
      </c>
      <c r="J7" s="607" t="s">
        <v>23</v>
      </c>
      <c r="K7" s="607" t="s">
        <v>23</v>
      </c>
      <c r="L7" s="607" t="s">
        <v>23</v>
      </c>
      <c r="M7" s="607" t="s">
        <v>23</v>
      </c>
      <c r="N7" s="607" t="s">
        <v>23</v>
      </c>
      <c r="O7" s="607" t="s">
        <v>23</v>
      </c>
      <c r="P7" s="607" t="s">
        <v>23</v>
      </c>
      <c r="Q7" s="607" t="s">
        <v>23</v>
      </c>
      <c r="R7" s="607" t="s">
        <v>23</v>
      </c>
      <c r="S7" s="607" t="s">
        <v>23</v>
      </c>
      <c r="T7" s="607" t="s">
        <v>23</v>
      </c>
      <c r="U7" s="607" t="s">
        <v>23</v>
      </c>
      <c r="V7" s="607" t="s">
        <v>23</v>
      </c>
      <c r="W7" s="607" t="s">
        <v>23</v>
      </c>
      <c r="X7" s="607" t="s">
        <v>23</v>
      </c>
      <c r="Y7" s="607" t="s">
        <v>23</v>
      </c>
      <c r="Z7" s="607" t="s">
        <v>23</v>
      </c>
      <c r="AA7" s="607" t="s">
        <v>23</v>
      </c>
      <c r="AB7" s="607" t="s">
        <v>23</v>
      </c>
      <c r="AC7" s="607" t="s">
        <v>23</v>
      </c>
      <c r="AD7" s="607" t="s">
        <v>23</v>
      </c>
      <c r="AE7" s="608" t="s">
        <v>825</v>
      </c>
      <c r="AF7" s="609" t="s">
        <v>826</v>
      </c>
      <c r="AG7" s="610" t="s">
        <v>827</v>
      </c>
      <c r="AH7" s="595"/>
    </row>
    <row r="8" spans="1:34" ht="148.94999999999999" customHeight="1">
      <c r="A8" s="260" t="s">
        <v>17</v>
      </c>
      <c r="B8" s="260" t="s">
        <v>822</v>
      </c>
      <c r="C8" s="260" t="s">
        <v>2</v>
      </c>
      <c r="D8" s="589" t="s">
        <v>823</v>
      </c>
      <c r="E8" s="607" t="s">
        <v>104</v>
      </c>
      <c r="F8" s="261" t="s">
        <v>454</v>
      </c>
      <c r="G8" s="607" t="s">
        <v>429</v>
      </c>
      <c r="H8" s="607" t="s">
        <v>23</v>
      </c>
      <c r="I8" s="607" t="s">
        <v>23</v>
      </c>
      <c r="J8" s="607" t="s">
        <v>23</v>
      </c>
      <c r="K8" s="607" t="s">
        <v>23</v>
      </c>
      <c r="L8" s="607" t="s">
        <v>23</v>
      </c>
      <c r="M8" s="607" t="s">
        <v>23</v>
      </c>
      <c r="N8" s="607" t="s">
        <v>23</v>
      </c>
      <c r="O8" s="607" t="s">
        <v>23</v>
      </c>
      <c r="P8" s="607" t="s">
        <v>23</v>
      </c>
      <c r="Q8" s="607" t="s">
        <v>23</v>
      </c>
      <c r="R8" s="607" t="s">
        <v>23</v>
      </c>
      <c r="S8" s="607" t="s">
        <v>23</v>
      </c>
      <c r="T8" s="607" t="s">
        <v>23</v>
      </c>
      <c r="U8" s="607" t="s">
        <v>23</v>
      </c>
      <c r="V8" s="607" t="s">
        <v>23</v>
      </c>
      <c r="W8" s="607" t="s">
        <v>23</v>
      </c>
      <c r="X8" s="607" t="s">
        <v>23</v>
      </c>
      <c r="Y8" s="607" t="s">
        <v>23</v>
      </c>
      <c r="Z8" s="607" t="s">
        <v>23</v>
      </c>
      <c r="AA8" s="607" t="s">
        <v>23</v>
      </c>
      <c r="AB8" s="607" t="s">
        <v>23</v>
      </c>
      <c r="AC8" s="607" t="s">
        <v>23</v>
      </c>
      <c r="AD8" s="607" t="s">
        <v>23</v>
      </c>
      <c r="AE8" s="608" t="s">
        <v>825</v>
      </c>
      <c r="AF8" s="609" t="s">
        <v>828</v>
      </c>
      <c r="AG8" s="610" t="s">
        <v>829</v>
      </c>
      <c r="AH8" s="595"/>
    </row>
    <row r="9" spans="1:34" ht="26.4">
      <c r="A9" s="260" t="s">
        <v>17</v>
      </c>
      <c r="B9" s="260" t="s">
        <v>822</v>
      </c>
      <c r="C9" s="260" t="s">
        <v>2</v>
      </c>
      <c r="D9" s="589" t="s">
        <v>823</v>
      </c>
      <c r="E9" s="607" t="s">
        <v>104</v>
      </c>
      <c r="F9" s="261" t="s">
        <v>454</v>
      </c>
      <c r="G9" s="607" t="s">
        <v>453</v>
      </c>
      <c r="H9" s="607" t="s">
        <v>23</v>
      </c>
      <c r="I9" s="607" t="s">
        <v>23</v>
      </c>
      <c r="J9" s="607" t="s">
        <v>23</v>
      </c>
      <c r="K9" s="607" t="s">
        <v>23</v>
      </c>
      <c r="L9" s="607" t="s">
        <v>23</v>
      </c>
      <c r="M9" s="607" t="s">
        <v>23</v>
      </c>
      <c r="N9" s="607" t="s">
        <v>23</v>
      </c>
      <c r="O9" s="607" t="s">
        <v>23</v>
      </c>
      <c r="P9" s="607" t="s">
        <v>23</v>
      </c>
      <c r="Q9" s="607" t="s">
        <v>23</v>
      </c>
      <c r="R9" s="607" t="s">
        <v>23</v>
      </c>
      <c r="S9" s="607" t="s">
        <v>23</v>
      </c>
      <c r="T9" s="607" t="s">
        <v>23</v>
      </c>
      <c r="U9" s="607" t="s">
        <v>23</v>
      </c>
      <c r="V9" s="607" t="s">
        <v>23</v>
      </c>
      <c r="W9" s="607" t="s">
        <v>23</v>
      </c>
      <c r="X9" s="607" t="s">
        <v>23</v>
      </c>
      <c r="Y9" s="607" t="s">
        <v>23</v>
      </c>
      <c r="Z9" s="607" t="s">
        <v>23</v>
      </c>
      <c r="AA9" s="607" t="s">
        <v>23</v>
      </c>
      <c r="AB9" s="607" t="s">
        <v>23</v>
      </c>
      <c r="AC9" s="607" t="s">
        <v>23</v>
      </c>
      <c r="AD9" s="607" t="s">
        <v>23</v>
      </c>
      <c r="AE9" s="608" t="s">
        <v>825</v>
      </c>
      <c r="AF9" s="611" t="s">
        <v>830</v>
      </c>
      <c r="AG9" s="612" t="s">
        <v>831</v>
      </c>
      <c r="AH9" s="595"/>
    </row>
    <row r="10" spans="1:34" ht="102" customHeight="1">
      <c r="A10" s="260" t="s">
        <v>17</v>
      </c>
      <c r="B10" s="260" t="s">
        <v>832</v>
      </c>
      <c r="C10" s="260" t="s">
        <v>2</v>
      </c>
      <c r="D10" s="589" t="s">
        <v>823</v>
      </c>
      <c r="E10" s="607" t="s">
        <v>104</v>
      </c>
      <c r="F10" s="607" t="s">
        <v>457</v>
      </c>
      <c r="G10" s="607" t="s">
        <v>526</v>
      </c>
      <c r="H10" s="607" t="s">
        <v>23</v>
      </c>
      <c r="I10" s="607" t="s">
        <v>23</v>
      </c>
      <c r="J10" s="607" t="s">
        <v>23</v>
      </c>
      <c r="K10" s="607" t="s">
        <v>23</v>
      </c>
      <c r="L10" s="607" t="s">
        <v>23</v>
      </c>
      <c r="M10" s="607" t="s">
        <v>23</v>
      </c>
      <c r="N10" s="607" t="s">
        <v>23</v>
      </c>
      <c r="O10" s="607" t="s">
        <v>23</v>
      </c>
      <c r="P10" s="607" t="s">
        <v>23</v>
      </c>
      <c r="Q10" s="607" t="s">
        <v>23</v>
      </c>
      <c r="R10" s="607" t="s">
        <v>23</v>
      </c>
      <c r="S10" s="607" t="s">
        <v>23</v>
      </c>
      <c r="T10" s="607" t="s">
        <v>23</v>
      </c>
      <c r="U10" s="607" t="s">
        <v>23</v>
      </c>
      <c r="V10" s="607" t="s">
        <v>23</v>
      </c>
      <c r="W10" s="607" t="s">
        <v>23</v>
      </c>
      <c r="X10" s="607" t="s">
        <v>23</v>
      </c>
      <c r="Y10" s="607" t="s">
        <v>23</v>
      </c>
      <c r="Z10" s="607" t="s">
        <v>23</v>
      </c>
      <c r="AA10" s="607" t="s">
        <v>23</v>
      </c>
      <c r="AB10" s="607" t="s">
        <v>23</v>
      </c>
      <c r="AC10" s="607" t="s">
        <v>23</v>
      </c>
      <c r="AD10" s="607" t="s">
        <v>23</v>
      </c>
      <c r="AE10" s="608" t="s">
        <v>825</v>
      </c>
      <c r="AF10" s="613" t="s">
        <v>833</v>
      </c>
      <c r="AG10" s="610" t="s">
        <v>834</v>
      </c>
      <c r="AH10" s="595"/>
    </row>
    <row r="11" spans="1:34" ht="12.75" customHeight="1">
      <c r="A11" s="260" t="s">
        <v>17</v>
      </c>
      <c r="B11" s="260" t="s">
        <v>835</v>
      </c>
      <c r="C11" s="260" t="s">
        <v>2</v>
      </c>
      <c r="D11" s="589" t="s">
        <v>823</v>
      </c>
      <c r="E11" s="607" t="s">
        <v>104</v>
      </c>
      <c r="F11" s="261" t="s">
        <v>454</v>
      </c>
      <c r="G11" s="607" t="s">
        <v>458</v>
      </c>
      <c r="H11" s="607" t="s">
        <v>23</v>
      </c>
      <c r="I11" s="607" t="s">
        <v>23</v>
      </c>
      <c r="J11" s="607" t="s">
        <v>23</v>
      </c>
      <c r="K11" s="607" t="s">
        <v>23</v>
      </c>
      <c r="L11" s="607" t="s">
        <v>23</v>
      </c>
      <c r="M11" s="607" t="s">
        <v>23</v>
      </c>
      <c r="N11" s="607" t="s">
        <v>23</v>
      </c>
      <c r="O11" s="607" t="s">
        <v>23</v>
      </c>
      <c r="P11" s="607" t="s">
        <v>23</v>
      </c>
      <c r="Q11" s="607" t="s">
        <v>23</v>
      </c>
      <c r="R11" s="607" t="s">
        <v>23</v>
      </c>
      <c r="S11" s="607" t="s">
        <v>23</v>
      </c>
      <c r="T11" s="607" t="s">
        <v>23</v>
      </c>
      <c r="U11" s="607" t="s">
        <v>23</v>
      </c>
      <c r="V11" s="607" t="s">
        <v>23</v>
      </c>
      <c r="W11" s="607" t="s">
        <v>23</v>
      </c>
      <c r="X11" s="607" t="s">
        <v>23</v>
      </c>
      <c r="Y11" s="607" t="s">
        <v>23</v>
      </c>
      <c r="Z11" s="607" t="s">
        <v>23</v>
      </c>
      <c r="AA11" s="607" t="s">
        <v>23</v>
      </c>
      <c r="AB11" s="607" t="s">
        <v>23</v>
      </c>
      <c r="AC11" s="607" t="s">
        <v>23</v>
      </c>
      <c r="AD11" s="607" t="s">
        <v>23</v>
      </c>
      <c r="AE11" s="608" t="s">
        <v>825</v>
      </c>
      <c r="AF11" s="611" t="s">
        <v>836</v>
      </c>
      <c r="AG11" s="738" t="s">
        <v>837</v>
      </c>
      <c r="AH11" s="595"/>
    </row>
    <row r="12" spans="1:34" ht="26.4">
      <c r="A12" s="260" t="s">
        <v>17</v>
      </c>
      <c r="B12" s="260" t="s">
        <v>835</v>
      </c>
      <c r="C12" s="260" t="s">
        <v>2</v>
      </c>
      <c r="D12" s="589" t="s">
        <v>823</v>
      </c>
      <c r="E12" s="607" t="s">
        <v>104</v>
      </c>
      <c r="F12" s="607" t="s">
        <v>457</v>
      </c>
      <c r="G12" s="607" t="s">
        <v>551</v>
      </c>
      <c r="H12" s="607" t="s">
        <v>23</v>
      </c>
      <c r="I12" s="607" t="s">
        <v>23</v>
      </c>
      <c r="J12" s="607" t="s">
        <v>23</v>
      </c>
      <c r="K12" s="607" t="s">
        <v>23</v>
      </c>
      <c r="L12" s="607" t="s">
        <v>23</v>
      </c>
      <c r="M12" s="607" t="s">
        <v>23</v>
      </c>
      <c r="N12" s="607" t="s">
        <v>23</v>
      </c>
      <c r="O12" s="607" t="s">
        <v>23</v>
      </c>
      <c r="P12" s="607" t="s">
        <v>23</v>
      </c>
      <c r="Q12" s="607" t="s">
        <v>23</v>
      </c>
      <c r="R12" s="607" t="s">
        <v>23</v>
      </c>
      <c r="S12" s="607" t="s">
        <v>23</v>
      </c>
      <c r="T12" s="607" t="s">
        <v>23</v>
      </c>
      <c r="U12" s="607" t="s">
        <v>23</v>
      </c>
      <c r="V12" s="607" t="s">
        <v>23</v>
      </c>
      <c r="W12" s="607" t="s">
        <v>23</v>
      </c>
      <c r="X12" s="607" t="s">
        <v>23</v>
      </c>
      <c r="Y12" s="607" t="s">
        <v>23</v>
      </c>
      <c r="Z12" s="607" t="s">
        <v>23</v>
      </c>
      <c r="AA12" s="607" t="s">
        <v>23</v>
      </c>
      <c r="AB12" s="607" t="s">
        <v>23</v>
      </c>
      <c r="AC12" s="607" t="s">
        <v>23</v>
      </c>
      <c r="AD12" s="607" t="s">
        <v>23</v>
      </c>
      <c r="AE12" s="608" t="s">
        <v>825</v>
      </c>
      <c r="AF12" s="611" t="s">
        <v>838</v>
      </c>
      <c r="AG12" s="738"/>
      <c r="AH12" s="595"/>
    </row>
    <row r="13" spans="1:34" ht="26.4">
      <c r="A13" s="260" t="s">
        <v>17</v>
      </c>
      <c r="B13" s="260" t="s">
        <v>835</v>
      </c>
      <c r="C13" s="260" t="s">
        <v>2</v>
      </c>
      <c r="D13" s="589" t="s">
        <v>823</v>
      </c>
      <c r="E13" s="607" t="s">
        <v>104</v>
      </c>
      <c r="F13" s="607" t="s">
        <v>457</v>
      </c>
      <c r="G13" s="607" t="s">
        <v>839</v>
      </c>
      <c r="H13" s="607" t="s">
        <v>23</v>
      </c>
      <c r="I13" s="607" t="s">
        <v>23</v>
      </c>
      <c r="J13" s="607" t="s">
        <v>23</v>
      </c>
      <c r="K13" s="607" t="s">
        <v>23</v>
      </c>
      <c r="L13" s="607" t="s">
        <v>23</v>
      </c>
      <c r="M13" s="607" t="s">
        <v>23</v>
      </c>
      <c r="N13" s="607" t="s">
        <v>23</v>
      </c>
      <c r="O13" s="607" t="s">
        <v>23</v>
      </c>
      <c r="P13" s="607" t="s">
        <v>23</v>
      </c>
      <c r="Q13" s="607" t="s">
        <v>23</v>
      </c>
      <c r="R13" s="607" t="s">
        <v>23</v>
      </c>
      <c r="S13" s="607" t="s">
        <v>23</v>
      </c>
      <c r="T13" s="607" t="s">
        <v>23</v>
      </c>
      <c r="U13" s="607" t="s">
        <v>23</v>
      </c>
      <c r="V13" s="607" t="s">
        <v>23</v>
      </c>
      <c r="W13" s="607" t="s">
        <v>23</v>
      </c>
      <c r="X13" s="607" t="s">
        <v>23</v>
      </c>
      <c r="Y13" s="607" t="s">
        <v>23</v>
      </c>
      <c r="Z13" s="607" t="s">
        <v>23</v>
      </c>
      <c r="AA13" s="607" t="s">
        <v>23</v>
      </c>
      <c r="AB13" s="607" t="s">
        <v>23</v>
      </c>
      <c r="AC13" s="607" t="s">
        <v>23</v>
      </c>
      <c r="AD13" s="607" t="s">
        <v>23</v>
      </c>
      <c r="AE13" s="608" t="s">
        <v>825</v>
      </c>
      <c r="AF13" s="611" t="s">
        <v>840</v>
      </c>
      <c r="AG13" s="738"/>
      <c r="AH13" s="595"/>
    </row>
    <row r="14" spans="1:34" ht="26.4">
      <c r="A14" s="260" t="s">
        <v>17</v>
      </c>
      <c r="B14" s="260" t="s">
        <v>835</v>
      </c>
      <c r="C14" s="260" t="s">
        <v>2</v>
      </c>
      <c r="D14" s="589" t="s">
        <v>823</v>
      </c>
      <c r="E14" s="607" t="s">
        <v>104</v>
      </c>
      <c r="F14" s="607" t="s">
        <v>457</v>
      </c>
      <c r="G14" s="607" t="s">
        <v>841</v>
      </c>
      <c r="H14" s="607" t="s">
        <v>23</v>
      </c>
      <c r="I14" s="607" t="s">
        <v>23</v>
      </c>
      <c r="J14" s="607" t="s">
        <v>23</v>
      </c>
      <c r="K14" s="607" t="s">
        <v>23</v>
      </c>
      <c r="L14" s="607" t="s">
        <v>23</v>
      </c>
      <c r="M14" s="607" t="s">
        <v>23</v>
      </c>
      <c r="N14" s="607" t="s">
        <v>23</v>
      </c>
      <c r="O14" s="607" t="s">
        <v>23</v>
      </c>
      <c r="P14" s="607" t="s">
        <v>23</v>
      </c>
      <c r="Q14" s="607" t="s">
        <v>23</v>
      </c>
      <c r="R14" s="607" t="s">
        <v>23</v>
      </c>
      <c r="S14" s="607" t="s">
        <v>23</v>
      </c>
      <c r="T14" s="607" t="s">
        <v>23</v>
      </c>
      <c r="U14" s="607" t="s">
        <v>23</v>
      </c>
      <c r="V14" s="607" t="s">
        <v>23</v>
      </c>
      <c r="W14" s="607" t="s">
        <v>23</v>
      </c>
      <c r="X14" s="607" t="s">
        <v>23</v>
      </c>
      <c r="Y14" s="607" t="s">
        <v>23</v>
      </c>
      <c r="Z14" s="607" t="s">
        <v>23</v>
      </c>
      <c r="AA14" s="607" t="s">
        <v>23</v>
      </c>
      <c r="AB14" s="607" t="s">
        <v>23</v>
      </c>
      <c r="AC14" s="607" t="s">
        <v>23</v>
      </c>
      <c r="AD14" s="607" t="s">
        <v>23</v>
      </c>
      <c r="AE14" s="608" t="s">
        <v>825</v>
      </c>
      <c r="AF14" s="611" t="s">
        <v>842</v>
      </c>
      <c r="AG14" s="738"/>
      <c r="AH14" s="595"/>
    </row>
    <row r="15" spans="1:34" ht="36" customHeight="1">
      <c r="A15" s="260" t="s">
        <v>17</v>
      </c>
      <c r="B15" s="260" t="s">
        <v>835</v>
      </c>
      <c r="C15" s="260" t="s">
        <v>2</v>
      </c>
      <c r="D15" s="589" t="s">
        <v>823</v>
      </c>
      <c r="E15" s="607" t="s">
        <v>104</v>
      </c>
      <c r="F15" s="607" t="s">
        <v>457</v>
      </c>
      <c r="G15" s="607" t="s">
        <v>843</v>
      </c>
      <c r="H15" s="607" t="s">
        <v>23</v>
      </c>
      <c r="I15" s="607" t="s">
        <v>23</v>
      </c>
      <c r="J15" s="607" t="s">
        <v>23</v>
      </c>
      <c r="K15" s="607" t="s">
        <v>23</v>
      </c>
      <c r="L15" s="607" t="s">
        <v>23</v>
      </c>
      <c r="M15" s="607" t="s">
        <v>30</v>
      </c>
      <c r="N15" s="607" t="s">
        <v>30</v>
      </c>
      <c r="O15" s="607" t="s">
        <v>30</v>
      </c>
      <c r="P15" s="607" t="s">
        <v>23</v>
      </c>
      <c r="Q15" s="607" t="s">
        <v>23</v>
      </c>
      <c r="R15" s="607" t="s">
        <v>23</v>
      </c>
      <c r="S15" s="607" t="s">
        <v>23</v>
      </c>
      <c r="T15" s="607" t="s">
        <v>23</v>
      </c>
      <c r="U15" s="607" t="s">
        <v>23</v>
      </c>
      <c r="V15" s="607" t="s">
        <v>23</v>
      </c>
      <c r="W15" s="607" t="s">
        <v>23</v>
      </c>
      <c r="X15" s="607" t="s">
        <v>23</v>
      </c>
      <c r="Y15" s="607" t="s">
        <v>30</v>
      </c>
      <c r="Z15" s="607" t="s">
        <v>23</v>
      </c>
      <c r="AA15" s="607" t="s">
        <v>23</v>
      </c>
      <c r="AB15" s="607" t="s">
        <v>23</v>
      </c>
      <c r="AC15" s="607" t="s">
        <v>30</v>
      </c>
      <c r="AD15" s="607" t="s">
        <v>30</v>
      </c>
      <c r="AE15" s="614" t="s">
        <v>104</v>
      </c>
      <c r="AF15" s="739" t="s">
        <v>844</v>
      </c>
      <c r="AG15" s="739"/>
      <c r="AH15" s="595"/>
    </row>
  </sheetData>
  <autoFilter ref="A5:AH5" xr:uid="{A91E7DB0-49D1-42E1-BD67-6F695A1CD949}">
    <filterColumn colId="0" showButton="0"/>
    <filterColumn colId="1" showButton="0"/>
    <filterColumn colId="2" showButton="0"/>
    <filterColumn colId="3" showButton="0"/>
    <filterColumn colId="4" showButton="0"/>
    <filterColumn colId="5" showButton="0"/>
    <filterColumn colId="7" showButton="0"/>
    <filterColumn colId="9" showButton="0"/>
    <filterColumn colId="10" showButton="0"/>
    <filterColumn colId="12" showButton="0"/>
    <filterColumn colId="13" showButton="0"/>
    <filterColumn colId="15" showButton="0"/>
    <filterColumn colId="16" showButton="0"/>
    <filterColumn colId="17" showButton="0"/>
    <filterColumn colId="18" showButton="0"/>
    <filterColumn colId="23" showButton="0"/>
    <filterColumn colId="26" showButton="0"/>
    <filterColumn colId="28" showButton="0"/>
    <filterColumn colId="29" showButton="0"/>
    <filterColumn colId="31" showButton="0"/>
  </autoFilter>
  <mergeCells count="18">
    <mergeCell ref="AG11:AG14"/>
    <mergeCell ref="AF15:AG15"/>
    <mergeCell ref="P5:T5"/>
    <mergeCell ref="X5:Y5"/>
    <mergeCell ref="AA5:AB5"/>
    <mergeCell ref="AC5:AE5"/>
    <mergeCell ref="AF5:AG6"/>
    <mergeCell ref="AH5:AH6"/>
    <mergeCell ref="AF2:AG2"/>
    <mergeCell ref="AF3:AG3"/>
    <mergeCell ref="A4:G5"/>
    <mergeCell ref="H4:L4"/>
    <mergeCell ref="M4:V4"/>
    <mergeCell ref="W4:AE4"/>
    <mergeCell ref="AF4:AG4"/>
    <mergeCell ref="H5:I5"/>
    <mergeCell ref="J5:L5"/>
    <mergeCell ref="M5:O5"/>
  </mergeCells>
  <dataValidations count="1">
    <dataValidation type="list" allowBlank="1" showInputMessage="1" showErrorMessage="1" sqref="F8:F9 F11" xr:uid="{4FF43B2B-5886-410B-8E23-5C120A2F8D05}">
      <formula1>#REF!</formula1>
    </dataValidation>
  </dataValidations>
  <hyperlinks>
    <hyperlink ref="AF7" r:id="rId1" display="http://stat.luke.fi/en/tilasto/4472/kuvaus/4772 " xr:uid="{95F380B2-E331-43B5-A012-F7F52C61E427}"/>
    <hyperlink ref="AG9" r:id="rId2" xr:uid="{A8F98402-B846-44E8-8702-DBF22F818FF2}"/>
    <hyperlink ref="AF9" r:id="rId3" xr:uid="{2D9B2DF8-ECAD-47D3-A538-ABCEDCB56CC7}"/>
    <hyperlink ref="AF11" r:id="rId4" xr:uid="{71CC3F13-F652-4224-A904-7D1458C90C03}"/>
    <hyperlink ref="AF12" r:id="rId5" xr:uid="{993C0695-6325-4F86-84DA-E455AA314F16}"/>
    <hyperlink ref="AF13" r:id="rId6" xr:uid="{39B5F619-7C52-440D-8D0D-1EED3ECF087D}"/>
    <hyperlink ref="AF14" r:id="rId7" xr:uid="{1043D433-2277-4CDA-9060-A89CB6E37E9F}"/>
    <hyperlink ref="AG11:AG14" r:id="rId8" display="All statistics used from Statistics Finland for economic data collection are Official Statistics of Finland and they follow the international standards, guidelines and best practices: http://tilastokeskus.fi/meta/svt/svt-laatukriteerit_en.html " xr:uid="{45CC6EF1-68CD-4CA2-ACD1-A509644BDAFD}"/>
  </hyperlinks>
  <pageMargins left="0.25" right="0.25" top="0.75" bottom="0.75" header="0.3" footer="0.3"/>
  <pageSetup paperSize="9" scale="37" fitToHeight="0" orientation="landscape" r:id="rId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sheetPr>
  <dimension ref="A1:J17"/>
  <sheetViews>
    <sheetView workbookViewId="0">
      <selection activeCell="A4" sqref="A4:XFD4"/>
    </sheetView>
  </sheetViews>
  <sheetFormatPr defaultColWidth="9.109375" defaultRowHeight="13.2"/>
  <cols>
    <col min="1" max="1" width="9.109375" style="39"/>
    <col min="2" max="2" width="22.33203125" style="39" customWidth="1"/>
    <col min="3" max="3" width="19.44140625" style="39" customWidth="1"/>
    <col min="4" max="4" width="20" style="39" customWidth="1"/>
    <col min="5" max="5" width="17.44140625" style="39" customWidth="1"/>
    <col min="6" max="6" width="10.88671875" style="39" customWidth="1"/>
    <col min="7" max="7" width="19" style="39" customWidth="1"/>
    <col min="8" max="8" width="14.88671875" style="39" customWidth="1"/>
    <col min="9" max="9" width="13.44140625" style="39" customWidth="1"/>
    <col min="10" max="10" width="21.88671875" style="39" customWidth="1"/>
    <col min="11" max="16384" width="9.109375" style="39"/>
  </cols>
  <sheetData>
    <row r="1" spans="1:10" ht="13.8" thickBot="1">
      <c r="A1" s="64" t="s">
        <v>845</v>
      </c>
      <c r="B1" s="126"/>
      <c r="C1" s="4"/>
      <c r="D1" s="52"/>
    </row>
    <row r="2" spans="1:10">
      <c r="A2" s="4"/>
      <c r="B2" s="4"/>
      <c r="C2" s="4"/>
      <c r="D2" s="4"/>
      <c r="E2" s="4"/>
      <c r="F2" s="4"/>
      <c r="G2" s="4"/>
      <c r="H2" s="4"/>
      <c r="I2" s="121" t="s">
        <v>1</v>
      </c>
      <c r="J2" s="79" t="s">
        <v>2</v>
      </c>
    </row>
    <row r="3" spans="1:10" ht="13.8" thickBot="1">
      <c r="A3" s="4"/>
      <c r="B3" s="4"/>
      <c r="C3" s="4"/>
      <c r="D3" s="4"/>
      <c r="E3" s="4"/>
      <c r="F3" s="4"/>
      <c r="G3" s="4"/>
      <c r="H3" s="4"/>
      <c r="I3" s="341" t="s">
        <v>3</v>
      </c>
      <c r="J3" s="342">
        <v>2021</v>
      </c>
    </row>
    <row r="4" spans="1:10" ht="40.200000000000003" thickBot="1">
      <c r="A4" s="84" t="s">
        <v>4</v>
      </c>
      <c r="B4" s="84" t="s">
        <v>846</v>
      </c>
      <c r="C4" s="84" t="s">
        <v>847</v>
      </c>
      <c r="D4" s="68" t="s">
        <v>848</v>
      </c>
      <c r="E4" s="84" t="s">
        <v>849</v>
      </c>
      <c r="F4" s="84" t="s">
        <v>850</v>
      </c>
      <c r="G4" s="84" t="s">
        <v>851</v>
      </c>
      <c r="H4" s="68" t="s">
        <v>15</v>
      </c>
      <c r="I4" s="85" t="s">
        <v>852</v>
      </c>
      <c r="J4" s="331" t="s">
        <v>225</v>
      </c>
    </row>
    <row r="5" spans="1:10">
      <c r="A5" s="111" t="s">
        <v>17</v>
      </c>
      <c r="B5" s="111" t="s">
        <v>853</v>
      </c>
      <c r="C5" s="111" t="s">
        <v>854</v>
      </c>
      <c r="D5" s="111" t="s">
        <v>855</v>
      </c>
      <c r="E5" s="111">
        <v>2020.2021</v>
      </c>
      <c r="F5" s="111" t="s">
        <v>197</v>
      </c>
      <c r="G5" s="112" t="s">
        <v>856</v>
      </c>
      <c r="H5" s="262"/>
      <c r="I5" s="615" t="s">
        <v>857</v>
      </c>
      <c r="J5" s="615"/>
    </row>
    <row r="6" spans="1:10">
      <c r="A6" s="111" t="s">
        <v>17</v>
      </c>
      <c r="B6" s="111" t="s">
        <v>853</v>
      </c>
      <c r="C6" s="111" t="s">
        <v>858</v>
      </c>
      <c r="D6" s="111" t="s">
        <v>859</v>
      </c>
      <c r="E6" s="111">
        <v>2020.2021</v>
      </c>
      <c r="F6" s="111">
        <v>2021</v>
      </c>
      <c r="G6" s="112" t="s">
        <v>860</v>
      </c>
      <c r="H6" s="262"/>
      <c r="I6" s="615" t="s">
        <v>861</v>
      </c>
      <c r="J6" s="615" t="s">
        <v>862</v>
      </c>
    </row>
    <row r="7" spans="1:10" ht="94.2" customHeight="1">
      <c r="A7" s="111" t="s">
        <v>17</v>
      </c>
      <c r="B7" s="111" t="s">
        <v>853</v>
      </c>
      <c r="C7" s="111" t="s">
        <v>863</v>
      </c>
      <c r="D7" s="111" t="s">
        <v>864</v>
      </c>
      <c r="E7" s="111">
        <v>2020.2021</v>
      </c>
      <c r="F7" s="111" t="s">
        <v>197</v>
      </c>
      <c r="G7" s="112" t="s">
        <v>865</v>
      </c>
      <c r="H7" s="262"/>
      <c r="I7" s="615" t="s">
        <v>866</v>
      </c>
      <c r="J7" s="615" t="s">
        <v>867</v>
      </c>
    </row>
    <row r="8" spans="1:10" ht="96.75" customHeight="1">
      <c r="A8" s="111" t="s">
        <v>17</v>
      </c>
      <c r="B8" s="111" t="s">
        <v>853</v>
      </c>
      <c r="C8" s="111" t="s">
        <v>868</v>
      </c>
      <c r="D8" s="235" t="s">
        <v>869</v>
      </c>
      <c r="E8" s="111">
        <v>2020.2021</v>
      </c>
      <c r="F8" s="111" t="s">
        <v>197</v>
      </c>
      <c r="G8" s="112" t="s">
        <v>870</v>
      </c>
      <c r="H8" s="262" t="s">
        <v>871</v>
      </c>
      <c r="I8" s="615" t="s">
        <v>872</v>
      </c>
      <c r="J8" s="615"/>
    </row>
    <row r="9" spans="1:10" ht="52.8">
      <c r="A9" s="111" t="s">
        <v>17</v>
      </c>
      <c r="B9" s="111" t="s">
        <v>853</v>
      </c>
      <c r="C9" s="111" t="s">
        <v>873</v>
      </c>
      <c r="D9" s="235" t="s">
        <v>874</v>
      </c>
      <c r="E9" s="111" t="s">
        <v>2</v>
      </c>
      <c r="F9" s="111" t="s">
        <v>197</v>
      </c>
      <c r="G9" s="112" t="s">
        <v>875</v>
      </c>
      <c r="H9" s="262"/>
      <c r="I9" s="615" t="s">
        <v>876</v>
      </c>
      <c r="J9" s="615" t="s">
        <v>877</v>
      </c>
    </row>
    <row r="10" spans="1:10">
      <c r="A10" s="111" t="s">
        <v>17</v>
      </c>
      <c r="B10" s="111" t="s">
        <v>878</v>
      </c>
      <c r="C10" s="111" t="s">
        <v>879</v>
      </c>
      <c r="D10" s="235" t="s">
        <v>880</v>
      </c>
      <c r="E10" s="111">
        <v>2020.2021</v>
      </c>
      <c r="F10" s="111">
        <v>2020.2021</v>
      </c>
      <c r="G10" s="112" t="s">
        <v>881</v>
      </c>
      <c r="H10" s="274"/>
      <c r="I10" s="615" t="s">
        <v>866</v>
      </c>
      <c r="J10" s="615"/>
    </row>
    <row r="11" spans="1:10">
      <c r="A11" s="111" t="s">
        <v>17</v>
      </c>
      <c r="B11" s="111" t="s">
        <v>882</v>
      </c>
      <c r="C11" s="111" t="s">
        <v>883</v>
      </c>
      <c r="D11" s="263" t="s">
        <v>884</v>
      </c>
      <c r="E11" s="111">
        <v>2020.2021</v>
      </c>
      <c r="F11" s="111">
        <v>2020.2021</v>
      </c>
      <c r="G11" s="112" t="s">
        <v>856</v>
      </c>
      <c r="H11" s="275"/>
      <c r="I11" s="615" t="s">
        <v>866</v>
      </c>
      <c r="J11" s="615"/>
    </row>
    <row r="12" spans="1:10">
      <c r="A12" s="111" t="s">
        <v>17</v>
      </c>
      <c r="B12" s="616" t="s">
        <v>885</v>
      </c>
      <c r="C12" s="616" t="s">
        <v>886</v>
      </c>
      <c r="D12" s="617" t="s">
        <v>887</v>
      </c>
      <c r="E12" s="111">
        <v>2020.2021</v>
      </c>
      <c r="F12" s="616" t="s">
        <v>197</v>
      </c>
      <c r="G12" s="618" t="s">
        <v>856</v>
      </c>
      <c r="H12" s="275"/>
      <c r="I12" s="615" t="s">
        <v>888</v>
      </c>
      <c r="J12" s="615"/>
    </row>
    <row r="13" spans="1:10">
      <c r="A13" s="111" t="s">
        <v>17</v>
      </c>
      <c r="B13" s="616" t="s">
        <v>885</v>
      </c>
      <c r="C13" s="616" t="s">
        <v>886</v>
      </c>
      <c r="D13" s="617" t="s">
        <v>889</v>
      </c>
      <c r="E13" s="111">
        <v>2020.2021</v>
      </c>
      <c r="F13" s="616" t="s">
        <v>197</v>
      </c>
      <c r="G13" s="618" t="s">
        <v>856</v>
      </c>
      <c r="H13" s="275"/>
      <c r="I13" s="615" t="s">
        <v>890</v>
      </c>
      <c r="J13" s="615"/>
    </row>
    <row r="14" spans="1:10">
      <c r="A14" s="111" t="s">
        <v>17</v>
      </c>
      <c r="B14" s="616" t="s">
        <v>885</v>
      </c>
      <c r="C14" s="616" t="s">
        <v>886</v>
      </c>
      <c r="D14" s="617" t="s">
        <v>891</v>
      </c>
      <c r="E14" s="111">
        <v>2020.2021</v>
      </c>
      <c r="F14" s="616" t="s">
        <v>197</v>
      </c>
      <c r="G14" s="618" t="s">
        <v>856</v>
      </c>
      <c r="H14" s="275"/>
      <c r="I14" s="615" t="s">
        <v>890</v>
      </c>
      <c r="J14" s="615"/>
    </row>
    <row r="15" spans="1:10">
      <c r="A15" s="111" t="s">
        <v>17</v>
      </c>
      <c r="B15" s="616" t="s">
        <v>892</v>
      </c>
      <c r="C15" s="616" t="s">
        <v>893</v>
      </c>
      <c r="D15" s="617" t="s">
        <v>884</v>
      </c>
      <c r="E15" s="111">
        <v>2020.2021</v>
      </c>
      <c r="F15" s="616" t="s">
        <v>197</v>
      </c>
      <c r="G15" s="618" t="s">
        <v>894</v>
      </c>
      <c r="H15" s="275"/>
      <c r="I15" s="615" t="s">
        <v>866</v>
      </c>
      <c r="J15" s="615"/>
    </row>
    <row r="16" spans="1:10">
      <c r="A16" s="111" t="s">
        <v>17</v>
      </c>
      <c r="B16" s="616" t="s">
        <v>895</v>
      </c>
      <c r="C16" s="616" t="s">
        <v>896</v>
      </c>
      <c r="D16" s="617" t="s">
        <v>884</v>
      </c>
      <c r="E16" s="111">
        <v>2020.2021</v>
      </c>
      <c r="F16" s="616">
        <v>2020.2021</v>
      </c>
      <c r="G16" s="618" t="s">
        <v>881</v>
      </c>
      <c r="H16" s="275"/>
      <c r="I16" s="615" t="s">
        <v>866</v>
      </c>
      <c r="J16" s="615"/>
    </row>
    <row r="17" spans="1:10">
      <c r="A17" s="111" t="s">
        <v>17</v>
      </c>
      <c r="B17" s="616" t="s">
        <v>897</v>
      </c>
      <c r="C17" s="616" t="s">
        <v>898</v>
      </c>
      <c r="D17" s="617" t="s">
        <v>884</v>
      </c>
      <c r="E17" s="111">
        <v>2020.2021</v>
      </c>
      <c r="F17" s="616">
        <v>2020.2021</v>
      </c>
      <c r="G17" s="112" t="s">
        <v>856</v>
      </c>
      <c r="H17" s="275"/>
      <c r="I17" s="615" t="s">
        <v>866</v>
      </c>
      <c r="J17" s="615"/>
    </row>
  </sheetData>
  <autoFilter ref="A4:J4" xr:uid="{00000000-0001-0000-1200-000000000000}"/>
  <dataValidations count="1">
    <dataValidation type="textLength" showInputMessage="1" showErrorMessage="1" sqref="H5 H8:H9 I5:J17" xr:uid="{98F8FA9E-D01C-4782-8F86-B91D018CD3F6}">
      <formula1>0</formula1>
      <formula2>150</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
  <sheetViews>
    <sheetView workbookViewId="0">
      <selection activeCell="M13" sqref="M13"/>
    </sheetView>
  </sheetViews>
  <sheetFormatPr defaultColWidth="8.88671875" defaultRowHeight="13.2"/>
  <cols>
    <col min="1" max="1" width="8" style="39" customWidth="1"/>
    <col min="2" max="2" width="16.44140625" style="39" customWidth="1"/>
    <col min="3" max="3" width="17.109375" style="39" customWidth="1"/>
    <col min="4" max="4" width="14.6640625" style="39" customWidth="1"/>
    <col min="5" max="5" width="14.44140625" style="39" bestFit="1" customWidth="1"/>
    <col min="6" max="6" width="10.44140625" style="39" customWidth="1"/>
    <col min="7" max="10" width="3.33203125" style="39" customWidth="1"/>
    <col min="11" max="21" width="3.33203125" style="39" bestFit="1" customWidth="1"/>
    <col min="22" max="22" width="3.33203125" style="39" customWidth="1"/>
    <col min="23" max="23" width="3.33203125" style="39" bestFit="1" customWidth="1"/>
    <col min="24" max="24" width="4.33203125" style="39" customWidth="1"/>
    <col min="25" max="25" width="43.33203125" style="39" customWidth="1"/>
    <col min="26" max="26" width="19.44140625" style="39" customWidth="1"/>
    <col min="27" max="16384" width="8.88671875" style="39"/>
  </cols>
  <sheetData>
    <row r="1" spans="1:25" ht="13.8" thickBot="1">
      <c r="A1" s="4" t="s">
        <v>89</v>
      </c>
    </row>
    <row r="2" spans="1:25">
      <c r="R2" s="696" t="s">
        <v>90</v>
      </c>
      <c r="S2" s="697"/>
      <c r="T2" s="697"/>
      <c r="U2" s="697"/>
      <c r="V2" s="697"/>
      <c r="W2" s="697"/>
      <c r="X2" s="698"/>
      <c r="Y2" s="79" t="s">
        <v>2</v>
      </c>
    </row>
    <row r="3" spans="1:25" ht="13.8" thickBot="1">
      <c r="A3" s="40"/>
      <c r="B3" s="41"/>
      <c r="C3" s="41"/>
      <c r="D3" s="41"/>
      <c r="E3" s="41"/>
      <c r="F3" s="41"/>
      <c r="G3" s="41"/>
      <c r="H3" s="41"/>
      <c r="I3" s="41"/>
      <c r="J3" s="41"/>
      <c r="K3" s="41"/>
      <c r="L3" s="41"/>
      <c r="M3" s="41"/>
      <c r="N3" s="41"/>
      <c r="O3" s="41"/>
      <c r="P3" s="41"/>
      <c r="Q3" s="41"/>
      <c r="R3" s="699" t="s">
        <v>91</v>
      </c>
      <c r="S3" s="700"/>
      <c r="T3" s="700"/>
      <c r="U3" s="700"/>
      <c r="V3" s="700"/>
      <c r="W3" s="700"/>
      <c r="X3" s="701"/>
      <c r="Y3" s="353" t="s">
        <v>92</v>
      </c>
    </row>
    <row r="4" spans="1:25" ht="22.5" customHeight="1">
      <c r="A4" s="690" t="s">
        <v>4</v>
      </c>
      <c r="B4" s="691" t="s">
        <v>6</v>
      </c>
      <c r="C4" s="691" t="s">
        <v>7</v>
      </c>
      <c r="D4" s="691" t="s">
        <v>8</v>
      </c>
      <c r="E4" s="691" t="s">
        <v>9</v>
      </c>
      <c r="F4" s="702" t="s">
        <v>93</v>
      </c>
      <c r="G4" s="704" t="s">
        <v>94</v>
      </c>
      <c r="H4" s="705"/>
      <c r="I4" s="706"/>
      <c r="J4" s="690" t="s">
        <v>95</v>
      </c>
      <c r="K4" s="691"/>
      <c r="L4" s="692"/>
      <c r="M4" s="690" t="s">
        <v>96</v>
      </c>
      <c r="N4" s="691"/>
      <c r="O4" s="692"/>
      <c r="P4" s="690" t="s">
        <v>97</v>
      </c>
      <c r="Q4" s="691"/>
      <c r="R4" s="693"/>
      <c r="S4" s="694" t="s">
        <v>98</v>
      </c>
      <c r="T4" s="695"/>
      <c r="U4" s="693"/>
      <c r="V4" s="694" t="s">
        <v>99</v>
      </c>
      <c r="W4" s="695"/>
      <c r="X4" s="693"/>
      <c r="Y4" s="5" t="s">
        <v>15</v>
      </c>
    </row>
    <row r="5" spans="1:25" ht="27.6" thickBot="1">
      <c r="A5" s="707"/>
      <c r="B5" s="708"/>
      <c r="C5" s="708"/>
      <c r="D5" s="708"/>
      <c r="E5" s="709"/>
      <c r="F5" s="703"/>
      <c r="G5" s="354">
        <v>2019</v>
      </c>
      <c r="H5" s="355">
        <v>2020</v>
      </c>
      <c r="I5" s="356">
        <v>2021</v>
      </c>
      <c r="J5" s="354">
        <v>2019</v>
      </c>
      <c r="K5" s="355">
        <v>2020</v>
      </c>
      <c r="L5" s="356">
        <v>2021</v>
      </c>
      <c r="M5" s="354">
        <v>2019</v>
      </c>
      <c r="N5" s="355">
        <v>2020</v>
      </c>
      <c r="O5" s="356">
        <v>2021</v>
      </c>
      <c r="P5" s="354">
        <v>2019</v>
      </c>
      <c r="Q5" s="355">
        <v>2020</v>
      </c>
      <c r="R5" s="356">
        <v>2021</v>
      </c>
      <c r="S5" s="354">
        <v>2019</v>
      </c>
      <c r="T5" s="355">
        <v>2020</v>
      </c>
      <c r="U5" s="356">
        <v>2021</v>
      </c>
      <c r="V5" s="354">
        <v>2019</v>
      </c>
      <c r="W5" s="355">
        <v>2020</v>
      </c>
      <c r="X5" s="356">
        <v>2021</v>
      </c>
      <c r="Y5" s="357"/>
    </row>
    <row r="6" spans="1:25">
      <c r="A6" s="8" t="s">
        <v>17</v>
      </c>
      <c r="B6" s="55" t="s">
        <v>19</v>
      </c>
      <c r="C6" s="459" t="s">
        <v>100</v>
      </c>
      <c r="D6" s="459" t="s">
        <v>21</v>
      </c>
      <c r="E6" s="555" t="s">
        <v>101</v>
      </c>
      <c r="F6" s="6" t="s">
        <v>102</v>
      </c>
      <c r="G6" s="7" t="s">
        <v>103</v>
      </c>
      <c r="H6" s="8" t="s">
        <v>103</v>
      </c>
      <c r="I6" s="9" t="s">
        <v>103</v>
      </c>
      <c r="J6" s="7" t="s">
        <v>103</v>
      </c>
      <c r="K6" s="8" t="s">
        <v>103</v>
      </c>
      <c r="L6" s="9" t="s">
        <v>103</v>
      </c>
      <c r="M6" s="7" t="s">
        <v>103</v>
      </c>
      <c r="N6" s="8" t="s">
        <v>103</v>
      </c>
      <c r="O6" s="9" t="s">
        <v>103</v>
      </c>
      <c r="P6" s="7" t="s">
        <v>103</v>
      </c>
      <c r="Q6" s="8" t="s">
        <v>103</v>
      </c>
      <c r="R6" s="9" t="s">
        <v>103</v>
      </c>
      <c r="S6" s="7" t="s">
        <v>103</v>
      </c>
      <c r="T6" s="8" t="s">
        <v>103</v>
      </c>
      <c r="U6" s="9" t="s">
        <v>103</v>
      </c>
      <c r="V6" s="7" t="s">
        <v>104</v>
      </c>
      <c r="W6" s="8" t="s">
        <v>104</v>
      </c>
      <c r="X6" s="9" t="s">
        <v>104</v>
      </c>
      <c r="Y6" s="10" t="s">
        <v>105</v>
      </c>
    </row>
    <row r="7" spans="1:25">
      <c r="A7" s="8" t="s">
        <v>17</v>
      </c>
      <c r="B7" s="460" t="s">
        <v>28</v>
      </c>
      <c r="C7" s="459" t="s">
        <v>100</v>
      </c>
      <c r="D7" s="459" t="s">
        <v>21</v>
      </c>
      <c r="E7" s="555" t="s">
        <v>33</v>
      </c>
      <c r="F7" s="6" t="s">
        <v>106</v>
      </c>
      <c r="G7" s="7" t="s">
        <v>103</v>
      </c>
      <c r="H7" s="8" t="s">
        <v>103</v>
      </c>
      <c r="I7" s="9" t="s">
        <v>103</v>
      </c>
      <c r="J7" s="7" t="s">
        <v>103</v>
      </c>
      <c r="K7" s="8" t="s">
        <v>103</v>
      </c>
      <c r="L7" s="9" t="s">
        <v>103</v>
      </c>
      <c r="M7" s="7" t="s">
        <v>103</v>
      </c>
      <c r="N7" s="8" t="s">
        <v>103</v>
      </c>
      <c r="O7" s="9" t="s">
        <v>103</v>
      </c>
      <c r="P7" s="7" t="s">
        <v>103</v>
      </c>
      <c r="Q7" s="8" t="s">
        <v>103</v>
      </c>
      <c r="R7" s="9" t="s">
        <v>103</v>
      </c>
      <c r="S7" s="7" t="s">
        <v>103</v>
      </c>
      <c r="T7" s="8" t="s">
        <v>103</v>
      </c>
      <c r="U7" s="9" t="s">
        <v>103</v>
      </c>
      <c r="V7" s="7" t="s">
        <v>104</v>
      </c>
      <c r="W7" s="8" t="s">
        <v>104</v>
      </c>
      <c r="X7" s="9" t="s">
        <v>104</v>
      </c>
      <c r="Y7" s="461"/>
    </row>
    <row r="8" spans="1:25">
      <c r="A8" s="8" t="s">
        <v>17</v>
      </c>
      <c r="B8" s="462" t="s">
        <v>28</v>
      </c>
      <c r="C8" s="459" t="s">
        <v>100</v>
      </c>
      <c r="D8" s="459" t="s">
        <v>21</v>
      </c>
      <c r="E8" s="555" t="s">
        <v>37</v>
      </c>
      <c r="F8" s="6" t="s">
        <v>106</v>
      </c>
      <c r="G8" s="7" t="s">
        <v>103</v>
      </c>
      <c r="H8" s="8" t="s">
        <v>103</v>
      </c>
      <c r="I8" s="9" t="s">
        <v>103</v>
      </c>
      <c r="J8" s="7" t="s">
        <v>103</v>
      </c>
      <c r="K8" s="8" t="s">
        <v>103</v>
      </c>
      <c r="L8" s="9" t="s">
        <v>103</v>
      </c>
      <c r="M8" s="7" t="s">
        <v>103</v>
      </c>
      <c r="N8" s="8" t="s">
        <v>103</v>
      </c>
      <c r="O8" s="9" t="s">
        <v>103</v>
      </c>
      <c r="P8" s="7" t="s">
        <v>103</v>
      </c>
      <c r="Q8" s="8" t="s">
        <v>103</v>
      </c>
      <c r="R8" s="9" t="s">
        <v>103</v>
      </c>
      <c r="S8" s="7" t="s">
        <v>103</v>
      </c>
      <c r="T8" s="8" t="s">
        <v>103</v>
      </c>
      <c r="U8" s="9" t="s">
        <v>103</v>
      </c>
      <c r="V8" s="7" t="s">
        <v>104</v>
      </c>
      <c r="W8" s="8" t="s">
        <v>104</v>
      </c>
      <c r="X8" s="9" t="s">
        <v>104</v>
      </c>
      <c r="Y8" s="461"/>
    </row>
    <row r="9" spans="1:25">
      <c r="A9" s="8" t="s">
        <v>17</v>
      </c>
      <c r="B9" s="463" t="s">
        <v>28</v>
      </c>
      <c r="C9" s="459" t="s">
        <v>100</v>
      </c>
      <c r="D9" s="459" t="s">
        <v>21</v>
      </c>
      <c r="E9" s="555" t="s">
        <v>42</v>
      </c>
      <c r="F9" s="6" t="s">
        <v>106</v>
      </c>
      <c r="G9" s="7" t="s">
        <v>103</v>
      </c>
      <c r="H9" s="8" t="s">
        <v>103</v>
      </c>
      <c r="I9" s="9" t="s">
        <v>103</v>
      </c>
      <c r="J9" s="7" t="s">
        <v>103</v>
      </c>
      <c r="K9" s="8" t="s">
        <v>103</v>
      </c>
      <c r="L9" s="9" t="s">
        <v>103</v>
      </c>
      <c r="M9" s="7" t="s">
        <v>103</v>
      </c>
      <c r="N9" s="8" t="s">
        <v>103</v>
      </c>
      <c r="O9" s="9" t="s">
        <v>103</v>
      </c>
      <c r="P9" s="7" t="s">
        <v>103</v>
      </c>
      <c r="Q9" s="8" t="s">
        <v>103</v>
      </c>
      <c r="R9" s="9" t="s">
        <v>103</v>
      </c>
      <c r="S9" s="7" t="s">
        <v>103</v>
      </c>
      <c r="T9" s="8" t="s">
        <v>103</v>
      </c>
      <c r="U9" s="9" t="s">
        <v>103</v>
      </c>
      <c r="V9" s="7" t="s">
        <v>104</v>
      </c>
      <c r="W9" s="8" t="s">
        <v>104</v>
      </c>
      <c r="X9" s="9" t="s">
        <v>104</v>
      </c>
      <c r="Y9" s="461"/>
    </row>
    <row r="10" spans="1:25">
      <c r="A10" s="8" t="s">
        <v>17</v>
      </c>
      <c r="B10" s="463" t="s">
        <v>51</v>
      </c>
      <c r="C10" s="459" t="s">
        <v>100</v>
      </c>
      <c r="D10" s="459" t="s">
        <v>21</v>
      </c>
      <c r="E10" s="555" t="s">
        <v>47</v>
      </c>
      <c r="F10" s="6" t="s">
        <v>106</v>
      </c>
      <c r="G10" s="7" t="s">
        <v>103</v>
      </c>
      <c r="H10" s="8" t="s">
        <v>103</v>
      </c>
      <c r="I10" s="9" t="s">
        <v>103</v>
      </c>
      <c r="J10" s="7" t="s">
        <v>103</v>
      </c>
      <c r="K10" s="8" t="s">
        <v>103</v>
      </c>
      <c r="L10" s="9" t="s">
        <v>103</v>
      </c>
      <c r="M10" s="7" t="s">
        <v>103</v>
      </c>
      <c r="N10" s="8" t="s">
        <v>103</v>
      </c>
      <c r="O10" s="9" t="s">
        <v>103</v>
      </c>
      <c r="P10" s="7" t="s">
        <v>103</v>
      </c>
      <c r="Q10" s="8" t="s">
        <v>103</v>
      </c>
      <c r="R10" s="9" t="s">
        <v>103</v>
      </c>
      <c r="S10" s="7" t="s">
        <v>103</v>
      </c>
      <c r="T10" s="8" t="s">
        <v>103</v>
      </c>
      <c r="U10" s="9" t="s">
        <v>103</v>
      </c>
      <c r="V10" s="7" t="s">
        <v>104</v>
      </c>
      <c r="W10" s="8" t="s">
        <v>104</v>
      </c>
      <c r="X10" s="9" t="s">
        <v>104</v>
      </c>
      <c r="Y10" s="461"/>
    </row>
    <row r="11" spans="1:25">
      <c r="A11" s="8" t="s">
        <v>17</v>
      </c>
      <c r="B11" s="463" t="s">
        <v>46</v>
      </c>
      <c r="C11" s="459" t="s">
        <v>100</v>
      </c>
      <c r="D11" s="459" t="s">
        <v>21</v>
      </c>
      <c r="E11" s="555" t="s">
        <v>47</v>
      </c>
      <c r="F11" s="6" t="s">
        <v>106</v>
      </c>
      <c r="G11" s="7" t="s">
        <v>103</v>
      </c>
      <c r="H11" s="8" t="s">
        <v>103</v>
      </c>
      <c r="I11" s="9" t="s">
        <v>103</v>
      </c>
      <c r="J11" s="7" t="s">
        <v>103</v>
      </c>
      <c r="K11" s="8" t="s">
        <v>103</v>
      </c>
      <c r="L11" s="9" t="s">
        <v>103</v>
      </c>
      <c r="M11" s="7" t="s">
        <v>103</v>
      </c>
      <c r="N11" s="8" t="s">
        <v>103</v>
      </c>
      <c r="O11" s="9" t="s">
        <v>103</v>
      </c>
      <c r="P11" s="7" t="s">
        <v>103</v>
      </c>
      <c r="Q11" s="8" t="s">
        <v>103</v>
      </c>
      <c r="R11" s="9" t="s">
        <v>103</v>
      </c>
      <c r="S11" s="7" t="s">
        <v>103</v>
      </c>
      <c r="T11" s="8" t="s">
        <v>103</v>
      </c>
      <c r="U11" s="9" t="s">
        <v>103</v>
      </c>
      <c r="V11" s="7" t="s">
        <v>104</v>
      </c>
      <c r="W11" s="8" t="s">
        <v>104</v>
      </c>
      <c r="X11" s="9" t="s">
        <v>104</v>
      </c>
      <c r="Y11" s="461"/>
    </row>
    <row r="12" spans="1:25">
      <c r="A12" s="8" t="s">
        <v>17</v>
      </c>
      <c r="B12" s="463" t="s">
        <v>62</v>
      </c>
      <c r="C12" s="459" t="s">
        <v>100</v>
      </c>
      <c r="D12" s="459" t="s">
        <v>21</v>
      </c>
      <c r="E12" s="555" t="s">
        <v>47</v>
      </c>
      <c r="F12" s="6" t="s">
        <v>106</v>
      </c>
      <c r="G12" s="7" t="s">
        <v>103</v>
      </c>
      <c r="H12" s="8" t="s">
        <v>103</v>
      </c>
      <c r="I12" s="9" t="s">
        <v>103</v>
      </c>
      <c r="J12" s="7" t="s">
        <v>103</v>
      </c>
      <c r="K12" s="8" t="s">
        <v>103</v>
      </c>
      <c r="L12" s="9" t="s">
        <v>103</v>
      </c>
      <c r="M12" s="7" t="s">
        <v>103</v>
      </c>
      <c r="N12" s="8" t="s">
        <v>103</v>
      </c>
      <c r="O12" s="9" t="s">
        <v>103</v>
      </c>
      <c r="P12" s="7" t="s">
        <v>103</v>
      </c>
      <c r="Q12" s="8" t="s">
        <v>103</v>
      </c>
      <c r="R12" s="9" t="s">
        <v>103</v>
      </c>
      <c r="S12" s="7" t="s">
        <v>103</v>
      </c>
      <c r="T12" s="8" t="s">
        <v>103</v>
      </c>
      <c r="U12" s="9" t="s">
        <v>103</v>
      </c>
      <c r="V12" s="7" t="s">
        <v>104</v>
      </c>
      <c r="W12" s="8" t="s">
        <v>104</v>
      </c>
      <c r="X12" s="9" t="s">
        <v>104</v>
      </c>
      <c r="Y12" s="461"/>
    </row>
    <row r="13" spans="1:25">
      <c r="A13" s="8" t="s">
        <v>17</v>
      </c>
      <c r="B13" s="463" t="s">
        <v>69</v>
      </c>
      <c r="C13" s="459" t="s">
        <v>100</v>
      </c>
      <c r="D13" s="459" t="s">
        <v>21</v>
      </c>
      <c r="E13" s="555" t="s">
        <v>70</v>
      </c>
      <c r="F13" s="6" t="s">
        <v>102</v>
      </c>
      <c r="G13" s="7" t="s">
        <v>103</v>
      </c>
      <c r="H13" s="8" t="s">
        <v>103</v>
      </c>
      <c r="I13" s="9" t="s">
        <v>103</v>
      </c>
      <c r="J13" s="7" t="s">
        <v>103</v>
      </c>
      <c r="K13" s="8" t="s">
        <v>103</v>
      </c>
      <c r="L13" s="9" t="s">
        <v>103</v>
      </c>
      <c r="M13" s="7" t="s">
        <v>103</v>
      </c>
      <c r="N13" s="8" t="s">
        <v>103</v>
      </c>
      <c r="O13" s="9" t="s">
        <v>103</v>
      </c>
      <c r="P13" s="7" t="s">
        <v>103</v>
      </c>
      <c r="Q13" s="8" t="s">
        <v>103</v>
      </c>
      <c r="R13" s="9" t="s">
        <v>103</v>
      </c>
      <c r="S13" s="7" t="s">
        <v>103</v>
      </c>
      <c r="T13" s="8" t="s">
        <v>103</v>
      </c>
      <c r="U13" s="9" t="s">
        <v>103</v>
      </c>
      <c r="V13" s="7" t="s">
        <v>104</v>
      </c>
      <c r="W13" s="8" t="s">
        <v>104</v>
      </c>
      <c r="X13" s="9" t="s">
        <v>104</v>
      </c>
      <c r="Y13" s="461" t="s">
        <v>107</v>
      </c>
    </row>
    <row r="14" spans="1:25">
      <c r="A14" s="8" t="s">
        <v>17</v>
      </c>
      <c r="B14" s="463" t="s">
        <v>69</v>
      </c>
      <c r="C14" s="459" t="s">
        <v>100</v>
      </c>
      <c r="D14" s="459" t="s">
        <v>21</v>
      </c>
      <c r="E14" s="555" t="s">
        <v>73</v>
      </c>
      <c r="F14" s="6" t="s">
        <v>102</v>
      </c>
      <c r="G14" s="7" t="s">
        <v>103</v>
      </c>
      <c r="H14" s="8" t="s">
        <v>103</v>
      </c>
      <c r="I14" s="9" t="s">
        <v>103</v>
      </c>
      <c r="J14" s="7" t="s">
        <v>103</v>
      </c>
      <c r="K14" s="8" t="s">
        <v>103</v>
      </c>
      <c r="L14" s="9" t="s">
        <v>103</v>
      </c>
      <c r="M14" s="7" t="s">
        <v>103</v>
      </c>
      <c r="N14" s="8" t="s">
        <v>103</v>
      </c>
      <c r="O14" s="9" t="s">
        <v>103</v>
      </c>
      <c r="P14" s="7" t="s">
        <v>103</v>
      </c>
      <c r="Q14" s="8" t="s">
        <v>103</v>
      </c>
      <c r="R14" s="9" t="s">
        <v>103</v>
      </c>
      <c r="S14" s="7" t="s">
        <v>103</v>
      </c>
      <c r="T14" s="8" t="s">
        <v>103</v>
      </c>
      <c r="U14" s="9" t="s">
        <v>103</v>
      </c>
      <c r="V14" s="7" t="s">
        <v>104</v>
      </c>
      <c r="W14" s="8" t="s">
        <v>104</v>
      </c>
      <c r="X14" s="9" t="s">
        <v>104</v>
      </c>
      <c r="Y14" s="461" t="s">
        <v>107</v>
      </c>
    </row>
    <row r="15" spans="1:25">
      <c r="A15" s="8" t="s">
        <v>17</v>
      </c>
      <c r="B15" s="463" t="s">
        <v>76</v>
      </c>
      <c r="C15" s="459" t="s">
        <v>100</v>
      </c>
      <c r="D15" s="459" t="s">
        <v>21</v>
      </c>
      <c r="E15" s="555" t="s">
        <v>22</v>
      </c>
      <c r="F15" s="6" t="s">
        <v>102</v>
      </c>
      <c r="G15" s="7" t="s">
        <v>103</v>
      </c>
      <c r="H15" s="8" t="s">
        <v>103</v>
      </c>
      <c r="I15" s="9" t="s">
        <v>103</v>
      </c>
      <c r="J15" s="7" t="s">
        <v>103</v>
      </c>
      <c r="K15" s="8" t="s">
        <v>103</v>
      </c>
      <c r="L15" s="9" t="s">
        <v>103</v>
      </c>
      <c r="M15" s="7" t="s">
        <v>103</v>
      </c>
      <c r="N15" s="8" t="s">
        <v>103</v>
      </c>
      <c r="O15" s="9" t="s">
        <v>103</v>
      </c>
      <c r="P15" s="7" t="s">
        <v>103</v>
      </c>
      <c r="Q15" s="8" t="s">
        <v>103</v>
      </c>
      <c r="R15" s="9" t="s">
        <v>103</v>
      </c>
      <c r="S15" s="7" t="s">
        <v>103</v>
      </c>
      <c r="T15" s="8" t="s">
        <v>103</v>
      </c>
      <c r="U15" s="9" t="s">
        <v>103</v>
      </c>
      <c r="V15" s="7" t="s">
        <v>104</v>
      </c>
      <c r="W15" s="8" t="s">
        <v>104</v>
      </c>
      <c r="X15" s="9" t="s">
        <v>104</v>
      </c>
      <c r="Y15" s="461" t="s">
        <v>108</v>
      </c>
    </row>
    <row r="16" spans="1:25">
      <c r="A16" s="8" t="s">
        <v>17</v>
      </c>
      <c r="B16" s="463" t="s">
        <v>79</v>
      </c>
      <c r="C16" s="459" t="s">
        <v>100</v>
      </c>
      <c r="D16" s="459" t="s">
        <v>21</v>
      </c>
      <c r="E16" s="555" t="s">
        <v>47</v>
      </c>
      <c r="F16" s="6" t="s">
        <v>106</v>
      </c>
      <c r="G16" s="7" t="s">
        <v>103</v>
      </c>
      <c r="H16" s="8" t="s">
        <v>103</v>
      </c>
      <c r="I16" s="9" t="s">
        <v>103</v>
      </c>
      <c r="J16" s="7" t="s">
        <v>103</v>
      </c>
      <c r="K16" s="8" t="s">
        <v>103</v>
      </c>
      <c r="L16" s="9" t="s">
        <v>103</v>
      </c>
      <c r="M16" s="7" t="s">
        <v>103</v>
      </c>
      <c r="N16" s="8" t="s">
        <v>103</v>
      </c>
      <c r="O16" s="9" t="s">
        <v>103</v>
      </c>
      <c r="P16" s="7" t="s">
        <v>103</v>
      </c>
      <c r="Q16" s="8" t="s">
        <v>103</v>
      </c>
      <c r="R16" s="9" t="s">
        <v>103</v>
      </c>
      <c r="S16" s="7" t="s">
        <v>103</v>
      </c>
      <c r="T16" s="8" t="s">
        <v>103</v>
      </c>
      <c r="U16" s="9" t="s">
        <v>103</v>
      </c>
      <c r="V16" s="7" t="s">
        <v>104</v>
      </c>
      <c r="W16" s="8" t="s">
        <v>104</v>
      </c>
      <c r="X16" s="9" t="s">
        <v>104</v>
      </c>
      <c r="Y16" s="461"/>
    </row>
    <row r="17" spans="1:25">
      <c r="A17" s="8" t="s">
        <v>17</v>
      </c>
      <c r="B17" s="463" t="s">
        <v>84</v>
      </c>
      <c r="C17" s="459" t="s">
        <v>100</v>
      </c>
      <c r="D17" s="459" t="s">
        <v>21</v>
      </c>
      <c r="E17" s="555" t="s">
        <v>22</v>
      </c>
      <c r="F17" s="6" t="s">
        <v>102</v>
      </c>
      <c r="G17" s="7" t="s">
        <v>103</v>
      </c>
      <c r="H17" s="8" t="s">
        <v>103</v>
      </c>
      <c r="I17" s="9" t="s">
        <v>103</v>
      </c>
      <c r="J17" s="7" t="s">
        <v>103</v>
      </c>
      <c r="K17" s="8" t="s">
        <v>103</v>
      </c>
      <c r="L17" s="9" t="s">
        <v>103</v>
      </c>
      <c r="M17" s="7" t="s">
        <v>103</v>
      </c>
      <c r="N17" s="8" t="s">
        <v>103</v>
      </c>
      <c r="O17" s="9" t="s">
        <v>103</v>
      </c>
      <c r="P17" s="7" t="s">
        <v>103</v>
      </c>
      <c r="Q17" s="8" t="s">
        <v>103</v>
      </c>
      <c r="R17" s="9" t="s">
        <v>103</v>
      </c>
      <c r="S17" s="7" t="s">
        <v>103</v>
      </c>
      <c r="T17" s="8" t="s">
        <v>103</v>
      </c>
      <c r="U17" s="9" t="s">
        <v>103</v>
      </c>
      <c r="V17" s="7" t="s">
        <v>104</v>
      </c>
      <c r="W17" s="8" t="s">
        <v>104</v>
      </c>
      <c r="X17" s="9" t="s">
        <v>104</v>
      </c>
      <c r="Y17" s="461" t="s">
        <v>109</v>
      </c>
    </row>
  </sheetData>
  <autoFilter ref="A4:Y4" xr:uid="{00000000-0001-0000-0100-000000000000}">
    <filterColumn colId="6" showButton="0"/>
    <filterColumn colId="7" showButton="0"/>
    <filterColumn colId="9"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2" showButton="0"/>
  </autoFilter>
  <mergeCells count="14">
    <mergeCell ref="F4:F5"/>
    <mergeCell ref="G4:I4"/>
    <mergeCell ref="J4:L4"/>
    <mergeCell ref="A4:A5"/>
    <mergeCell ref="B4:B5"/>
    <mergeCell ref="C4:C5"/>
    <mergeCell ref="D4:D5"/>
    <mergeCell ref="E4:E5"/>
    <mergeCell ref="M4:O4"/>
    <mergeCell ref="P4:R4"/>
    <mergeCell ref="S4:U4"/>
    <mergeCell ref="V4:X4"/>
    <mergeCell ref="R2:X2"/>
    <mergeCell ref="R3:X3"/>
  </mergeCells>
  <pageMargins left="0.7" right="0.7" top="0.75" bottom="0.75" header="0.3" footer="0.3"/>
  <ignoredErrors>
    <ignoredError sqref="Y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H34"/>
  <sheetViews>
    <sheetView workbookViewId="0">
      <selection activeCell="C25" sqref="C25"/>
    </sheetView>
  </sheetViews>
  <sheetFormatPr defaultColWidth="9.109375" defaultRowHeight="13.2"/>
  <cols>
    <col min="1" max="1" width="9.109375" style="43"/>
    <col min="2" max="2" width="14" style="39" customWidth="1"/>
    <col min="3" max="3" width="81.6640625" style="39" customWidth="1"/>
    <col min="4" max="4" width="10.33203125" style="39" customWidth="1"/>
    <col min="5" max="5" width="14.5546875" style="39" customWidth="1"/>
    <col min="6" max="6" width="11.88671875" style="39" customWidth="1"/>
    <col min="7" max="7" width="12.6640625" style="39" customWidth="1"/>
    <col min="8" max="8" width="25.109375" style="39" customWidth="1"/>
    <col min="9" max="16384" width="9.109375" style="39"/>
  </cols>
  <sheetData>
    <row r="1" spans="1:8" ht="13.8" thickBot="1">
      <c r="A1" s="338" t="s">
        <v>899</v>
      </c>
    </row>
    <row r="2" spans="1:8">
      <c r="A2" s="339"/>
      <c r="G2" s="121" t="s">
        <v>1</v>
      </c>
      <c r="H2" s="79" t="s">
        <v>2</v>
      </c>
    </row>
    <row r="3" spans="1:8" ht="13.8" thickBot="1">
      <c r="A3" s="340"/>
      <c r="B3" s="41"/>
      <c r="C3" s="41"/>
      <c r="D3" s="41"/>
      <c r="E3" s="41"/>
      <c r="G3" s="341" t="s">
        <v>3</v>
      </c>
      <c r="H3" s="342">
        <v>2021</v>
      </c>
    </row>
    <row r="4" spans="1:8" ht="27" thickBot="1">
      <c r="A4" s="84" t="s">
        <v>4</v>
      </c>
      <c r="B4" s="84" t="s">
        <v>900</v>
      </c>
      <c r="C4" s="68" t="s">
        <v>901</v>
      </c>
      <c r="D4" s="84" t="s">
        <v>8</v>
      </c>
      <c r="E4" s="84" t="s">
        <v>902</v>
      </c>
      <c r="F4" s="122" t="s">
        <v>15</v>
      </c>
      <c r="G4" s="115" t="s">
        <v>903</v>
      </c>
      <c r="H4" s="115" t="s">
        <v>225</v>
      </c>
    </row>
    <row r="5" spans="1:8">
      <c r="A5" s="332" t="s">
        <v>17</v>
      </c>
      <c r="B5" s="333"/>
      <c r="C5" s="334" t="s">
        <v>904</v>
      </c>
      <c r="D5" s="619" t="s">
        <v>104</v>
      </c>
      <c r="E5" s="332" t="s">
        <v>103</v>
      </c>
      <c r="F5" s="620"/>
      <c r="G5" s="621">
        <v>22</v>
      </c>
      <c r="H5" s="336" t="s">
        <v>905</v>
      </c>
    </row>
    <row r="6" spans="1:8">
      <c r="A6" s="332" t="s">
        <v>17</v>
      </c>
      <c r="B6" s="622"/>
      <c r="C6" s="623" t="s">
        <v>906</v>
      </c>
      <c r="D6" s="619" t="s">
        <v>104</v>
      </c>
      <c r="E6" s="619" t="s">
        <v>103</v>
      </c>
      <c r="F6" s="620"/>
      <c r="G6" s="621">
        <v>2</v>
      </c>
      <c r="H6" s="336" t="s">
        <v>905</v>
      </c>
    </row>
    <row r="7" spans="1:8">
      <c r="A7" s="332" t="s">
        <v>17</v>
      </c>
      <c r="B7" s="622" t="s">
        <v>907</v>
      </c>
      <c r="C7" s="622" t="s">
        <v>908</v>
      </c>
      <c r="D7" s="619" t="s">
        <v>21</v>
      </c>
      <c r="E7" s="619" t="s">
        <v>103</v>
      </c>
      <c r="F7" s="620"/>
      <c r="G7" s="335">
        <v>4</v>
      </c>
      <c r="H7" s="336" t="s">
        <v>905</v>
      </c>
    </row>
    <row r="8" spans="1:8">
      <c r="A8" s="332" t="s">
        <v>17</v>
      </c>
      <c r="B8" s="622" t="s">
        <v>909</v>
      </c>
      <c r="C8" s="622" t="s">
        <v>910</v>
      </c>
      <c r="D8" s="619" t="s">
        <v>21</v>
      </c>
      <c r="E8" s="332" t="s">
        <v>103</v>
      </c>
      <c r="F8" s="620"/>
      <c r="G8" s="621">
        <v>6</v>
      </c>
      <c r="H8" s="336" t="s">
        <v>905</v>
      </c>
    </row>
    <row r="9" spans="1:8">
      <c r="A9" s="332" t="s">
        <v>17</v>
      </c>
      <c r="B9" s="622" t="s">
        <v>911</v>
      </c>
      <c r="C9" s="622" t="s">
        <v>912</v>
      </c>
      <c r="D9" s="619" t="s">
        <v>21</v>
      </c>
      <c r="E9" s="332" t="s">
        <v>103</v>
      </c>
      <c r="F9" s="620"/>
      <c r="G9" s="621">
        <v>1</v>
      </c>
      <c r="H9" s="336" t="s">
        <v>905</v>
      </c>
    </row>
    <row r="10" spans="1:8">
      <c r="A10" s="332" t="s">
        <v>17</v>
      </c>
      <c r="B10" s="622" t="s">
        <v>913</v>
      </c>
      <c r="C10" s="622" t="s">
        <v>914</v>
      </c>
      <c r="D10" s="619" t="s">
        <v>21</v>
      </c>
      <c r="E10" s="619" t="s">
        <v>103</v>
      </c>
      <c r="F10" s="620"/>
      <c r="G10" s="621" t="s">
        <v>104</v>
      </c>
      <c r="H10" s="336" t="s">
        <v>915</v>
      </c>
    </row>
    <row r="11" spans="1:8">
      <c r="A11" s="332" t="s">
        <v>17</v>
      </c>
      <c r="B11" s="622" t="s">
        <v>916</v>
      </c>
      <c r="C11" s="622" t="s">
        <v>917</v>
      </c>
      <c r="D11" s="619" t="s">
        <v>918</v>
      </c>
      <c r="E11" s="619" t="s">
        <v>103</v>
      </c>
      <c r="F11" s="620"/>
      <c r="G11" s="621">
        <v>2</v>
      </c>
      <c r="H11" s="336" t="s">
        <v>919</v>
      </c>
    </row>
    <row r="12" spans="1:8">
      <c r="A12" s="332" t="s">
        <v>17</v>
      </c>
      <c r="B12" s="622" t="s">
        <v>920</v>
      </c>
      <c r="C12" s="622" t="s">
        <v>921</v>
      </c>
      <c r="D12" s="619" t="s">
        <v>21</v>
      </c>
      <c r="E12" s="619" t="s">
        <v>103</v>
      </c>
      <c r="F12" s="620"/>
      <c r="G12" s="621">
        <v>4</v>
      </c>
      <c r="H12" s="336" t="s">
        <v>905</v>
      </c>
    </row>
    <row r="13" spans="1:8">
      <c r="A13" s="332" t="s">
        <v>17</v>
      </c>
      <c r="B13" s="333" t="s">
        <v>922</v>
      </c>
      <c r="C13" s="334" t="s">
        <v>923</v>
      </c>
      <c r="D13" s="619" t="s">
        <v>21</v>
      </c>
      <c r="E13" s="332" t="s">
        <v>103</v>
      </c>
      <c r="F13" s="620"/>
      <c r="G13" s="621">
        <v>3</v>
      </c>
      <c r="H13" s="336" t="s">
        <v>905</v>
      </c>
    </row>
    <row r="14" spans="1:8" ht="14.4" customHeight="1">
      <c r="A14" s="332" t="s">
        <v>17</v>
      </c>
      <c r="B14" s="622" t="s">
        <v>924</v>
      </c>
      <c r="C14" s="624" t="s">
        <v>925</v>
      </c>
      <c r="D14" s="619" t="s">
        <v>21</v>
      </c>
      <c r="E14" s="619" t="s">
        <v>103</v>
      </c>
      <c r="F14" s="620"/>
      <c r="G14" s="621">
        <v>2</v>
      </c>
      <c r="H14" s="336" t="s">
        <v>905</v>
      </c>
    </row>
    <row r="15" spans="1:8">
      <c r="A15" s="332" t="s">
        <v>17</v>
      </c>
      <c r="B15" s="333" t="s">
        <v>926</v>
      </c>
      <c r="C15" s="334" t="s">
        <v>927</v>
      </c>
      <c r="D15" s="619" t="s">
        <v>21</v>
      </c>
      <c r="E15" s="332" t="s">
        <v>103</v>
      </c>
      <c r="F15" s="620"/>
      <c r="G15" s="621">
        <v>1</v>
      </c>
      <c r="H15" s="336" t="s">
        <v>928</v>
      </c>
    </row>
    <row r="16" spans="1:8">
      <c r="A16" s="332" t="s">
        <v>17</v>
      </c>
      <c r="B16" s="622" t="s">
        <v>929</v>
      </c>
      <c r="C16" s="623" t="s">
        <v>930</v>
      </c>
      <c r="D16" s="619" t="s">
        <v>21</v>
      </c>
      <c r="E16" s="619" t="s">
        <v>103</v>
      </c>
      <c r="F16" s="620"/>
      <c r="G16" s="621">
        <v>1</v>
      </c>
      <c r="H16" s="336" t="s">
        <v>905</v>
      </c>
    </row>
    <row r="17" spans="1:8">
      <c r="A17" s="332" t="s">
        <v>17</v>
      </c>
      <c r="B17" s="622" t="s">
        <v>931</v>
      </c>
      <c r="C17" s="622" t="s">
        <v>932</v>
      </c>
      <c r="D17" s="619" t="s">
        <v>21</v>
      </c>
      <c r="E17" s="619" t="s">
        <v>103</v>
      </c>
      <c r="F17" s="620"/>
      <c r="G17" s="621">
        <v>1</v>
      </c>
      <c r="H17" s="336" t="s">
        <v>905</v>
      </c>
    </row>
    <row r="18" spans="1:8">
      <c r="A18" s="332" t="s">
        <v>17</v>
      </c>
      <c r="B18" s="622" t="s">
        <v>933</v>
      </c>
      <c r="C18" s="623" t="s">
        <v>934</v>
      </c>
      <c r="D18" s="619" t="s">
        <v>21</v>
      </c>
      <c r="E18" s="619" t="s">
        <v>103</v>
      </c>
      <c r="F18" s="620"/>
      <c r="G18" s="621">
        <v>5</v>
      </c>
      <c r="H18" s="336" t="s">
        <v>905</v>
      </c>
    </row>
    <row r="19" spans="1:8">
      <c r="A19" s="332" t="s">
        <v>17</v>
      </c>
      <c r="B19" s="622" t="s">
        <v>935</v>
      </c>
      <c r="C19" s="622" t="s">
        <v>936</v>
      </c>
      <c r="D19" s="619" t="s">
        <v>21</v>
      </c>
      <c r="E19" s="619" t="s">
        <v>103</v>
      </c>
      <c r="F19" s="620"/>
      <c r="G19" s="621">
        <v>0</v>
      </c>
      <c r="H19" s="336" t="s">
        <v>937</v>
      </c>
    </row>
    <row r="20" spans="1:8">
      <c r="A20" s="332" t="s">
        <v>17</v>
      </c>
      <c r="B20" s="333" t="s">
        <v>938</v>
      </c>
      <c r="C20" s="333" t="s">
        <v>939</v>
      </c>
      <c r="D20" s="619" t="s">
        <v>940</v>
      </c>
      <c r="E20" s="619" t="s">
        <v>103</v>
      </c>
      <c r="F20" s="620"/>
      <c r="G20" s="621">
        <v>1</v>
      </c>
      <c r="H20" s="336" t="s">
        <v>905</v>
      </c>
    </row>
    <row r="21" spans="1:8">
      <c r="A21" s="332" t="s">
        <v>17</v>
      </c>
      <c r="B21" s="333" t="s">
        <v>941</v>
      </c>
      <c r="C21" s="333" t="s">
        <v>942</v>
      </c>
      <c r="D21" s="619" t="s">
        <v>21</v>
      </c>
      <c r="E21" s="619" t="s">
        <v>103</v>
      </c>
      <c r="F21" s="620"/>
      <c r="G21" s="621">
        <v>1</v>
      </c>
      <c r="H21" s="336" t="s">
        <v>905</v>
      </c>
    </row>
    <row r="22" spans="1:8">
      <c r="A22" s="332" t="s">
        <v>17</v>
      </c>
      <c r="B22" s="333" t="s">
        <v>943</v>
      </c>
      <c r="C22" s="334" t="s">
        <v>944</v>
      </c>
      <c r="D22" s="619" t="s">
        <v>945</v>
      </c>
      <c r="E22" s="619" t="s">
        <v>103</v>
      </c>
      <c r="F22" s="620"/>
      <c r="G22" s="621">
        <v>1</v>
      </c>
      <c r="H22" s="336" t="s">
        <v>905</v>
      </c>
    </row>
    <row r="23" spans="1:8">
      <c r="A23" s="332" t="s">
        <v>17</v>
      </c>
      <c r="B23" s="622" t="s">
        <v>946</v>
      </c>
      <c r="C23" s="622" t="s">
        <v>947</v>
      </c>
      <c r="D23" s="619" t="s">
        <v>21</v>
      </c>
      <c r="E23" s="619" t="s">
        <v>103</v>
      </c>
      <c r="F23" s="620"/>
      <c r="G23" s="621">
        <v>1</v>
      </c>
      <c r="H23" s="336" t="s">
        <v>905</v>
      </c>
    </row>
    <row r="24" spans="1:8" ht="14.4">
      <c r="A24" s="337" t="s">
        <v>17</v>
      </c>
      <c r="B24" s="625" t="s">
        <v>948</v>
      </c>
      <c r="C24" s="626" t="s">
        <v>949</v>
      </c>
      <c r="D24" s="627" t="s">
        <v>21</v>
      </c>
      <c r="E24" s="619" t="s">
        <v>103</v>
      </c>
      <c r="F24" s="620"/>
      <c r="G24" s="621">
        <v>1</v>
      </c>
      <c r="H24" s="336" t="s">
        <v>905</v>
      </c>
    </row>
    <row r="25" spans="1:8" ht="14.4">
      <c r="A25" s="337" t="s">
        <v>17</v>
      </c>
      <c r="B25" s="625" t="s">
        <v>950</v>
      </c>
      <c r="C25" s="626" t="s">
        <v>951</v>
      </c>
      <c r="D25" s="627" t="s">
        <v>21</v>
      </c>
      <c r="E25" s="619" t="s">
        <v>103</v>
      </c>
      <c r="F25" s="620"/>
      <c r="G25" s="621">
        <v>0</v>
      </c>
      <c r="H25" s="336" t="s">
        <v>928</v>
      </c>
    </row>
    <row r="26" spans="1:8" ht="79.2">
      <c r="A26" s="337" t="s">
        <v>17</v>
      </c>
      <c r="B26" s="625" t="s">
        <v>952</v>
      </c>
      <c r="C26" s="626" t="s">
        <v>953</v>
      </c>
      <c r="D26" s="628" t="s">
        <v>21</v>
      </c>
      <c r="E26" s="619" t="s">
        <v>103</v>
      </c>
      <c r="F26" s="620" t="s">
        <v>954</v>
      </c>
      <c r="G26" s="621">
        <v>1</v>
      </c>
      <c r="H26" s="336" t="s">
        <v>905</v>
      </c>
    </row>
    <row r="27" spans="1:8" ht="14.4">
      <c r="A27" s="337" t="s">
        <v>17</v>
      </c>
      <c r="B27" s="626" t="s">
        <v>955</v>
      </c>
      <c r="C27" s="626" t="s">
        <v>956</v>
      </c>
      <c r="D27" s="628" t="s">
        <v>21</v>
      </c>
      <c r="E27" s="619" t="s">
        <v>103</v>
      </c>
      <c r="F27" s="620"/>
      <c r="G27" s="621">
        <v>4</v>
      </c>
      <c r="H27" s="336" t="s">
        <v>905</v>
      </c>
    </row>
    <row r="28" spans="1:8">
      <c r="A28" s="621" t="s">
        <v>17</v>
      </c>
      <c r="B28" s="629" t="s">
        <v>957</v>
      </c>
      <c r="C28" s="629" t="s">
        <v>958</v>
      </c>
      <c r="D28" s="621" t="s">
        <v>21</v>
      </c>
      <c r="E28" s="629"/>
      <c r="F28" s="629"/>
      <c r="G28" s="621">
        <v>2</v>
      </c>
      <c r="H28" s="629" t="s">
        <v>959</v>
      </c>
    </row>
    <row r="29" spans="1:8">
      <c r="A29" s="621" t="s">
        <v>17</v>
      </c>
      <c r="B29" s="629"/>
      <c r="C29" s="629" t="s">
        <v>960</v>
      </c>
      <c r="D29" s="621" t="s">
        <v>961</v>
      </c>
      <c r="E29" s="629"/>
      <c r="F29" s="629"/>
      <c r="G29" s="621">
        <v>1</v>
      </c>
      <c r="H29" s="629" t="s">
        <v>905</v>
      </c>
    </row>
    <row r="30" spans="1:8" ht="52.8">
      <c r="A30" s="621" t="s">
        <v>17</v>
      </c>
      <c r="B30" s="629"/>
      <c r="C30" s="630" t="s">
        <v>962</v>
      </c>
      <c r="D30" s="621" t="s">
        <v>961</v>
      </c>
      <c r="E30" s="629"/>
      <c r="F30" s="629"/>
      <c r="G30" s="621">
        <v>3</v>
      </c>
      <c r="H30" s="629" t="s">
        <v>963</v>
      </c>
    </row>
    <row r="31" spans="1:8">
      <c r="A31" s="621" t="s">
        <v>17</v>
      </c>
      <c r="B31" s="631" t="s">
        <v>964</v>
      </c>
      <c r="C31" s="631" t="s">
        <v>965</v>
      </c>
      <c r="D31" s="631" t="s">
        <v>21</v>
      </c>
      <c r="E31" s="631"/>
      <c r="F31" s="631"/>
      <c r="G31" s="632">
        <v>1</v>
      </c>
      <c r="H31" s="631" t="s">
        <v>966</v>
      </c>
    </row>
    <row r="32" spans="1:8">
      <c r="A32" s="621" t="s">
        <v>17</v>
      </c>
      <c r="B32" s="631" t="s">
        <v>967</v>
      </c>
      <c r="C32" s="631" t="s">
        <v>968</v>
      </c>
      <c r="D32" s="631" t="s">
        <v>21</v>
      </c>
      <c r="E32" s="631"/>
      <c r="F32" s="631"/>
      <c r="G32" s="632">
        <v>1</v>
      </c>
      <c r="H32" s="629" t="s">
        <v>969</v>
      </c>
    </row>
    <row r="33" spans="1:8">
      <c r="A33" s="633" t="s">
        <v>17</v>
      </c>
      <c r="B33" s="634" t="s">
        <v>970</v>
      </c>
      <c r="C33" s="634" t="s">
        <v>971</v>
      </c>
      <c r="D33" s="634" t="s">
        <v>21</v>
      </c>
      <c r="E33" s="634"/>
      <c r="F33" s="634"/>
      <c r="G33" s="633">
        <v>3</v>
      </c>
      <c r="H33" s="629" t="s">
        <v>969</v>
      </c>
    </row>
    <row r="34" spans="1:8">
      <c r="A34" s="632" t="s">
        <v>17</v>
      </c>
      <c r="B34" s="631" t="s">
        <v>972</v>
      </c>
      <c r="C34" s="631" t="s">
        <v>973</v>
      </c>
      <c r="D34" s="631" t="s">
        <v>21</v>
      </c>
      <c r="E34" s="631"/>
      <c r="F34" s="631"/>
      <c r="G34" s="632"/>
      <c r="H34" s="629" t="s">
        <v>974</v>
      </c>
    </row>
  </sheetData>
  <autoFilter ref="A4:H4" xr:uid="{00000000-0009-0000-0000-000013000000}"/>
  <dataValidations count="1">
    <dataValidation type="textLength" showInputMessage="1" showErrorMessage="1" sqref="F6:F13 G5:G6 G9:G13 F14:G27" xr:uid="{643D986C-94D1-4590-838C-B6879A8E62E2}">
      <formula1>0</formula1>
      <formula2>150</formula2>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34998626667073579"/>
  </sheetPr>
  <dimension ref="A1:K16"/>
  <sheetViews>
    <sheetView workbookViewId="0">
      <selection activeCell="J16" sqref="J16"/>
    </sheetView>
  </sheetViews>
  <sheetFormatPr defaultColWidth="9.109375" defaultRowHeight="13.2"/>
  <cols>
    <col min="1" max="5" width="9.109375" style="39"/>
    <col min="6" max="6" width="21.33203125" style="39" customWidth="1"/>
    <col min="7" max="7" width="9.109375" style="39"/>
    <col min="8" max="8" width="34.44140625" style="39" customWidth="1"/>
    <col min="9" max="9" width="11.109375" style="39" customWidth="1"/>
    <col min="10" max="10" width="12.5546875" style="39" customWidth="1"/>
    <col min="11" max="11" width="27.6640625" style="39" customWidth="1"/>
    <col min="12" max="16384" width="9.109375" style="39"/>
  </cols>
  <sheetData>
    <row r="1" spans="1:11" ht="13.8" thickBot="1">
      <c r="A1" s="4" t="s">
        <v>975</v>
      </c>
    </row>
    <row r="2" spans="1:11">
      <c r="A2" s="635"/>
      <c r="J2" s="121" t="s">
        <v>1</v>
      </c>
      <c r="K2" s="79" t="s">
        <v>2</v>
      </c>
    </row>
    <row r="3" spans="1:11" ht="13.8" thickBot="1">
      <c r="A3" s="40"/>
      <c r="B3" s="41"/>
      <c r="C3" s="41"/>
      <c r="D3" s="41"/>
      <c r="E3" s="41"/>
      <c r="F3" s="41"/>
      <c r="G3" s="41"/>
      <c r="H3" s="41"/>
      <c r="I3" s="41"/>
      <c r="J3" s="341" t="s">
        <v>3</v>
      </c>
      <c r="K3" s="342">
        <v>2021</v>
      </c>
    </row>
    <row r="4" spans="1:11" ht="40.200000000000003" thickBot="1">
      <c r="A4" s="85" t="s">
        <v>4</v>
      </c>
      <c r="B4" s="85" t="s">
        <v>7</v>
      </c>
      <c r="C4" s="85" t="s">
        <v>8</v>
      </c>
      <c r="D4" s="85" t="s">
        <v>976</v>
      </c>
      <c r="E4" s="85" t="s">
        <v>977</v>
      </c>
      <c r="F4" s="85" t="s">
        <v>978</v>
      </c>
      <c r="G4" s="85" t="s">
        <v>979</v>
      </c>
      <c r="H4" s="85" t="s">
        <v>980</v>
      </c>
      <c r="I4" s="85" t="s">
        <v>981</v>
      </c>
      <c r="J4" s="85" t="s">
        <v>15</v>
      </c>
      <c r="K4" s="115" t="s">
        <v>982</v>
      </c>
    </row>
    <row r="5" spans="1:11" ht="127.95" customHeight="1">
      <c r="A5" s="130" t="s">
        <v>17</v>
      </c>
      <c r="B5" s="636" t="s">
        <v>983</v>
      </c>
      <c r="C5" s="636" t="s">
        <v>21</v>
      </c>
      <c r="D5" s="264" t="s">
        <v>984</v>
      </c>
      <c r="E5" s="637" t="s">
        <v>985</v>
      </c>
      <c r="F5" s="637" t="s">
        <v>986</v>
      </c>
      <c r="G5" s="637">
        <v>1</v>
      </c>
      <c r="H5" s="636" t="s">
        <v>987</v>
      </c>
      <c r="I5" s="636" t="s">
        <v>988</v>
      </c>
      <c r="J5" s="636" t="s">
        <v>989</v>
      </c>
      <c r="K5" s="638" t="s">
        <v>990</v>
      </c>
    </row>
    <row r="6" spans="1:11" ht="190.2" customHeight="1">
      <c r="A6" s="636" t="s">
        <v>17</v>
      </c>
      <c r="B6" s="636" t="s">
        <v>983</v>
      </c>
      <c r="C6" s="636"/>
      <c r="D6" s="636" t="s">
        <v>984</v>
      </c>
      <c r="E6" s="636" t="s">
        <v>985</v>
      </c>
      <c r="F6" s="636" t="s">
        <v>986</v>
      </c>
      <c r="G6" s="636">
        <v>2</v>
      </c>
      <c r="H6" s="636" t="s">
        <v>991</v>
      </c>
      <c r="I6" s="636" t="s">
        <v>992</v>
      </c>
      <c r="J6" s="636" t="s">
        <v>993</v>
      </c>
      <c r="K6" s="301" t="s">
        <v>994</v>
      </c>
    </row>
    <row r="7" spans="1:11" ht="100.8">
      <c r="A7" s="636" t="s">
        <v>17</v>
      </c>
      <c r="B7" s="636" t="s">
        <v>983</v>
      </c>
      <c r="C7" s="636"/>
      <c r="D7" s="636" t="s">
        <v>984</v>
      </c>
      <c r="E7" s="636" t="s">
        <v>985</v>
      </c>
      <c r="F7" s="636" t="s">
        <v>986</v>
      </c>
      <c r="G7" s="636">
        <v>4</v>
      </c>
      <c r="H7" s="636" t="s">
        <v>995</v>
      </c>
      <c r="I7" s="636" t="s">
        <v>996</v>
      </c>
      <c r="J7" s="636" t="s">
        <v>997</v>
      </c>
      <c r="K7" s="638" t="s">
        <v>998</v>
      </c>
    </row>
    <row r="8" spans="1:11" ht="201.6">
      <c r="A8" s="636" t="s">
        <v>17</v>
      </c>
      <c r="B8" s="636" t="s">
        <v>983</v>
      </c>
      <c r="C8" s="636"/>
      <c r="D8" s="636" t="s">
        <v>984</v>
      </c>
      <c r="E8" s="636" t="s">
        <v>985</v>
      </c>
      <c r="F8" s="636" t="s">
        <v>986</v>
      </c>
      <c r="G8" s="636">
        <v>5</v>
      </c>
      <c r="H8" s="636" t="s">
        <v>999</v>
      </c>
      <c r="I8" s="636" t="s">
        <v>1000</v>
      </c>
      <c r="J8" s="636" t="s">
        <v>1001</v>
      </c>
      <c r="K8" s="638" t="s">
        <v>1002</v>
      </c>
    </row>
    <row r="9" spans="1:11" ht="86.4">
      <c r="A9" s="636" t="s">
        <v>17</v>
      </c>
      <c r="B9" s="636" t="s">
        <v>983</v>
      </c>
      <c r="C9" s="636"/>
      <c r="D9" s="636" t="s">
        <v>984</v>
      </c>
      <c r="E9" s="636" t="s">
        <v>985</v>
      </c>
      <c r="F9" s="636" t="s">
        <v>986</v>
      </c>
      <c r="G9" s="636">
        <v>6</v>
      </c>
      <c r="H9" s="636" t="s">
        <v>1003</v>
      </c>
      <c r="I9" s="636" t="s">
        <v>1004</v>
      </c>
      <c r="J9" s="636" t="s">
        <v>1005</v>
      </c>
      <c r="K9" s="638" t="s">
        <v>1005</v>
      </c>
    </row>
    <row r="10" spans="1:11" ht="129.6">
      <c r="A10" s="636" t="s">
        <v>17</v>
      </c>
      <c r="B10" s="636" t="s">
        <v>983</v>
      </c>
      <c r="C10" s="636"/>
      <c r="D10" s="636" t="s">
        <v>984</v>
      </c>
      <c r="E10" s="636" t="s">
        <v>985</v>
      </c>
      <c r="F10" s="636" t="s">
        <v>986</v>
      </c>
      <c r="G10" s="636">
        <v>7</v>
      </c>
      <c r="H10" s="636" t="s">
        <v>1006</v>
      </c>
      <c r="I10" s="636" t="s">
        <v>1004</v>
      </c>
      <c r="J10" s="636" t="s">
        <v>1007</v>
      </c>
      <c r="K10" s="638" t="s">
        <v>1008</v>
      </c>
    </row>
    <row r="11" spans="1:11" ht="201.6">
      <c r="A11" s="636" t="s">
        <v>17</v>
      </c>
      <c r="B11" s="636" t="s">
        <v>983</v>
      </c>
      <c r="C11" s="636"/>
      <c r="D11" s="636" t="s">
        <v>984</v>
      </c>
      <c r="E11" s="636" t="s">
        <v>985</v>
      </c>
      <c r="F11" s="636" t="s">
        <v>986</v>
      </c>
      <c r="G11" s="636">
        <v>10</v>
      </c>
      <c r="H11" s="636" t="s">
        <v>1009</v>
      </c>
      <c r="I11" s="636" t="s">
        <v>1004</v>
      </c>
      <c r="J11" s="636" t="s">
        <v>1010</v>
      </c>
      <c r="K11" s="638" t="s">
        <v>1010</v>
      </c>
    </row>
    <row r="12" spans="1:11" ht="109.2" customHeight="1">
      <c r="A12" s="639" t="s">
        <v>17</v>
      </c>
      <c r="B12" s="639" t="s">
        <v>983</v>
      </c>
      <c r="C12" s="639" t="s">
        <v>21</v>
      </c>
      <c r="D12" s="639" t="s">
        <v>1011</v>
      </c>
      <c r="E12" s="640" t="s">
        <v>1012</v>
      </c>
      <c r="F12" s="640" t="s">
        <v>1013</v>
      </c>
      <c r="G12" s="641" t="s">
        <v>233</v>
      </c>
      <c r="H12" s="640" t="s">
        <v>1014</v>
      </c>
      <c r="I12" s="639" t="s">
        <v>1015</v>
      </c>
      <c r="J12" s="639"/>
      <c r="K12" s="642" t="s">
        <v>1016</v>
      </c>
    </row>
    <row r="13" spans="1:11" ht="129.6">
      <c r="A13" s="265" t="s">
        <v>17</v>
      </c>
      <c r="B13" s="639" t="s">
        <v>983</v>
      </c>
      <c r="C13" s="639" t="s">
        <v>21</v>
      </c>
      <c r="D13" s="639" t="s">
        <v>1011</v>
      </c>
      <c r="E13" s="640" t="s">
        <v>1012</v>
      </c>
      <c r="F13" s="640" t="s">
        <v>1017</v>
      </c>
      <c r="G13" s="641" t="s">
        <v>233</v>
      </c>
      <c r="H13" s="640" t="s">
        <v>1018</v>
      </c>
      <c r="I13" s="639" t="s">
        <v>1015</v>
      </c>
      <c r="J13" s="639"/>
      <c r="K13" s="643" t="s">
        <v>1019</v>
      </c>
    </row>
    <row r="14" spans="1:11" ht="129.6">
      <c r="A14" s="639" t="s">
        <v>17</v>
      </c>
      <c r="B14" s="639" t="s">
        <v>916</v>
      </c>
      <c r="C14" s="639" t="s">
        <v>233</v>
      </c>
      <c r="D14" s="639" t="s">
        <v>1011</v>
      </c>
      <c r="E14" s="640" t="s">
        <v>1020</v>
      </c>
      <c r="F14" s="640" t="s">
        <v>1021</v>
      </c>
      <c r="G14" s="644" t="s">
        <v>1022</v>
      </c>
      <c r="H14" s="640" t="s">
        <v>1023</v>
      </c>
      <c r="I14" s="643" t="s">
        <v>4</v>
      </c>
      <c r="J14" s="643"/>
      <c r="K14" s="643" t="s">
        <v>1024</v>
      </c>
    </row>
    <row r="15" spans="1:11" ht="143.4" customHeight="1">
      <c r="A15" s="639" t="s">
        <v>17</v>
      </c>
      <c r="B15" s="634" t="s">
        <v>983</v>
      </c>
      <c r="C15" s="639" t="s">
        <v>233</v>
      </c>
      <c r="D15" s="634" t="s">
        <v>1025</v>
      </c>
      <c r="E15" s="634" t="s">
        <v>1026</v>
      </c>
      <c r="F15" s="645" t="s">
        <v>986</v>
      </c>
      <c r="G15" s="646" t="s">
        <v>1027</v>
      </c>
      <c r="H15" s="647" t="s">
        <v>1028</v>
      </c>
      <c r="I15" s="634" t="s">
        <v>4</v>
      </c>
      <c r="J15" s="634"/>
      <c r="K15" s="647" t="s">
        <v>1029</v>
      </c>
    </row>
    <row r="16" spans="1:11" ht="93" customHeight="1">
      <c r="A16" s="639" t="s">
        <v>17</v>
      </c>
      <c r="B16" s="634" t="s">
        <v>983</v>
      </c>
      <c r="C16" s="634"/>
      <c r="D16" s="634" t="s">
        <v>1030</v>
      </c>
      <c r="E16" s="634" t="s">
        <v>1031</v>
      </c>
      <c r="F16" s="645" t="s">
        <v>986</v>
      </c>
      <c r="G16" s="634" t="s">
        <v>1032</v>
      </c>
      <c r="H16" s="647" t="s">
        <v>1033</v>
      </c>
      <c r="I16" s="647" t="s">
        <v>1034</v>
      </c>
      <c r="J16" s="634"/>
      <c r="K16" s="647" t="s">
        <v>1035</v>
      </c>
    </row>
  </sheetData>
  <autoFilter ref="A4:K4" xr:uid="{00000000-0009-0000-0000-000014000000}"/>
  <phoneticPr fontId="35" type="noConversion"/>
  <dataValidations count="2">
    <dataValidation type="list" allowBlank="1" showInputMessage="1" showErrorMessage="1" sqref="B5" xr:uid="{13B7E9A2-F084-404F-A8A7-3DE61F3844AA}">
      <formula1>#REF!</formula1>
    </dataValidation>
    <dataValidation type="textLength" showInputMessage="1" showErrorMessage="1" sqref="J5:K5 A6:J11 K7:K11 F15:F16" xr:uid="{77127267-EB94-4D56-B56B-B05C44FA2DE8}">
      <formula1>0</formula1>
      <formula2>150</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14999847407452621"/>
  </sheetPr>
  <dimension ref="A1:J7"/>
  <sheetViews>
    <sheetView zoomScaleNormal="100" workbookViewId="0">
      <selection activeCell="E6" sqref="E6"/>
    </sheetView>
  </sheetViews>
  <sheetFormatPr defaultColWidth="9.109375" defaultRowHeight="13.2"/>
  <cols>
    <col min="1" max="1" width="9.109375" style="39"/>
    <col min="2" max="2" width="26.88671875" style="39" customWidth="1"/>
    <col min="3" max="3" width="25.6640625" style="39" customWidth="1"/>
    <col min="4" max="4" width="11.6640625" style="39" customWidth="1"/>
    <col min="5" max="5" width="35.88671875" style="39" customWidth="1"/>
    <col min="6" max="6" width="26.33203125" style="39" customWidth="1"/>
    <col min="7" max="7" width="9.109375" style="39"/>
    <col min="8" max="8" width="20.88671875" style="39" customWidth="1"/>
    <col min="9" max="9" width="12.44140625" style="39" customWidth="1"/>
    <col min="10" max="10" width="24.5546875" style="39" customWidth="1"/>
    <col min="11" max="16384" width="9.109375" style="39"/>
  </cols>
  <sheetData>
    <row r="1" spans="1:10" ht="13.8" thickBot="1">
      <c r="A1" s="127" t="s">
        <v>1036</v>
      </c>
    </row>
    <row r="2" spans="1:10">
      <c r="A2" s="127"/>
      <c r="I2" s="121" t="s">
        <v>1</v>
      </c>
      <c r="J2" s="79" t="s">
        <v>2</v>
      </c>
    </row>
    <row r="3" spans="1:10" ht="13.8" thickBot="1">
      <c r="A3" s="635"/>
      <c r="I3" s="341" t="s">
        <v>3</v>
      </c>
      <c r="J3" s="342">
        <v>2021</v>
      </c>
    </row>
    <row r="4" spans="1:10" ht="40.200000000000003" thickBot="1">
      <c r="A4" s="84" t="s">
        <v>1037</v>
      </c>
      <c r="B4" s="84" t="s">
        <v>1038</v>
      </c>
      <c r="C4" s="84" t="s">
        <v>1039</v>
      </c>
      <c r="D4" s="84" t="s">
        <v>1040</v>
      </c>
      <c r="E4" s="84" t="s">
        <v>1041</v>
      </c>
      <c r="F4" s="84" t="s">
        <v>1042</v>
      </c>
      <c r="G4" s="84" t="s">
        <v>1043</v>
      </c>
      <c r="H4" s="84" t="s">
        <v>1044</v>
      </c>
      <c r="I4" s="68" t="s">
        <v>15</v>
      </c>
      <c r="J4" s="85" t="s">
        <v>225</v>
      </c>
    </row>
    <row r="5" spans="1:10" ht="244.2" customHeight="1">
      <c r="A5" s="648" t="s">
        <v>1045</v>
      </c>
      <c r="B5" s="649" t="s">
        <v>1046</v>
      </c>
      <c r="C5" s="649" t="s">
        <v>1047</v>
      </c>
      <c r="D5" s="649" t="s">
        <v>104</v>
      </c>
      <c r="E5" s="649" t="s">
        <v>1048</v>
      </c>
      <c r="F5" s="649" t="s">
        <v>1049</v>
      </c>
      <c r="G5" t="s">
        <v>104</v>
      </c>
      <c r="H5" s="649" t="s">
        <v>1050</v>
      </c>
      <c r="I5" s="650" t="s">
        <v>1051</v>
      </c>
      <c r="J5" s="651" t="s">
        <v>1052</v>
      </c>
    </row>
    <row r="6" spans="1:10" ht="331.2">
      <c r="A6" s="648" t="s">
        <v>1053</v>
      </c>
      <c r="B6" s="649" t="s">
        <v>1054</v>
      </c>
      <c r="C6" s="649" t="s">
        <v>1055</v>
      </c>
      <c r="D6" s="649" t="s">
        <v>104</v>
      </c>
      <c r="E6" s="649" t="s">
        <v>1056</v>
      </c>
      <c r="F6" s="649" t="s">
        <v>1057</v>
      </c>
      <c r="G6" s="649" t="s">
        <v>104</v>
      </c>
      <c r="H6" s="649" t="s">
        <v>1058</v>
      </c>
      <c r="I6" s="649"/>
      <c r="J6" s="651" t="s">
        <v>1059</v>
      </c>
    </row>
    <row r="7" spans="1:10" ht="172.8">
      <c r="A7" s="652" t="s">
        <v>1060</v>
      </c>
      <c r="B7" s="649" t="s">
        <v>1061</v>
      </c>
      <c r="C7" s="649" t="s">
        <v>1062</v>
      </c>
      <c r="D7" s="649" t="s">
        <v>104</v>
      </c>
      <c r="E7" s="649" t="s">
        <v>1063</v>
      </c>
      <c r="F7" s="649" t="s">
        <v>1064</v>
      </c>
      <c r="G7" s="649" t="s">
        <v>104</v>
      </c>
      <c r="H7" s="649" t="s">
        <v>1065</v>
      </c>
      <c r="I7" s="649"/>
      <c r="J7" s="651" t="s">
        <v>1059</v>
      </c>
    </row>
  </sheetData>
  <autoFilter ref="A4:J4" xr:uid="{00000000-0009-0000-0000-000015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Q89"/>
  <sheetViews>
    <sheetView zoomScale="115" zoomScaleNormal="115" workbookViewId="0">
      <pane ySplit="4" topLeftCell="A5" activePane="bottomLeft" state="frozen"/>
      <selection pane="bottomLeft" activeCell="A4" sqref="A4:XFD4"/>
    </sheetView>
  </sheetViews>
  <sheetFormatPr defaultColWidth="8.88671875" defaultRowHeight="13.2"/>
  <cols>
    <col min="1" max="1" width="5.6640625" style="39" customWidth="1"/>
    <col min="2" max="3" width="8.6640625" style="39" customWidth="1"/>
    <col min="4" max="4" width="20.88671875" style="39" customWidth="1"/>
    <col min="5" max="5" width="5.88671875" style="39" customWidth="1"/>
    <col min="6" max="6" width="5.33203125" style="39" customWidth="1"/>
    <col min="7" max="7" width="8.44140625" style="39" bestFit="1" customWidth="1"/>
    <col min="8" max="8" width="8.6640625" style="39" customWidth="1"/>
    <col min="9" max="9" width="17.5546875" style="685" customWidth="1"/>
    <col min="10" max="10" width="12.44140625" style="39" customWidth="1"/>
    <col min="11" max="11" width="12.33203125" style="39" customWidth="1"/>
    <col min="12" max="12" width="27.5546875" style="39" customWidth="1"/>
    <col min="13" max="13" width="20.6640625" style="39" customWidth="1"/>
    <col min="14" max="14" width="15" style="39" customWidth="1"/>
    <col min="15" max="15" width="14.109375" style="39" customWidth="1"/>
    <col min="16" max="16" width="21.6640625" style="39" customWidth="1"/>
    <col min="17" max="17" width="50.6640625" style="39" customWidth="1"/>
    <col min="18" max="16384" width="8.88671875" style="39"/>
  </cols>
  <sheetData>
    <row r="1" spans="1:17" ht="13.8" thickBot="1">
      <c r="A1" s="4" t="s">
        <v>110</v>
      </c>
    </row>
    <row r="2" spans="1:17">
      <c r="J2" s="4"/>
      <c r="K2" s="4"/>
      <c r="L2" s="4"/>
      <c r="M2" s="4"/>
      <c r="N2" s="4"/>
      <c r="O2" s="4"/>
      <c r="P2" s="38" t="s">
        <v>1</v>
      </c>
      <c r="Q2" s="79" t="s">
        <v>2</v>
      </c>
    </row>
    <row r="3" spans="1:17" ht="13.8" thickBot="1">
      <c r="J3" s="4"/>
      <c r="K3" s="4"/>
      <c r="L3" s="4"/>
      <c r="M3" s="4"/>
      <c r="N3" s="4"/>
      <c r="O3" s="4"/>
      <c r="P3" s="556" t="s">
        <v>3</v>
      </c>
      <c r="Q3" s="557">
        <v>2021</v>
      </c>
    </row>
    <row r="4" spans="1:17" s="42" customFormat="1" ht="61.2">
      <c r="A4" s="56" t="s">
        <v>4</v>
      </c>
      <c r="B4" s="57" t="s">
        <v>569</v>
      </c>
      <c r="C4" s="57" t="s">
        <v>111</v>
      </c>
      <c r="D4" s="464" t="s">
        <v>6</v>
      </c>
      <c r="E4" s="464" t="s">
        <v>7</v>
      </c>
      <c r="F4" s="464" t="s">
        <v>8</v>
      </c>
      <c r="G4" s="464" t="s">
        <v>9</v>
      </c>
      <c r="H4" s="464" t="s">
        <v>112</v>
      </c>
      <c r="I4" s="684" t="s">
        <v>113</v>
      </c>
      <c r="J4" s="464" t="s">
        <v>114</v>
      </c>
      <c r="K4" s="464" t="s">
        <v>115</v>
      </c>
      <c r="L4" s="465" t="s">
        <v>15</v>
      </c>
      <c r="M4" s="466" t="s">
        <v>116</v>
      </c>
      <c r="N4" s="467" t="s">
        <v>117</v>
      </c>
      <c r="O4" s="466" t="s">
        <v>118</v>
      </c>
      <c r="P4" s="466" t="s">
        <v>119</v>
      </c>
      <c r="Q4" s="466" t="s">
        <v>120</v>
      </c>
    </row>
    <row r="5" spans="1:17" ht="39.6">
      <c r="A5" s="449" t="s">
        <v>17</v>
      </c>
      <c r="B5" s="468" t="s">
        <v>17</v>
      </c>
      <c r="C5" s="468">
        <v>2021</v>
      </c>
      <c r="D5" s="469" t="s">
        <v>19</v>
      </c>
      <c r="E5" s="470" t="s">
        <v>100</v>
      </c>
      <c r="F5" s="468" t="s">
        <v>21</v>
      </c>
      <c r="G5" s="449" t="s">
        <v>22</v>
      </c>
      <c r="H5" s="468" t="s">
        <v>121</v>
      </c>
      <c r="I5" s="502" t="s">
        <v>122</v>
      </c>
      <c r="J5" s="471">
        <v>100</v>
      </c>
      <c r="K5" s="471" t="s">
        <v>104</v>
      </c>
      <c r="L5" s="470" t="s">
        <v>123</v>
      </c>
      <c r="M5" s="472">
        <v>91</v>
      </c>
      <c r="N5" s="473">
        <f>100*M5/J5</f>
        <v>91</v>
      </c>
      <c r="O5" s="474">
        <v>4</v>
      </c>
      <c r="P5" s="475" t="s">
        <v>124</v>
      </c>
      <c r="Q5" s="476" t="s">
        <v>125</v>
      </c>
    </row>
    <row r="6" spans="1:17" ht="39.6">
      <c r="A6" s="449" t="s">
        <v>17</v>
      </c>
      <c r="B6" s="468" t="s">
        <v>17</v>
      </c>
      <c r="C6" s="468">
        <v>2021</v>
      </c>
      <c r="D6" s="469" t="s">
        <v>19</v>
      </c>
      <c r="E6" s="470" t="s">
        <v>100</v>
      </c>
      <c r="F6" s="468" t="s">
        <v>21</v>
      </c>
      <c r="G6" s="449" t="s">
        <v>22</v>
      </c>
      <c r="H6" s="468" t="s">
        <v>126</v>
      </c>
      <c r="I6" s="502" t="s">
        <v>122</v>
      </c>
      <c r="J6" s="471">
        <v>100</v>
      </c>
      <c r="K6" s="471" t="s">
        <v>104</v>
      </c>
      <c r="L6" s="470" t="s">
        <v>123</v>
      </c>
      <c r="M6" s="472">
        <v>91</v>
      </c>
      <c r="N6" s="473">
        <f t="shared" ref="N6:N69" si="0">100*M6/J6</f>
        <v>91</v>
      </c>
      <c r="O6" s="474">
        <v>4</v>
      </c>
      <c r="P6" s="475" t="s">
        <v>124</v>
      </c>
      <c r="Q6" s="476" t="s">
        <v>125</v>
      </c>
    </row>
    <row r="7" spans="1:17" ht="39.6">
      <c r="A7" s="449" t="s">
        <v>17</v>
      </c>
      <c r="B7" s="468" t="s">
        <v>17</v>
      </c>
      <c r="C7" s="468">
        <v>2021</v>
      </c>
      <c r="D7" s="469" t="s">
        <v>19</v>
      </c>
      <c r="E7" s="470" t="s">
        <v>100</v>
      </c>
      <c r="F7" s="468" t="s">
        <v>21</v>
      </c>
      <c r="G7" s="449" t="s">
        <v>22</v>
      </c>
      <c r="H7" s="468" t="s">
        <v>127</v>
      </c>
      <c r="I7" s="502" t="s">
        <v>122</v>
      </c>
      <c r="J7" s="471">
        <v>100</v>
      </c>
      <c r="K7" s="471" t="s">
        <v>104</v>
      </c>
      <c r="L7" s="470" t="s">
        <v>123</v>
      </c>
      <c r="M7" s="472">
        <v>91</v>
      </c>
      <c r="N7" s="473">
        <f t="shared" si="0"/>
        <v>91</v>
      </c>
      <c r="O7" s="474">
        <v>4</v>
      </c>
      <c r="P7" s="475" t="s">
        <v>124</v>
      </c>
      <c r="Q7" s="476" t="s">
        <v>125</v>
      </c>
    </row>
    <row r="8" spans="1:17" ht="39.6">
      <c r="A8" s="449" t="s">
        <v>17</v>
      </c>
      <c r="B8" s="468" t="s">
        <v>17</v>
      </c>
      <c r="C8" s="468">
        <v>2021</v>
      </c>
      <c r="D8" s="469" t="s">
        <v>19</v>
      </c>
      <c r="E8" s="470" t="s">
        <v>100</v>
      </c>
      <c r="F8" s="468" t="s">
        <v>21</v>
      </c>
      <c r="G8" s="449" t="s">
        <v>22</v>
      </c>
      <c r="H8" s="468" t="s">
        <v>128</v>
      </c>
      <c r="I8" s="502" t="s">
        <v>122</v>
      </c>
      <c r="J8" s="471">
        <v>100</v>
      </c>
      <c r="K8" s="471" t="s">
        <v>104</v>
      </c>
      <c r="L8" s="470" t="s">
        <v>123</v>
      </c>
      <c r="M8" s="472">
        <v>91</v>
      </c>
      <c r="N8" s="473">
        <f t="shared" si="0"/>
        <v>91</v>
      </c>
      <c r="O8" s="474">
        <v>4</v>
      </c>
      <c r="P8" s="475" t="s">
        <v>124</v>
      </c>
      <c r="Q8" s="476" t="s">
        <v>125</v>
      </c>
    </row>
    <row r="9" spans="1:17" ht="52.8">
      <c r="A9" s="449" t="s">
        <v>17</v>
      </c>
      <c r="B9" s="468" t="s">
        <v>17</v>
      </c>
      <c r="C9" s="468">
        <v>2021</v>
      </c>
      <c r="D9" s="469" t="s">
        <v>19</v>
      </c>
      <c r="E9" s="470" t="s">
        <v>100</v>
      </c>
      <c r="F9" s="468" t="s">
        <v>21</v>
      </c>
      <c r="G9" s="449" t="s">
        <v>22</v>
      </c>
      <c r="H9" s="468" t="s">
        <v>129</v>
      </c>
      <c r="I9" s="502" t="s">
        <v>122</v>
      </c>
      <c r="J9" s="471">
        <v>100</v>
      </c>
      <c r="K9" s="471" t="s">
        <v>104</v>
      </c>
      <c r="L9" s="470" t="s">
        <v>130</v>
      </c>
      <c r="M9" s="472">
        <v>91</v>
      </c>
      <c r="N9" s="473">
        <f t="shared" si="0"/>
        <v>91</v>
      </c>
      <c r="O9" s="474">
        <v>4</v>
      </c>
      <c r="P9" s="475" t="s">
        <v>124</v>
      </c>
      <c r="Q9" s="476" t="s">
        <v>125</v>
      </c>
    </row>
    <row r="10" spans="1:17" ht="39.6">
      <c r="A10" s="449" t="s">
        <v>17</v>
      </c>
      <c r="B10" s="468" t="s">
        <v>17</v>
      </c>
      <c r="C10" s="468">
        <v>2021</v>
      </c>
      <c r="D10" s="469" t="s">
        <v>28</v>
      </c>
      <c r="E10" s="470" t="s">
        <v>100</v>
      </c>
      <c r="F10" s="468" t="s">
        <v>21</v>
      </c>
      <c r="G10" s="449">
        <v>30</v>
      </c>
      <c r="H10" s="468" t="s">
        <v>121</v>
      </c>
      <c r="I10" s="502" t="s">
        <v>131</v>
      </c>
      <c r="J10" s="471">
        <v>17500</v>
      </c>
      <c r="K10" s="471" t="s">
        <v>104</v>
      </c>
      <c r="L10" s="470" t="s">
        <v>132</v>
      </c>
      <c r="M10" s="477">
        <v>18481</v>
      </c>
      <c r="N10" s="478">
        <f t="shared" si="0"/>
        <v>105.60571428571428</v>
      </c>
      <c r="O10" s="477">
        <v>66</v>
      </c>
      <c r="P10" s="479" t="s">
        <v>133</v>
      </c>
      <c r="Q10" s="480"/>
    </row>
    <row r="11" spans="1:17" ht="26.4">
      <c r="A11" s="449" t="s">
        <v>17</v>
      </c>
      <c r="B11" s="468" t="s">
        <v>17</v>
      </c>
      <c r="C11" s="468">
        <v>2021</v>
      </c>
      <c r="D11" s="469" t="s">
        <v>28</v>
      </c>
      <c r="E11" s="470" t="s">
        <v>100</v>
      </c>
      <c r="F11" s="468" t="s">
        <v>21</v>
      </c>
      <c r="G11" s="449">
        <v>30</v>
      </c>
      <c r="H11" s="468" t="s">
        <v>126</v>
      </c>
      <c r="I11" s="502" t="s">
        <v>131</v>
      </c>
      <c r="J11" s="471">
        <v>1050</v>
      </c>
      <c r="K11" s="471" t="s">
        <v>104</v>
      </c>
      <c r="L11" s="470"/>
      <c r="M11" s="278">
        <v>1289</v>
      </c>
      <c r="N11" s="478">
        <f t="shared" si="0"/>
        <v>122.76190476190476</v>
      </c>
      <c r="O11" s="278">
        <v>57</v>
      </c>
      <c r="P11" s="479" t="s">
        <v>134</v>
      </c>
      <c r="Q11" s="480"/>
    </row>
    <row r="12" spans="1:17" ht="52.8">
      <c r="A12" s="449" t="s">
        <v>17</v>
      </c>
      <c r="B12" s="468" t="s">
        <v>17</v>
      </c>
      <c r="C12" s="468">
        <v>2021</v>
      </c>
      <c r="D12" s="469" t="s">
        <v>28</v>
      </c>
      <c r="E12" s="470" t="s">
        <v>100</v>
      </c>
      <c r="F12" s="468" t="s">
        <v>21</v>
      </c>
      <c r="G12" s="449">
        <v>30</v>
      </c>
      <c r="H12" s="468" t="s">
        <v>127</v>
      </c>
      <c r="I12" s="502" t="s">
        <v>131</v>
      </c>
      <c r="J12" s="471">
        <v>1050</v>
      </c>
      <c r="K12" s="471" t="s">
        <v>104</v>
      </c>
      <c r="L12" s="470"/>
      <c r="M12" s="299">
        <v>1628</v>
      </c>
      <c r="N12" s="478">
        <f t="shared" si="0"/>
        <v>155.04761904761904</v>
      </c>
      <c r="O12" s="299">
        <v>57</v>
      </c>
      <c r="P12" s="479" t="s">
        <v>134</v>
      </c>
      <c r="Q12" s="481" t="s">
        <v>135</v>
      </c>
    </row>
    <row r="13" spans="1:17" ht="52.8">
      <c r="A13" s="449" t="s">
        <v>17</v>
      </c>
      <c r="B13" s="468" t="s">
        <v>17</v>
      </c>
      <c r="C13" s="468">
        <v>2021</v>
      </c>
      <c r="D13" s="469" t="s">
        <v>28</v>
      </c>
      <c r="E13" s="470" t="s">
        <v>100</v>
      </c>
      <c r="F13" s="468" t="s">
        <v>21</v>
      </c>
      <c r="G13" s="449">
        <v>30</v>
      </c>
      <c r="H13" s="468" t="s">
        <v>128</v>
      </c>
      <c r="I13" s="502" t="s">
        <v>131</v>
      </c>
      <c r="J13" s="471">
        <v>1050</v>
      </c>
      <c r="K13" s="471" t="s">
        <v>104</v>
      </c>
      <c r="L13" s="470"/>
      <c r="M13" s="299">
        <v>1627</v>
      </c>
      <c r="N13" s="478">
        <f t="shared" si="0"/>
        <v>154.95238095238096</v>
      </c>
      <c r="O13" s="299">
        <v>57</v>
      </c>
      <c r="P13" s="479" t="s">
        <v>134</v>
      </c>
      <c r="Q13" s="481" t="s">
        <v>135</v>
      </c>
    </row>
    <row r="14" spans="1:17" ht="52.8">
      <c r="A14" s="449" t="s">
        <v>17</v>
      </c>
      <c r="B14" s="468" t="s">
        <v>17</v>
      </c>
      <c r="C14" s="468">
        <v>2021</v>
      </c>
      <c r="D14" s="469" t="s">
        <v>28</v>
      </c>
      <c r="E14" s="470" t="s">
        <v>100</v>
      </c>
      <c r="F14" s="468" t="s">
        <v>21</v>
      </c>
      <c r="G14" s="449">
        <v>30</v>
      </c>
      <c r="H14" s="468" t="s">
        <v>129</v>
      </c>
      <c r="I14" s="502" t="s">
        <v>131</v>
      </c>
      <c r="J14" s="471">
        <v>1050</v>
      </c>
      <c r="K14" s="471" t="s">
        <v>104</v>
      </c>
      <c r="L14" s="470"/>
      <c r="M14" s="299">
        <v>1627</v>
      </c>
      <c r="N14" s="478">
        <f t="shared" si="0"/>
        <v>154.95238095238096</v>
      </c>
      <c r="O14" s="299">
        <v>57</v>
      </c>
      <c r="P14" s="479" t="s">
        <v>134</v>
      </c>
      <c r="Q14" s="481" t="s">
        <v>135</v>
      </c>
    </row>
    <row r="15" spans="1:17" ht="79.2">
      <c r="A15" s="449" t="s">
        <v>17</v>
      </c>
      <c r="B15" s="468" t="s">
        <v>136</v>
      </c>
      <c r="C15" s="468">
        <v>2021</v>
      </c>
      <c r="D15" s="469" t="s">
        <v>28</v>
      </c>
      <c r="E15" s="470" t="s">
        <v>100</v>
      </c>
      <c r="F15" s="468" t="s">
        <v>21</v>
      </c>
      <c r="G15" s="449">
        <v>30</v>
      </c>
      <c r="H15" s="468" t="s">
        <v>121</v>
      </c>
      <c r="I15" s="502" t="s">
        <v>137</v>
      </c>
      <c r="J15" s="471">
        <v>8750</v>
      </c>
      <c r="K15" s="471">
        <v>8750</v>
      </c>
      <c r="L15" s="470" t="s">
        <v>138</v>
      </c>
      <c r="M15" s="278">
        <v>9547</v>
      </c>
      <c r="N15" s="478">
        <f t="shared" si="0"/>
        <v>109.10857142857142</v>
      </c>
      <c r="O15" s="278">
        <v>30</v>
      </c>
      <c r="P15" s="479" t="s">
        <v>139</v>
      </c>
      <c r="Q15" s="480"/>
    </row>
    <row r="16" spans="1:17" ht="105.6">
      <c r="A16" s="449" t="s">
        <v>17</v>
      </c>
      <c r="B16" s="468" t="s">
        <v>136</v>
      </c>
      <c r="C16" s="468">
        <v>2021</v>
      </c>
      <c r="D16" s="469" t="s">
        <v>28</v>
      </c>
      <c r="E16" s="470" t="s">
        <v>100</v>
      </c>
      <c r="F16" s="468" t="s">
        <v>21</v>
      </c>
      <c r="G16" s="449">
        <v>30</v>
      </c>
      <c r="H16" s="468" t="s">
        <v>126</v>
      </c>
      <c r="I16" s="502" t="s">
        <v>137</v>
      </c>
      <c r="J16" s="471">
        <v>3600</v>
      </c>
      <c r="K16" s="471">
        <v>3600</v>
      </c>
      <c r="L16" s="470" t="s">
        <v>140</v>
      </c>
      <c r="M16" s="477">
        <v>3299</v>
      </c>
      <c r="N16" s="478">
        <f t="shared" si="0"/>
        <v>91.638888888888886</v>
      </c>
      <c r="O16" s="278">
        <v>30</v>
      </c>
      <c r="P16" s="479" t="s">
        <v>141</v>
      </c>
      <c r="Q16" s="480"/>
    </row>
    <row r="17" spans="1:17" ht="26.4">
      <c r="A17" s="449" t="s">
        <v>17</v>
      </c>
      <c r="B17" s="468" t="s">
        <v>136</v>
      </c>
      <c r="C17" s="468">
        <v>2021</v>
      </c>
      <c r="D17" s="469" t="s">
        <v>28</v>
      </c>
      <c r="E17" s="470" t="s">
        <v>100</v>
      </c>
      <c r="F17" s="468" t="s">
        <v>21</v>
      </c>
      <c r="G17" s="449">
        <v>30</v>
      </c>
      <c r="H17" s="468" t="s">
        <v>127</v>
      </c>
      <c r="I17" s="502" t="s">
        <v>137</v>
      </c>
      <c r="J17" s="471">
        <v>3600</v>
      </c>
      <c r="K17" s="471">
        <v>3600</v>
      </c>
      <c r="L17" s="470"/>
      <c r="M17" s="278">
        <v>3299</v>
      </c>
      <c r="N17" s="478">
        <f t="shared" si="0"/>
        <v>91.638888888888886</v>
      </c>
      <c r="O17" s="278">
        <v>30</v>
      </c>
      <c r="P17" s="479" t="s">
        <v>141</v>
      </c>
      <c r="Q17" s="480"/>
    </row>
    <row r="18" spans="1:17" ht="26.4">
      <c r="A18" s="449" t="s">
        <v>17</v>
      </c>
      <c r="B18" s="468" t="s">
        <v>136</v>
      </c>
      <c r="C18" s="468">
        <v>2021</v>
      </c>
      <c r="D18" s="469" t="s">
        <v>28</v>
      </c>
      <c r="E18" s="470" t="s">
        <v>100</v>
      </c>
      <c r="F18" s="468" t="s">
        <v>21</v>
      </c>
      <c r="G18" s="449">
        <v>30</v>
      </c>
      <c r="H18" s="468" t="s">
        <v>128</v>
      </c>
      <c r="I18" s="502" t="s">
        <v>137</v>
      </c>
      <c r="J18" s="471">
        <v>3600</v>
      </c>
      <c r="K18" s="471">
        <v>3600</v>
      </c>
      <c r="L18" s="470"/>
      <c r="M18" s="278">
        <v>3299</v>
      </c>
      <c r="N18" s="478">
        <f t="shared" si="0"/>
        <v>91.638888888888886</v>
      </c>
      <c r="O18" s="278">
        <v>30</v>
      </c>
      <c r="P18" s="479" t="s">
        <v>141</v>
      </c>
      <c r="Q18" s="480"/>
    </row>
    <row r="19" spans="1:17" ht="26.4">
      <c r="A19" s="449" t="s">
        <v>17</v>
      </c>
      <c r="B19" s="468" t="s">
        <v>136</v>
      </c>
      <c r="C19" s="468">
        <v>2021</v>
      </c>
      <c r="D19" s="469" t="s">
        <v>28</v>
      </c>
      <c r="E19" s="470" t="s">
        <v>100</v>
      </c>
      <c r="F19" s="468" t="s">
        <v>21</v>
      </c>
      <c r="G19" s="449">
        <v>30</v>
      </c>
      <c r="H19" s="468" t="s">
        <v>129</v>
      </c>
      <c r="I19" s="502" t="s">
        <v>137</v>
      </c>
      <c r="J19" s="471">
        <v>3600</v>
      </c>
      <c r="K19" s="471">
        <v>3600</v>
      </c>
      <c r="L19" s="470"/>
      <c r="M19" s="278">
        <v>3299</v>
      </c>
      <c r="N19" s="478">
        <f t="shared" si="0"/>
        <v>91.638888888888886</v>
      </c>
      <c r="O19" s="278">
        <v>30</v>
      </c>
      <c r="P19" s="479" t="s">
        <v>141</v>
      </c>
      <c r="Q19" s="480"/>
    </row>
    <row r="20" spans="1:17" ht="39.6">
      <c r="A20" s="449" t="s">
        <v>17</v>
      </c>
      <c r="B20" s="468" t="s">
        <v>17</v>
      </c>
      <c r="C20" s="468">
        <v>2021</v>
      </c>
      <c r="D20" s="469" t="s">
        <v>28</v>
      </c>
      <c r="E20" s="470" t="s">
        <v>100</v>
      </c>
      <c r="F20" s="468" t="s">
        <v>21</v>
      </c>
      <c r="G20" s="449">
        <v>31</v>
      </c>
      <c r="H20" s="468" t="s">
        <v>121</v>
      </c>
      <c r="I20" s="502" t="s">
        <v>131</v>
      </c>
      <c r="J20" s="471">
        <v>5050</v>
      </c>
      <c r="K20" s="471" t="s">
        <v>104</v>
      </c>
      <c r="L20" s="470" t="s">
        <v>142</v>
      </c>
      <c r="M20" s="278">
        <v>5036</v>
      </c>
      <c r="N20" s="478">
        <f t="shared" si="0"/>
        <v>99.722772277227719</v>
      </c>
      <c r="O20" s="278">
        <v>21</v>
      </c>
      <c r="P20" s="479" t="s">
        <v>143</v>
      </c>
      <c r="Q20" s="480"/>
    </row>
    <row r="21" spans="1:17" ht="66">
      <c r="A21" s="449" t="s">
        <v>17</v>
      </c>
      <c r="B21" s="468" t="s">
        <v>17</v>
      </c>
      <c r="C21" s="455">
        <v>2021</v>
      </c>
      <c r="D21" s="469" t="s">
        <v>28</v>
      </c>
      <c r="E21" s="470" t="s">
        <v>100</v>
      </c>
      <c r="F21" s="468" t="s">
        <v>21</v>
      </c>
      <c r="G21" s="449">
        <v>31</v>
      </c>
      <c r="H21" s="468" t="s">
        <v>126</v>
      </c>
      <c r="I21" s="502" t="s">
        <v>131</v>
      </c>
      <c r="J21" s="471">
        <v>500</v>
      </c>
      <c r="K21" s="471" t="s">
        <v>104</v>
      </c>
      <c r="L21" s="470"/>
      <c r="M21" s="481">
        <v>327</v>
      </c>
      <c r="N21" s="478">
        <f t="shared" si="0"/>
        <v>65.400000000000006</v>
      </c>
      <c r="O21" s="299">
        <v>14</v>
      </c>
      <c r="P21" s="479" t="s">
        <v>134</v>
      </c>
      <c r="Q21" s="481" t="s">
        <v>144</v>
      </c>
    </row>
    <row r="22" spans="1:17" ht="66">
      <c r="A22" s="449" t="s">
        <v>17</v>
      </c>
      <c r="B22" s="468" t="s">
        <v>17</v>
      </c>
      <c r="C22" s="455">
        <v>2021</v>
      </c>
      <c r="D22" s="469" t="s">
        <v>28</v>
      </c>
      <c r="E22" s="470" t="s">
        <v>100</v>
      </c>
      <c r="F22" s="468" t="s">
        <v>21</v>
      </c>
      <c r="G22" s="449">
        <v>31</v>
      </c>
      <c r="H22" s="468" t="s">
        <v>127</v>
      </c>
      <c r="I22" s="502" t="s">
        <v>131</v>
      </c>
      <c r="J22" s="471">
        <v>500</v>
      </c>
      <c r="K22" s="471" t="s">
        <v>104</v>
      </c>
      <c r="L22" s="470"/>
      <c r="M22" s="299">
        <v>327</v>
      </c>
      <c r="N22" s="478">
        <f t="shared" si="0"/>
        <v>65.400000000000006</v>
      </c>
      <c r="O22" s="299">
        <v>14</v>
      </c>
      <c r="P22" s="479" t="s">
        <v>134</v>
      </c>
      <c r="Q22" s="481" t="s">
        <v>144</v>
      </c>
    </row>
    <row r="23" spans="1:17" ht="66">
      <c r="A23" s="449" t="s">
        <v>17</v>
      </c>
      <c r="B23" s="468" t="s">
        <v>17</v>
      </c>
      <c r="C23" s="455">
        <v>2021</v>
      </c>
      <c r="D23" s="469" t="s">
        <v>28</v>
      </c>
      <c r="E23" s="470" t="s">
        <v>100</v>
      </c>
      <c r="F23" s="468" t="s">
        <v>21</v>
      </c>
      <c r="G23" s="449">
        <v>31</v>
      </c>
      <c r="H23" s="468" t="s">
        <v>128</v>
      </c>
      <c r="I23" s="502" t="s">
        <v>131</v>
      </c>
      <c r="J23" s="471">
        <v>500</v>
      </c>
      <c r="K23" s="471" t="s">
        <v>104</v>
      </c>
      <c r="L23" s="470"/>
      <c r="M23" s="299">
        <v>327</v>
      </c>
      <c r="N23" s="478">
        <f t="shared" si="0"/>
        <v>65.400000000000006</v>
      </c>
      <c r="O23" s="299">
        <v>14</v>
      </c>
      <c r="P23" s="479" t="s">
        <v>134</v>
      </c>
      <c r="Q23" s="481" t="s">
        <v>144</v>
      </c>
    </row>
    <row r="24" spans="1:17" ht="66">
      <c r="A24" s="449" t="s">
        <v>17</v>
      </c>
      <c r="B24" s="468" t="s">
        <v>17</v>
      </c>
      <c r="C24" s="455">
        <v>2021</v>
      </c>
      <c r="D24" s="469" t="s">
        <v>28</v>
      </c>
      <c r="E24" s="470" t="s">
        <v>100</v>
      </c>
      <c r="F24" s="468" t="s">
        <v>21</v>
      </c>
      <c r="G24" s="449">
        <v>31</v>
      </c>
      <c r="H24" s="468" t="s">
        <v>129</v>
      </c>
      <c r="I24" s="502" t="s">
        <v>131</v>
      </c>
      <c r="J24" s="471">
        <v>500</v>
      </c>
      <c r="K24" s="471" t="s">
        <v>104</v>
      </c>
      <c r="L24" s="470"/>
      <c r="M24" s="299">
        <v>327</v>
      </c>
      <c r="N24" s="478">
        <f t="shared" si="0"/>
        <v>65.400000000000006</v>
      </c>
      <c r="O24" s="299">
        <v>14</v>
      </c>
      <c r="P24" s="479" t="s">
        <v>134</v>
      </c>
      <c r="Q24" s="481" t="s">
        <v>144</v>
      </c>
    </row>
    <row r="25" spans="1:17" ht="39.6">
      <c r="A25" s="449" t="s">
        <v>17</v>
      </c>
      <c r="B25" s="681" t="s">
        <v>1069</v>
      </c>
      <c r="C25" s="455">
        <v>2021</v>
      </c>
      <c r="D25" s="469" t="s">
        <v>28</v>
      </c>
      <c r="E25" s="470" t="s">
        <v>100</v>
      </c>
      <c r="F25" s="468" t="s">
        <v>21</v>
      </c>
      <c r="G25" s="449" t="s">
        <v>33</v>
      </c>
      <c r="H25" s="468" t="s">
        <v>121</v>
      </c>
      <c r="I25" s="502" t="s">
        <v>131</v>
      </c>
      <c r="J25" s="471">
        <v>8150</v>
      </c>
      <c r="K25" s="471" t="s">
        <v>104</v>
      </c>
      <c r="L25" s="470" t="s">
        <v>145</v>
      </c>
      <c r="M25" s="477">
        <v>10162</v>
      </c>
      <c r="N25" s="478">
        <f t="shared" si="0"/>
        <v>124.68711656441718</v>
      </c>
      <c r="O25" s="278">
        <v>36</v>
      </c>
      <c r="P25" s="479" t="s">
        <v>143</v>
      </c>
      <c r="Q25" s="682" t="s">
        <v>1070</v>
      </c>
    </row>
    <row r="26" spans="1:17" ht="101.4" customHeight="1">
      <c r="A26" s="449" t="s">
        <v>17</v>
      </c>
      <c r="B26" s="681" t="s">
        <v>1069</v>
      </c>
      <c r="C26" s="455">
        <v>2021</v>
      </c>
      <c r="D26" s="469" t="s">
        <v>28</v>
      </c>
      <c r="E26" s="470" t="s">
        <v>100</v>
      </c>
      <c r="F26" s="468" t="s">
        <v>21</v>
      </c>
      <c r="G26" s="449" t="s">
        <v>33</v>
      </c>
      <c r="H26" s="468" t="s">
        <v>126</v>
      </c>
      <c r="I26" s="502" t="s">
        <v>131</v>
      </c>
      <c r="J26" s="471">
        <v>1100</v>
      </c>
      <c r="K26" s="471" t="s">
        <v>104</v>
      </c>
      <c r="L26" s="470"/>
      <c r="M26" s="299">
        <v>767</v>
      </c>
      <c r="N26" s="478">
        <f t="shared" si="0"/>
        <v>69.727272727272734</v>
      </c>
      <c r="O26" s="299">
        <v>35</v>
      </c>
      <c r="P26" s="479" t="s">
        <v>134</v>
      </c>
      <c r="Q26" s="689" t="s">
        <v>1073</v>
      </c>
    </row>
    <row r="27" spans="1:17" ht="92.4">
      <c r="A27" s="449" t="s">
        <v>17</v>
      </c>
      <c r="B27" s="681" t="s">
        <v>1069</v>
      </c>
      <c r="C27" s="455">
        <v>2021</v>
      </c>
      <c r="D27" s="469" t="s">
        <v>28</v>
      </c>
      <c r="E27" s="470" t="s">
        <v>100</v>
      </c>
      <c r="F27" s="468" t="s">
        <v>21</v>
      </c>
      <c r="G27" s="449" t="s">
        <v>33</v>
      </c>
      <c r="H27" s="468" t="s">
        <v>127</v>
      </c>
      <c r="I27" s="502" t="s">
        <v>131</v>
      </c>
      <c r="J27" s="471">
        <v>1100</v>
      </c>
      <c r="K27" s="471" t="s">
        <v>104</v>
      </c>
      <c r="L27" s="470"/>
      <c r="M27" s="299">
        <v>767</v>
      </c>
      <c r="N27" s="478">
        <f t="shared" si="0"/>
        <v>69.727272727272734</v>
      </c>
      <c r="O27" s="299">
        <v>35</v>
      </c>
      <c r="P27" s="479" t="s">
        <v>134</v>
      </c>
      <c r="Q27" s="683" t="s">
        <v>1073</v>
      </c>
    </row>
    <row r="28" spans="1:17" ht="99" customHeight="1">
      <c r="A28" s="449" t="s">
        <v>17</v>
      </c>
      <c r="B28" s="681" t="s">
        <v>1069</v>
      </c>
      <c r="C28" s="455">
        <v>2021</v>
      </c>
      <c r="D28" s="469" t="s">
        <v>28</v>
      </c>
      <c r="E28" s="470" t="s">
        <v>100</v>
      </c>
      <c r="F28" s="468" t="s">
        <v>21</v>
      </c>
      <c r="G28" s="449" t="s">
        <v>33</v>
      </c>
      <c r="H28" s="468" t="s">
        <v>128</v>
      </c>
      <c r="I28" s="502" t="s">
        <v>131</v>
      </c>
      <c r="J28" s="471">
        <v>1100</v>
      </c>
      <c r="K28" s="471" t="s">
        <v>104</v>
      </c>
      <c r="L28" s="470"/>
      <c r="M28" s="299">
        <v>767</v>
      </c>
      <c r="N28" s="478">
        <f t="shared" si="0"/>
        <v>69.727272727272734</v>
      </c>
      <c r="O28" s="299">
        <v>35</v>
      </c>
      <c r="P28" s="479" t="s">
        <v>134</v>
      </c>
      <c r="Q28" s="683" t="s">
        <v>1073</v>
      </c>
    </row>
    <row r="29" spans="1:17" ht="66">
      <c r="A29" s="449" t="s">
        <v>17</v>
      </c>
      <c r="B29" s="681" t="s">
        <v>1069</v>
      </c>
      <c r="C29" s="455">
        <v>2021</v>
      </c>
      <c r="D29" s="469" t="s">
        <v>28</v>
      </c>
      <c r="E29" s="470" t="s">
        <v>100</v>
      </c>
      <c r="F29" s="468" t="s">
        <v>21</v>
      </c>
      <c r="G29" s="449" t="s">
        <v>33</v>
      </c>
      <c r="H29" s="468" t="s">
        <v>129</v>
      </c>
      <c r="I29" s="502" t="s">
        <v>131</v>
      </c>
      <c r="J29" s="471">
        <v>750</v>
      </c>
      <c r="K29" s="471" t="s">
        <v>104</v>
      </c>
      <c r="L29" s="470"/>
      <c r="M29" s="299">
        <v>223</v>
      </c>
      <c r="N29" s="478">
        <f t="shared" si="0"/>
        <v>29.733333333333334</v>
      </c>
      <c r="O29" s="299">
        <v>13</v>
      </c>
      <c r="P29" s="479" t="s">
        <v>134</v>
      </c>
      <c r="Q29" s="683" t="s">
        <v>1072</v>
      </c>
    </row>
    <row r="30" spans="1:17" ht="79.95" customHeight="1">
      <c r="A30" s="449" t="s">
        <v>17</v>
      </c>
      <c r="B30" s="468" t="s">
        <v>17</v>
      </c>
      <c r="C30" s="455">
        <v>2021</v>
      </c>
      <c r="D30" s="469" t="s">
        <v>28</v>
      </c>
      <c r="E30" s="470" t="s">
        <v>100</v>
      </c>
      <c r="F30" s="468" t="s">
        <v>21</v>
      </c>
      <c r="G30" s="449" t="s">
        <v>33</v>
      </c>
      <c r="H30" s="468" t="s">
        <v>121</v>
      </c>
      <c r="I30" s="502" t="s">
        <v>137</v>
      </c>
      <c r="J30" s="471">
        <v>3750</v>
      </c>
      <c r="K30" s="471" t="s">
        <v>104</v>
      </c>
      <c r="L30" s="470" t="s">
        <v>146</v>
      </c>
      <c r="M30" s="299">
        <v>2207</v>
      </c>
      <c r="N30" s="478">
        <f t="shared" si="0"/>
        <v>58.853333333333332</v>
      </c>
      <c r="O30" s="299">
        <v>14</v>
      </c>
      <c r="P30" s="479" t="s">
        <v>139</v>
      </c>
      <c r="Q30" s="481" t="s">
        <v>147</v>
      </c>
    </row>
    <row r="31" spans="1:17" ht="26.4">
      <c r="A31" s="449" t="s">
        <v>17</v>
      </c>
      <c r="B31" s="468" t="s">
        <v>17</v>
      </c>
      <c r="C31" s="455">
        <v>2021</v>
      </c>
      <c r="D31" s="469" t="s">
        <v>28</v>
      </c>
      <c r="E31" s="470" t="s">
        <v>100</v>
      </c>
      <c r="F31" s="468" t="s">
        <v>21</v>
      </c>
      <c r="G31" s="449" t="s">
        <v>33</v>
      </c>
      <c r="H31" s="468" t="s">
        <v>126</v>
      </c>
      <c r="I31" s="502" t="s">
        <v>137</v>
      </c>
      <c r="J31" s="471">
        <v>800</v>
      </c>
      <c r="K31" s="471" t="s">
        <v>104</v>
      </c>
      <c r="L31" s="470"/>
      <c r="M31" s="278">
        <v>1086</v>
      </c>
      <c r="N31" s="478">
        <f t="shared" si="0"/>
        <v>135.75</v>
      </c>
      <c r="O31" s="278">
        <v>14</v>
      </c>
      <c r="P31" s="475" t="s">
        <v>141</v>
      </c>
      <c r="Q31" s="480"/>
    </row>
    <row r="32" spans="1:17" ht="26.4">
      <c r="A32" s="449" t="s">
        <v>17</v>
      </c>
      <c r="B32" s="468" t="s">
        <v>17</v>
      </c>
      <c r="C32" s="455">
        <v>2021</v>
      </c>
      <c r="D32" s="469" t="s">
        <v>28</v>
      </c>
      <c r="E32" s="470" t="s">
        <v>100</v>
      </c>
      <c r="F32" s="468" t="s">
        <v>21</v>
      </c>
      <c r="G32" s="449" t="s">
        <v>33</v>
      </c>
      <c r="H32" s="468" t="s">
        <v>127</v>
      </c>
      <c r="I32" s="502" t="s">
        <v>137</v>
      </c>
      <c r="J32" s="471">
        <v>800</v>
      </c>
      <c r="K32" s="471" t="s">
        <v>104</v>
      </c>
      <c r="L32" s="470"/>
      <c r="M32" s="278">
        <v>1086</v>
      </c>
      <c r="N32" s="478">
        <f t="shared" si="0"/>
        <v>135.75</v>
      </c>
      <c r="O32" s="278">
        <v>14</v>
      </c>
      <c r="P32" s="479" t="s">
        <v>141</v>
      </c>
      <c r="Q32" s="480"/>
    </row>
    <row r="33" spans="1:17" ht="26.4">
      <c r="A33" s="449" t="s">
        <v>17</v>
      </c>
      <c r="B33" s="468" t="s">
        <v>17</v>
      </c>
      <c r="C33" s="455">
        <v>2021</v>
      </c>
      <c r="D33" s="469" t="s">
        <v>28</v>
      </c>
      <c r="E33" s="470" t="s">
        <v>100</v>
      </c>
      <c r="F33" s="468" t="s">
        <v>21</v>
      </c>
      <c r="G33" s="449" t="s">
        <v>33</v>
      </c>
      <c r="H33" s="468" t="s">
        <v>128</v>
      </c>
      <c r="I33" s="502" t="s">
        <v>137</v>
      </c>
      <c r="J33" s="471">
        <v>800</v>
      </c>
      <c r="K33" s="471" t="s">
        <v>104</v>
      </c>
      <c r="L33" s="470"/>
      <c r="M33" s="278">
        <v>1086</v>
      </c>
      <c r="N33" s="478">
        <f t="shared" si="0"/>
        <v>135.75</v>
      </c>
      <c r="O33" s="278">
        <v>14</v>
      </c>
      <c r="P33" s="479" t="s">
        <v>141</v>
      </c>
      <c r="Q33" s="480"/>
    </row>
    <row r="34" spans="1:17" ht="26.4">
      <c r="A34" s="449" t="s">
        <v>17</v>
      </c>
      <c r="B34" s="468" t="s">
        <v>17</v>
      </c>
      <c r="C34" s="455">
        <v>2021</v>
      </c>
      <c r="D34" s="469" t="s">
        <v>28</v>
      </c>
      <c r="E34" s="470" t="s">
        <v>100</v>
      </c>
      <c r="F34" s="468" t="s">
        <v>21</v>
      </c>
      <c r="G34" s="449" t="s">
        <v>33</v>
      </c>
      <c r="H34" s="468" t="s">
        <v>129</v>
      </c>
      <c r="I34" s="502" t="s">
        <v>137</v>
      </c>
      <c r="J34" s="471">
        <v>800</v>
      </c>
      <c r="K34" s="471" t="s">
        <v>104</v>
      </c>
      <c r="L34" s="470"/>
      <c r="M34" s="278">
        <v>1086</v>
      </c>
      <c r="N34" s="478">
        <f t="shared" si="0"/>
        <v>135.75</v>
      </c>
      <c r="O34" s="278">
        <v>14</v>
      </c>
      <c r="P34" s="479" t="s">
        <v>141</v>
      </c>
      <c r="Q34" s="480"/>
    </row>
    <row r="35" spans="1:17" ht="39.6">
      <c r="A35" s="449" t="s">
        <v>17</v>
      </c>
      <c r="B35" s="468" t="s">
        <v>17</v>
      </c>
      <c r="C35" s="482">
        <v>2021</v>
      </c>
      <c r="D35" s="469" t="s">
        <v>148</v>
      </c>
      <c r="E35" s="470" t="s">
        <v>100</v>
      </c>
      <c r="F35" s="468" t="s">
        <v>21</v>
      </c>
      <c r="G35" s="449" t="s">
        <v>22</v>
      </c>
      <c r="H35" s="468" t="s">
        <v>121</v>
      </c>
      <c r="I35" s="502" t="s">
        <v>131</v>
      </c>
      <c r="J35" s="471">
        <v>1500</v>
      </c>
      <c r="K35" s="471" t="s">
        <v>104</v>
      </c>
      <c r="L35" s="470" t="s">
        <v>149</v>
      </c>
      <c r="M35" s="483">
        <v>2255</v>
      </c>
      <c r="N35" s="478">
        <f t="shared" si="0"/>
        <v>150.33333333333334</v>
      </c>
      <c r="O35" s="484">
        <v>5</v>
      </c>
      <c r="P35" s="479" t="s">
        <v>150</v>
      </c>
      <c r="Q35" s="480" t="s">
        <v>151</v>
      </c>
    </row>
    <row r="36" spans="1:17" ht="26.4">
      <c r="A36" s="449" t="s">
        <v>17</v>
      </c>
      <c r="B36" s="468" t="s">
        <v>17</v>
      </c>
      <c r="C36" s="482">
        <v>2021</v>
      </c>
      <c r="D36" s="469" t="s">
        <v>148</v>
      </c>
      <c r="E36" s="470" t="s">
        <v>100</v>
      </c>
      <c r="F36" s="468" t="s">
        <v>21</v>
      </c>
      <c r="G36" s="449" t="s">
        <v>22</v>
      </c>
      <c r="H36" s="468" t="s">
        <v>126</v>
      </c>
      <c r="I36" s="502" t="s">
        <v>131</v>
      </c>
      <c r="J36" s="471">
        <v>250</v>
      </c>
      <c r="K36" s="471" t="s">
        <v>104</v>
      </c>
      <c r="L36" s="470"/>
      <c r="M36" s="483">
        <v>238</v>
      </c>
      <c r="N36" s="478">
        <f t="shared" si="0"/>
        <v>95.2</v>
      </c>
      <c r="O36" s="484">
        <v>5</v>
      </c>
      <c r="P36" s="479" t="s">
        <v>134</v>
      </c>
      <c r="Q36" s="480" t="s">
        <v>151</v>
      </c>
    </row>
    <row r="37" spans="1:17" ht="26.4">
      <c r="A37" s="449" t="s">
        <v>17</v>
      </c>
      <c r="B37" s="468" t="s">
        <v>17</v>
      </c>
      <c r="C37" s="482">
        <v>2021</v>
      </c>
      <c r="D37" s="469" t="s">
        <v>148</v>
      </c>
      <c r="E37" s="470" t="s">
        <v>100</v>
      </c>
      <c r="F37" s="468" t="s">
        <v>21</v>
      </c>
      <c r="G37" s="449" t="s">
        <v>22</v>
      </c>
      <c r="H37" s="468" t="s">
        <v>127</v>
      </c>
      <c r="I37" s="502" t="s">
        <v>131</v>
      </c>
      <c r="J37" s="471">
        <v>250</v>
      </c>
      <c r="K37" s="471" t="s">
        <v>104</v>
      </c>
      <c r="L37" s="470"/>
      <c r="M37" s="483">
        <v>238</v>
      </c>
      <c r="N37" s="478">
        <f t="shared" si="0"/>
        <v>95.2</v>
      </c>
      <c r="O37" s="484">
        <v>5</v>
      </c>
      <c r="P37" s="479" t="s">
        <v>134</v>
      </c>
      <c r="Q37" s="480" t="s">
        <v>151</v>
      </c>
    </row>
    <row r="38" spans="1:17" ht="26.4">
      <c r="A38" s="449" t="s">
        <v>17</v>
      </c>
      <c r="B38" s="468" t="s">
        <v>17</v>
      </c>
      <c r="C38" s="482">
        <v>2021</v>
      </c>
      <c r="D38" s="469" t="s">
        <v>148</v>
      </c>
      <c r="E38" s="470" t="s">
        <v>100</v>
      </c>
      <c r="F38" s="468" t="s">
        <v>21</v>
      </c>
      <c r="G38" s="449" t="s">
        <v>22</v>
      </c>
      <c r="H38" s="468" t="s">
        <v>128</v>
      </c>
      <c r="I38" s="502" t="s">
        <v>131</v>
      </c>
      <c r="J38" s="471">
        <v>250</v>
      </c>
      <c r="K38" s="471" t="s">
        <v>104</v>
      </c>
      <c r="L38" s="470"/>
      <c r="M38" s="483">
        <v>238</v>
      </c>
      <c r="N38" s="478">
        <f t="shared" si="0"/>
        <v>95.2</v>
      </c>
      <c r="O38" s="484">
        <v>5</v>
      </c>
      <c r="P38" s="479" t="s">
        <v>134</v>
      </c>
      <c r="Q38" s="480" t="s">
        <v>151</v>
      </c>
    </row>
    <row r="39" spans="1:17" ht="26.4">
      <c r="A39" s="449" t="s">
        <v>17</v>
      </c>
      <c r="B39" s="468" t="s">
        <v>17</v>
      </c>
      <c r="C39" s="482">
        <v>2021</v>
      </c>
      <c r="D39" s="469" t="s">
        <v>148</v>
      </c>
      <c r="E39" s="470" t="s">
        <v>100</v>
      </c>
      <c r="F39" s="468" t="s">
        <v>21</v>
      </c>
      <c r="G39" s="449" t="s">
        <v>22</v>
      </c>
      <c r="H39" s="468" t="s">
        <v>129</v>
      </c>
      <c r="I39" s="502" t="s">
        <v>131</v>
      </c>
      <c r="J39" s="471">
        <v>250</v>
      </c>
      <c r="K39" s="471" t="s">
        <v>104</v>
      </c>
      <c r="L39" s="470"/>
      <c r="M39" s="483">
        <v>238</v>
      </c>
      <c r="N39" s="478">
        <f t="shared" si="0"/>
        <v>95.2</v>
      </c>
      <c r="O39" s="484">
        <v>5</v>
      </c>
      <c r="P39" s="479" t="s">
        <v>134</v>
      </c>
      <c r="Q39" s="480" t="s">
        <v>151</v>
      </c>
    </row>
    <row r="40" spans="1:17" ht="26.4">
      <c r="A40" s="449" t="s">
        <v>17</v>
      </c>
      <c r="B40" s="468" t="s">
        <v>17</v>
      </c>
      <c r="C40" s="455">
        <v>2021</v>
      </c>
      <c r="D40" s="469" t="s">
        <v>46</v>
      </c>
      <c r="E40" s="470" t="s">
        <v>100</v>
      </c>
      <c r="F40" s="468" t="s">
        <v>21</v>
      </c>
      <c r="G40" s="449" t="s">
        <v>47</v>
      </c>
      <c r="H40" s="468" t="s">
        <v>121</v>
      </c>
      <c r="I40" s="502" t="s">
        <v>131</v>
      </c>
      <c r="J40" s="471">
        <v>1900</v>
      </c>
      <c r="K40" s="471" t="s">
        <v>104</v>
      </c>
      <c r="L40" s="470"/>
      <c r="M40" s="485">
        <v>1610</v>
      </c>
      <c r="N40" s="478">
        <f t="shared" si="0"/>
        <v>84.736842105263165</v>
      </c>
      <c r="O40" s="486">
        <v>40</v>
      </c>
      <c r="P40" s="479" t="s">
        <v>152</v>
      </c>
      <c r="Q40" s="480" t="s">
        <v>153</v>
      </c>
    </row>
    <row r="41" spans="1:17" ht="26.4">
      <c r="A41" s="449" t="s">
        <v>17</v>
      </c>
      <c r="B41" s="468" t="s">
        <v>17</v>
      </c>
      <c r="C41" s="455">
        <v>2021</v>
      </c>
      <c r="D41" s="469" t="s">
        <v>46</v>
      </c>
      <c r="E41" s="470" t="s">
        <v>100</v>
      </c>
      <c r="F41" s="468" t="s">
        <v>21</v>
      </c>
      <c r="G41" s="449" t="s">
        <v>47</v>
      </c>
      <c r="H41" s="468" t="s">
        <v>126</v>
      </c>
      <c r="I41" s="502" t="s">
        <v>131</v>
      </c>
      <c r="J41" s="471">
        <v>1800</v>
      </c>
      <c r="K41" s="471" t="s">
        <v>104</v>
      </c>
      <c r="L41" s="470"/>
      <c r="M41" s="485">
        <v>1610</v>
      </c>
      <c r="N41" s="478">
        <f t="shared" si="0"/>
        <v>89.444444444444443</v>
      </c>
      <c r="O41" s="486">
        <v>40</v>
      </c>
      <c r="P41" s="479" t="s">
        <v>152</v>
      </c>
      <c r="Q41" s="480" t="s">
        <v>153</v>
      </c>
    </row>
    <row r="42" spans="1:17" ht="26.4">
      <c r="A42" s="449" t="s">
        <v>17</v>
      </c>
      <c r="B42" s="468" t="s">
        <v>17</v>
      </c>
      <c r="C42" s="455">
        <v>2021</v>
      </c>
      <c r="D42" s="469" t="s">
        <v>46</v>
      </c>
      <c r="E42" s="470" t="s">
        <v>100</v>
      </c>
      <c r="F42" s="468" t="s">
        <v>21</v>
      </c>
      <c r="G42" s="449" t="s">
        <v>47</v>
      </c>
      <c r="H42" s="468" t="s">
        <v>127</v>
      </c>
      <c r="I42" s="502" t="s">
        <v>131</v>
      </c>
      <c r="J42" s="471">
        <v>1800</v>
      </c>
      <c r="K42" s="471" t="s">
        <v>104</v>
      </c>
      <c r="L42" s="470"/>
      <c r="M42" s="485">
        <v>1610</v>
      </c>
      <c r="N42" s="478">
        <f t="shared" si="0"/>
        <v>89.444444444444443</v>
      </c>
      <c r="O42" s="486">
        <v>40</v>
      </c>
      <c r="P42" s="479" t="s">
        <v>152</v>
      </c>
      <c r="Q42" s="480" t="s">
        <v>153</v>
      </c>
    </row>
    <row r="43" spans="1:17" ht="26.4">
      <c r="A43" s="449" t="s">
        <v>17</v>
      </c>
      <c r="B43" s="468" t="s">
        <v>17</v>
      </c>
      <c r="C43" s="455">
        <v>2021</v>
      </c>
      <c r="D43" s="469" t="s">
        <v>46</v>
      </c>
      <c r="E43" s="470" t="s">
        <v>100</v>
      </c>
      <c r="F43" s="468" t="s">
        <v>21</v>
      </c>
      <c r="G43" s="449" t="s">
        <v>47</v>
      </c>
      <c r="H43" s="468" t="s">
        <v>128</v>
      </c>
      <c r="I43" s="502" t="s">
        <v>131</v>
      </c>
      <c r="J43" s="471">
        <v>1800</v>
      </c>
      <c r="K43" s="471" t="s">
        <v>104</v>
      </c>
      <c r="L43" s="470"/>
      <c r="M43" s="485">
        <v>1610</v>
      </c>
      <c r="N43" s="478">
        <f t="shared" si="0"/>
        <v>89.444444444444443</v>
      </c>
      <c r="O43" s="486">
        <v>40</v>
      </c>
      <c r="P43" s="479" t="s">
        <v>152</v>
      </c>
      <c r="Q43" s="480" t="s">
        <v>153</v>
      </c>
    </row>
    <row r="44" spans="1:17" ht="26.4">
      <c r="A44" s="449" t="s">
        <v>17</v>
      </c>
      <c r="B44" s="468" t="s">
        <v>17</v>
      </c>
      <c r="C44" s="455">
        <v>2021</v>
      </c>
      <c r="D44" s="469" t="s">
        <v>46</v>
      </c>
      <c r="E44" s="470" t="s">
        <v>100</v>
      </c>
      <c r="F44" s="468" t="s">
        <v>21</v>
      </c>
      <c r="G44" s="449" t="s">
        <v>47</v>
      </c>
      <c r="H44" s="468" t="s">
        <v>129</v>
      </c>
      <c r="I44" s="502" t="s">
        <v>131</v>
      </c>
      <c r="J44" s="471">
        <v>1800</v>
      </c>
      <c r="K44" s="471" t="s">
        <v>104</v>
      </c>
      <c r="L44" s="470"/>
      <c r="M44" s="485">
        <v>1610</v>
      </c>
      <c r="N44" s="478">
        <f t="shared" si="0"/>
        <v>89.444444444444443</v>
      </c>
      <c r="O44" s="486">
        <v>40</v>
      </c>
      <c r="P44" s="479" t="s">
        <v>152</v>
      </c>
      <c r="Q44" s="480" t="s">
        <v>153</v>
      </c>
    </row>
    <row r="45" spans="1:17" ht="26.4">
      <c r="A45" s="449" t="s">
        <v>17</v>
      </c>
      <c r="B45" s="468" t="s">
        <v>17</v>
      </c>
      <c r="C45" s="455">
        <v>2021</v>
      </c>
      <c r="D45" s="469" t="s">
        <v>62</v>
      </c>
      <c r="E45" s="470" t="s">
        <v>100</v>
      </c>
      <c r="F45" s="468" t="s">
        <v>21</v>
      </c>
      <c r="G45" s="449" t="s">
        <v>47</v>
      </c>
      <c r="H45" s="468" t="s">
        <v>121</v>
      </c>
      <c r="I45" s="502" t="s">
        <v>131</v>
      </c>
      <c r="J45" s="471">
        <v>2200</v>
      </c>
      <c r="K45" s="471" t="s">
        <v>104</v>
      </c>
      <c r="L45" s="470"/>
      <c r="M45" s="485">
        <v>2257</v>
      </c>
      <c r="N45" s="478">
        <f t="shared" si="0"/>
        <v>102.59090909090909</v>
      </c>
      <c r="O45" s="487">
        <v>45</v>
      </c>
      <c r="P45" s="479" t="s">
        <v>154</v>
      </c>
      <c r="Q45" s="480"/>
    </row>
    <row r="46" spans="1:17" ht="26.4">
      <c r="A46" s="449" t="s">
        <v>17</v>
      </c>
      <c r="B46" s="468" t="s">
        <v>17</v>
      </c>
      <c r="C46" s="455">
        <v>2021</v>
      </c>
      <c r="D46" s="469" t="s">
        <v>62</v>
      </c>
      <c r="E46" s="470" t="s">
        <v>100</v>
      </c>
      <c r="F46" s="468" t="s">
        <v>21</v>
      </c>
      <c r="G46" s="449" t="s">
        <v>47</v>
      </c>
      <c r="H46" s="468" t="s">
        <v>126</v>
      </c>
      <c r="I46" s="502" t="s">
        <v>131</v>
      </c>
      <c r="J46" s="471">
        <v>1900</v>
      </c>
      <c r="K46" s="471" t="s">
        <v>104</v>
      </c>
      <c r="L46" s="470"/>
      <c r="M46" s="485">
        <v>2197</v>
      </c>
      <c r="N46" s="478">
        <f t="shared" si="0"/>
        <v>115.63157894736842</v>
      </c>
      <c r="O46" s="487">
        <v>43</v>
      </c>
      <c r="P46" s="479" t="s">
        <v>154</v>
      </c>
      <c r="Q46" s="480"/>
    </row>
    <row r="47" spans="1:17" ht="26.4">
      <c r="A47" s="449" t="s">
        <v>17</v>
      </c>
      <c r="B47" s="468" t="s">
        <v>17</v>
      </c>
      <c r="C47" s="455">
        <v>2021</v>
      </c>
      <c r="D47" s="469" t="s">
        <v>62</v>
      </c>
      <c r="E47" s="470" t="s">
        <v>100</v>
      </c>
      <c r="F47" s="468" t="s">
        <v>21</v>
      </c>
      <c r="G47" s="449" t="s">
        <v>47</v>
      </c>
      <c r="H47" s="468" t="s">
        <v>127</v>
      </c>
      <c r="I47" s="502" t="s">
        <v>131</v>
      </c>
      <c r="J47" s="471">
        <v>1900</v>
      </c>
      <c r="K47" s="471" t="s">
        <v>104</v>
      </c>
      <c r="L47" s="470"/>
      <c r="M47" s="485">
        <v>2257</v>
      </c>
      <c r="N47" s="478">
        <f t="shared" si="0"/>
        <v>118.78947368421052</v>
      </c>
      <c r="O47" s="487">
        <v>45</v>
      </c>
      <c r="P47" s="479" t="s">
        <v>154</v>
      </c>
      <c r="Q47" s="480"/>
    </row>
    <row r="48" spans="1:17" ht="26.4">
      <c r="A48" s="449" t="s">
        <v>17</v>
      </c>
      <c r="B48" s="468" t="s">
        <v>17</v>
      </c>
      <c r="C48" s="455">
        <v>2021</v>
      </c>
      <c r="D48" s="469" t="s">
        <v>62</v>
      </c>
      <c r="E48" s="470" t="s">
        <v>100</v>
      </c>
      <c r="F48" s="468" t="s">
        <v>21</v>
      </c>
      <c r="G48" s="449" t="s">
        <v>47</v>
      </c>
      <c r="H48" s="468" t="s">
        <v>128</v>
      </c>
      <c r="I48" s="502" t="s">
        <v>131</v>
      </c>
      <c r="J48" s="471">
        <v>1900</v>
      </c>
      <c r="K48" s="471" t="s">
        <v>104</v>
      </c>
      <c r="L48" s="470"/>
      <c r="M48" s="485">
        <v>2252</v>
      </c>
      <c r="N48" s="478">
        <f t="shared" si="0"/>
        <v>118.52631578947368</v>
      </c>
      <c r="O48" s="487">
        <v>45</v>
      </c>
      <c r="P48" s="479" t="s">
        <v>154</v>
      </c>
      <c r="Q48" s="480"/>
    </row>
    <row r="49" spans="1:17" ht="26.4">
      <c r="A49" s="449" t="s">
        <v>17</v>
      </c>
      <c r="B49" s="468" t="s">
        <v>17</v>
      </c>
      <c r="C49" s="455">
        <v>2021</v>
      </c>
      <c r="D49" s="469" t="s">
        <v>62</v>
      </c>
      <c r="E49" s="470" t="s">
        <v>100</v>
      </c>
      <c r="F49" s="468" t="s">
        <v>21</v>
      </c>
      <c r="G49" s="449" t="s">
        <v>47</v>
      </c>
      <c r="H49" s="468" t="s">
        <v>129</v>
      </c>
      <c r="I49" s="502" t="s">
        <v>131</v>
      </c>
      <c r="J49" s="471">
        <v>1900</v>
      </c>
      <c r="K49" s="471" t="s">
        <v>104</v>
      </c>
      <c r="L49" s="470"/>
      <c r="M49" s="485">
        <v>2254</v>
      </c>
      <c r="N49" s="478">
        <f t="shared" si="0"/>
        <v>118.63157894736842</v>
      </c>
      <c r="O49" s="487">
        <v>44</v>
      </c>
      <c r="P49" s="479" t="s">
        <v>154</v>
      </c>
      <c r="Q49" s="480"/>
    </row>
    <row r="50" spans="1:17" ht="26.4">
      <c r="A50" s="449" t="s">
        <v>17</v>
      </c>
      <c r="B50" s="468" t="s">
        <v>17</v>
      </c>
      <c r="C50" s="453">
        <v>2021</v>
      </c>
      <c r="D50" s="469" t="s">
        <v>69</v>
      </c>
      <c r="E50" s="470" t="s">
        <v>100</v>
      </c>
      <c r="F50" s="468" t="s">
        <v>21</v>
      </c>
      <c r="G50" s="449">
        <v>32</v>
      </c>
      <c r="H50" s="468" t="s">
        <v>121</v>
      </c>
      <c r="I50" s="502" t="s">
        <v>155</v>
      </c>
      <c r="J50" s="471">
        <v>500</v>
      </c>
      <c r="K50" s="471" t="s">
        <v>104</v>
      </c>
      <c r="L50" s="470"/>
      <c r="M50" s="485">
        <v>393</v>
      </c>
      <c r="N50" s="478">
        <f>100*M50/J50</f>
        <v>78.599999999999994</v>
      </c>
      <c r="O50" s="487">
        <v>59</v>
      </c>
      <c r="P50" s="479" t="s">
        <v>156</v>
      </c>
      <c r="Q50" s="488" t="s">
        <v>157</v>
      </c>
    </row>
    <row r="51" spans="1:17" ht="26.4">
      <c r="A51" s="449" t="s">
        <v>17</v>
      </c>
      <c r="B51" s="468" t="s">
        <v>17</v>
      </c>
      <c r="C51" s="453">
        <v>2021</v>
      </c>
      <c r="D51" s="469" t="s">
        <v>69</v>
      </c>
      <c r="E51" s="470" t="s">
        <v>100</v>
      </c>
      <c r="F51" s="468" t="s">
        <v>21</v>
      </c>
      <c r="G51" s="449">
        <v>32</v>
      </c>
      <c r="H51" s="468" t="s">
        <v>126</v>
      </c>
      <c r="I51" s="502" t="s">
        <v>155</v>
      </c>
      <c r="J51" s="471">
        <v>500</v>
      </c>
      <c r="K51" s="471" t="s">
        <v>104</v>
      </c>
      <c r="L51" s="470"/>
      <c r="M51" s="485">
        <v>393</v>
      </c>
      <c r="N51" s="478">
        <f>100*M51/J51</f>
        <v>78.599999999999994</v>
      </c>
      <c r="O51" s="487">
        <v>59</v>
      </c>
      <c r="P51" s="479" t="s">
        <v>156</v>
      </c>
      <c r="Q51" s="488" t="s">
        <v>157</v>
      </c>
    </row>
    <row r="52" spans="1:17" ht="26.4">
      <c r="A52" s="449" t="s">
        <v>17</v>
      </c>
      <c r="B52" s="468" t="s">
        <v>17</v>
      </c>
      <c r="C52" s="453">
        <v>2021</v>
      </c>
      <c r="D52" s="469" t="s">
        <v>69</v>
      </c>
      <c r="E52" s="470" t="s">
        <v>100</v>
      </c>
      <c r="F52" s="468" t="s">
        <v>21</v>
      </c>
      <c r="G52" s="449">
        <v>32</v>
      </c>
      <c r="H52" s="468" t="s">
        <v>127</v>
      </c>
      <c r="I52" s="502" t="s">
        <v>155</v>
      </c>
      <c r="J52" s="471">
        <v>500</v>
      </c>
      <c r="K52" s="471" t="s">
        <v>104</v>
      </c>
      <c r="L52" s="470"/>
      <c r="M52" s="485">
        <v>393</v>
      </c>
      <c r="N52" s="478">
        <f>100*M52/J52</f>
        <v>78.599999999999994</v>
      </c>
      <c r="O52" s="487">
        <v>59</v>
      </c>
      <c r="P52" s="479" t="s">
        <v>156</v>
      </c>
      <c r="Q52" s="488" t="s">
        <v>157</v>
      </c>
    </row>
    <row r="53" spans="1:17" ht="26.4">
      <c r="A53" s="449" t="s">
        <v>17</v>
      </c>
      <c r="B53" s="468" t="s">
        <v>17</v>
      </c>
      <c r="C53" s="453">
        <v>2021</v>
      </c>
      <c r="D53" s="469" t="s">
        <v>69</v>
      </c>
      <c r="E53" s="470" t="s">
        <v>100</v>
      </c>
      <c r="F53" s="468" t="s">
        <v>21</v>
      </c>
      <c r="G53" s="449">
        <v>32</v>
      </c>
      <c r="H53" s="468" t="s">
        <v>128</v>
      </c>
      <c r="I53" s="502" t="s">
        <v>155</v>
      </c>
      <c r="J53" s="471">
        <v>500</v>
      </c>
      <c r="K53" s="471" t="s">
        <v>104</v>
      </c>
      <c r="L53" s="470"/>
      <c r="M53" s="485">
        <v>393</v>
      </c>
      <c r="N53" s="478">
        <f>100*M53/J53</f>
        <v>78.599999999999994</v>
      </c>
      <c r="O53" s="487">
        <v>59</v>
      </c>
      <c r="P53" s="479" t="s">
        <v>156</v>
      </c>
      <c r="Q53" s="480" t="s">
        <v>157</v>
      </c>
    </row>
    <row r="54" spans="1:17" ht="26.4">
      <c r="A54" s="449" t="s">
        <v>17</v>
      </c>
      <c r="B54" s="459" t="s">
        <v>17</v>
      </c>
      <c r="C54" s="453">
        <v>2021</v>
      </c>
      <c r="D54" s="489" t="s">
        <v>69</v>
      </c>
      <c r="E54" s="459" t="s">
        <v>100</v>
      </c>
      <c r="F54" s="459" t="s">
        <v>21</v>
      </c>
      <c r="G54" s="459" t="s">
        <v>70</v>
      </c>
      <c r="H54" s="459" t="s">
        <v>121</v>
      </c>
      <c r="I54" s="686" t="s">
        <v>158</v>
      </c>
      <c r="J54" s="490">
        <v>2000</v>
      </c>
      <c r="K54" s="471" t="s">
        <v>104</v>
      </c>
      <c r="L54" s="449"/>
      <c r="M54" s="491">
        <v>1076</v>
      </c>
      <c r="N54" s="478">
        <f t="shared" si="0"/>
        <v>53.8</v>
      </c>
      <c r="O54" s="491">
        <v>154</v>
      </c>
      <c r="P54" s="488" t="s">
        <v>156</v>
      </c>
      <c r="Q54" s="488" t="s">
        <v>157</v>
      </c>
    </row>
    <row r="55" spans="1:17" ht="26.4">
      <c r="A55" s="449" t="s">
        <v>17</v>
      </c>
      <c r="B55" s="468" t="s">
        <v>17</v>
      </c>
      <c r="C55" s="455">
        <v>2021</v>
      </c>
      <c r="D55" s="469" t="s">
        <v>69</v>
      </c>
      <c r="E55" s="470" t="s">
        <v>100</v>
      </c>
      <c r="F55" s="468" t="s">
        <v>21</v>
      </c>
      <c r="G55" s="449" t="s">
        <v>70</v>
      </c>
      <c r="H55" s="468" t="s">
        <v>126</v>
      </c>
      <c r="I55" s="502" t="s">
        <v>158</v>
      </c>
      <c r="J55" s="471">
        <v>2000</v>
      </c>
      <c r="K55" s="471" t="s">
        <v>104</v>
      </c>
      <c r="L55" s="449"/>
      <c r="M55" s="491">
        <v>1076</v>
      </c>
      <c r="N55" s="478">
        <f t="shared" si="0"/>
        <v>53.8</v>
      </c>
      <c r="O55" s="491">
        <v>154</v>
      </c>
      <c r="P55" s="488" t="s">
        <v>156</v>
      </c>
      <c r="Q55" s="488" t="s">
        <v>157</v>
      </c>
    </row>
    <row r="56" spans="1:17" ht="26.4">
      <c r="A56" s="449" t="s">
        <v>17</v>
      </c>
      <c r="B56" s="468" t="s">
        <v>17</v>
      </c>
      <c r="C56" s="455">
        <v>2021</v>
      </c>
      <c r="D56" s="469" t="s">
        <v>69</v>
      </c>
      <c r="E56" s="470" t="s">
        <v>100</v>
      </c>
      <c r="F56" s="468" t="s">
        <v>21</v>
      </c>
      <c r="G56" s="449" t="s">
        <v>70</v>
      </c>
      <c r="H56" s="437" t="s">
        <v>127</v>
      </c>
      <c r="I56" s="502" t="s">
        <v>158</v>
      </c>
      <c r="J56" s="471">
        <v>2000</v>
      </c>
      <c r="K56" s="471" t="s">
        <v>104</v>
      </c>
      <c r="L56" s="449"/>
      <c r="M56" s="491">
        <v>1076</v>
      </c>
      <c r="N56" s="478">
        <f t="shared" si="0"/>
        <v>53.8</v>
      </c>
      <c r="O56" s="491">
        <v>154</v>
      </c>
      <c r="P56" s="488" t="s">
        <v>156</v>
      </c>
      <c r="Q56" s="488" t="s">
        <v>157</v>
      </c>
    </row>
    <row r="57" spans="1:17" ht="26.4">
      <c r="A57" s="449" t="s">
        <v>17</v>
      </c>
      <c r="B57" s="468" t="s">
        <v>17</v>
      </c>
      <c r="C57" s="455">
        <v>2021</v>
      </c>
      <c r="D57" s="469" t="s">
        <v>69</v>
      </c>
      <c r="E57" s="470" t="s">
        <v>100</v>
      </c>
      <c r="F57" s="468" t="s">
        <v>21</v>
      </c>
      <c r="G57" s="449" t="s">
        <v>70</v>
      </c>
      <c r="H57" s="437" t="s">
        <v>128</v>
      </c>
      <c r="I57" s="502" t="s">
        <v>158</v>
      </c>
      <c r="J57" s="471">
        <v>2000</v>
      </c>
      <c r="K57" s="471" t="s">
        <v>104</v>
      </c>
      <c r="L57" s="449"/>
      <c r="M57" s="491">
        <v>1076</v>
      </c>
      <c r="N57" s="478">
        <f t="shared" si="0"/>
        <v>53.8</v>
      </c>
      <c r="O57" s="491">
        <v>154</v>
      </c>
      <c r="P57" s="488" t="s">
        <v>156</v>
      </c>
      <c r="Q57" s="488" t="s">
        <v>157</v>
      </c>
    </row>
    <row r="58" spans="1:17" ht="39.6">
      <c r="A58" s="449" t="s">
        <v>17</v>
      </c>
      <c r="B58" s="468" t="s">
        <v>17</v>
      </c>
      <c r="C58" s="455">
        <v>2021</v>
      </c>
      <c r="D58" s="492" t="s">
        <v>76</v>
      </c>
      <c r="E58" s="470" t="s">
        <v>100</v>
      </c>
      <c r="F58" s="468" t="s">
        <v>21</v>
      </c>
      <c r="G58" s="437" t="s">
        <v>22</v>
      </c>
      <c r="H58" s="468" t="s">
        <v>121</v>
      </c>
      <c r="I58" s="502" t="s">
        <v>122</v>
      </c>
      <c r="J58" s="471">
        <v>100</v>
      </c>
      <c r="K58" s="471" t="s">
        <v>104</v>
      </c>
      <c r="L58" s="493"/>
      <c r="M58" s="491">
        <f>74+15</f>
        <v>89</v>
      </c>
      <c r="N58" s="478">
        <f t="shared" si="0"/>
        <v>89</v>
      </c>
      <c r="O58" s="491">
        <f>46+4</f>
        <v>50</v>
      </c>
      <c r="P58" s="488" t="s">
        <v>159</v>
      </c>
      <c r="Q58" s="488" t="s">
        <v>160</v>
      </c>
    </row>
    <row r="59" spans="1:17" ht="39.6">
      <c r="A59" s="449" t="s">
        <v>17</v>
      </c>
      <c r="B59" s="468" t="s">
        <v>17</v>
      </c>
      <c r="C59" s="455">
        <v>2021</v>
      </c>
      <c r="D59" s="492" t="s">
        <v>76</v>
      </c>
      <c r="E59" s="470" t="s">
        <v>100</v>
      </c>
      <c r="F59" s="468" t="s">
        <v>21</v>
      </c>
      <c r="G59" s="437" t="s">
        <v>22</v>
      </c>
      <c r="H59" s="468" t="s">
        <v>126</v>
      </c>
      <c r="I59" s="502" t="s">
        <v>122</v>
      </c>
      <c r="J59" s="471">
        <v>100</v>
      </c>
      <c r="K59" s="471" t="s">
        <v>104</v>
      </c>
      <c r="L59" s="493"/>
      <c r="M59" s="491">
        <f>74+15</f>
        <v>89</v>
      </c>
      <c r="N59" s="478">
        <f t="shared" si="0"/>
        <v>89</v>
      </c>
      <c r="O59" s="491">
        <f>46+4</f>
        <v>50</v>
      </c>
      <c r="P59" s="488" t="s">
        <v>159</v>
      </c>
      <c r="Q59" s="488" t="s">
        <v>160</v>
      </c>
    </row>
    <row r="60" spans="1:17" ht="39.6">
      <c r="A60" s="449" t="s">
        <v>17</v>
      </c>
      <c r="B60" s="468" t="s">
        <v>17</v>
      </c>
      <c r="C60" s="455">
        <v>2021</v>
      </c>
      <c r="D60" s="492" t="s">
        <v>76</v>
      </c>
      <c r="E60" s="470" t="s">
        <v>100</v>
      </c>
      <c r="F60" s="468" t="s">
        <v>21</v>
      </c>
      <c r="G60" s="437" t="s">
        <v>22</v>
      </c>
      <c r="H60" s="437" t="s">
        <v>127</v>
      </c>
      <c r="I60" s="502" t="s">
        <v>122</v>
      </c>
      <c r="J60" s="471">
        <v>100</v>
      </c>
      <c r="K60" s="471" t="s">
        <v>104</v>
      </c>
      <c r="L60" s="470"/>
      <c r="M60" s="491">
        <f>74+15</f>
        <v>89</v>
      </c>
      <c r="N60" s="478">
        <f t="shared" si="0"/>
        <v>89</v>
      </c>
      <c r="O60" s="491">
        <f>46+4</f>
        <v>50</v>
      </c>
      <c r="P60" s="488" t="s">
        <v>159</v>
      </c>
      <c r="Q60" s="488" t="s">
        <v>160</v>
      </c>
    </row>
    <row r="61" spans="1:17" ht="39.6">
      <c r="A61" s="449" t="s">
        <v>17</v>
      </c>
      <c r="B61" s="468" t="s">
        <v>17</v>
      </c>
      <c r="C61" s="455">
        <v>2021</v>
      </c>
      <c r="D61" s="492" t="s">
        <v>76</v>
      </c>
      <c r="E61" s="470" t="s">
        <v>100</v>
      </c>
      <c r="F61" s="468" t="s">
        <v>21</v>
      </c>
      <c r="G61" s="437" t="s">
        <v>22</v>
      </c>
      <c r="H61" s="437" t="s">
        <v>128</v>
      </c>
      <c r="I61" s="502" t="s">
        <v>122</v>
      </c>
      <c r="J61" s="471">
        <v>100</v>
      </c>
      <c r="K61" s="471" t="s">
        <v>104</v>
      </c>
      <c r="L61" s="470"/>
      <c r="M61" s="491">
        <f>74+15</f>
        <v>89</v>
      </c>
      <c r="N61" s="478">
        <f t="shared" si="0"/>
        <v>89</v>
      </c>
      <c r="O61" s="491">
        <f>46+4</f>
        <v>50</v>
      </c>
      <c r="P61" s="488" t="s">
        <v>159</v>
      </c>
      <c r="Q61" s="488" t="s">
        <v>160</v>
      </c>
    </row>
    <row r="62" spans="1:17" ht="79.2">
      <c r="A62" s="449" t="s">
        <v>17</v>
      </c>
      <c r="B62" s="468" t="s">
        <v>17</v>
      </c>
      <c r="C62" s="455">
        <v>2021</v>
      </c>
      <c r="D62" s="492" t="s">
        <v>76</v>
      </c>
      <c r="E62" s="470" t="s">
        <v>100</v>
      </c>
      <c r="F62" s="468" t="s">
        <v>21</v>
      </c>
      <c r="G62" s="437" t="s">
        <v>22</v>
      </c>
      <c r="H62" s="437" t="s">
        <v>129</v>
      </c>
      <c r="I62" s="502" t="s">
        <v>122</v>
      </c>
      <c r="J62" s="471">
        <v>50</v>
      </c>
      <c r="K62" s="471" t="s">
        <v>104</v>
      </c>
      <c r="L62" s="470" t="s">
        <v>161</v>
      </c>
      <c r="M62" s="491">
        <v>15</v>
      </c>
      <c r="N62" s="478">
        <f t="shared" si="0"/>
        <v>30</v>
      </c>
      <c r="O62" s="491">
        <v>4</v>
      </c>
      <c r="P62" s="488" t="s">
        <v>159</v>
      </c>
      <c r="Q62" s="488" t="s">
        <v>160</v>
      </c>
    </row>
    <row r="63" spans="1:17" ht="26.4">
      <c r="A63" s="449" t="s">
        <v>17</v>
      </c>
      <c r="B63" s="468" t="s">
        <v>17</v>
      </c>
      <c r="C63" s="455">
        <v>2021</v>
      </c>
      <c r="D63" s="492" t="s">
        <v>79</v>
      </c>
      <c r="E63" s="470" t="s">
        <v>100</v>
      </c>
      <c r="F63" s="468" t="s">
        <v>21</v>
      </c>
      <c r="G63" s="437" t="s">
        <v>47</v>
      </c>
      <c r="H63" s="437" t="s">
        <v>121</v>
      </c>
      <c r="I63" s="502" t="s">
        <v>131</v>
      </c>
      <c r="J63" s="471">
        <v>2100</v>
      </c>
      <c r="K63" s="471" t="s">
        <v>104</v>
      </c>
      <c r="L63" s="470"/>
      <c r="M63" s="494">
        <v>2024</v>
      </c>
      <c r="N63" s="478">
        <f t="shared" si="0"/>
        <v>96.38095238095238</v>
      </c>
      <c r="O63" s="494">
        <v>52</v>
      </c>
      <c r="P63" s="488" t="s">
        <v>162</v>
      </c>
      <c r="Q63" s="495"/>
    </row>
    <row r="64" spans="1:17" ht="26.4">
      <c r="A64" s="449" t="s">
        <v>17</v>
      </c>
      <c r="B64" s="468" t="s">
        <v>17</v>
      </c>
      <c r="C64" s="455">
        <v>2021</v>
      </c>
      <c r="D64" s="492" t="s">
        <v>79</v>
      </c>
      <c r="E64" s="470" t="s">
        <v>100</v>
      </c>
      <c r="F64" s="468" t="s">
        <v>21</v>
      </c>
      <c r="G64" s="437" t="s">
        <v>47</v>
      </c>
      <c r="H64" s="437" t="s">
        <v>126</v>
      </c>
      <c r="I64" s="502" t="s">
        <v>131</v>
      </c>
      <c r="J64" s="471">
        <v>1900</v>
      </c>
      <c r="K64" s="471" t="s">
        <v>104</v>
      </c>
      <c r="L64" s="470"/>
      <c r="M64" s="491">
        <v>1874</v>
      </c>
      <c r="N64" s="478">
        <f>100*M64/J64</f>
        <v>98.631578947368425</v>
      </c>
      <c r="O64" s="491">
        <v>43</v>
      </c>
      <c r="P64" s="488" t="s">
        <v>162</v>
      </c>
      <c r="Q64" s="488"/>
    </row>
    <row r="65" spans="1:17" ht="26.4">
      <c r="A65" s="449" t="s">
        <v>17</v>
      </c>
      <c r="B65" s="468" t="s">
        <v>17</v>
      </c>
      <c r="C65" s="455">
        <v>2021</v>
      </c>
      <c r="D65" s="492" t="s">
        <v>79</v>
      </c>
      <c r="E65" s="470" t="s">
        <v>100</v>
      </c>
      <c r="F65" s="468" t="s">
        <v>21</v>
      </c>
      <c r="G65" s="437" t="s">
        <v>47</v>
      </c>
      <c r="H65" s="437" t="s">
        <v>127</v>
      </c>
      <c r="I65" s="502" t="s">
        <v>131</v>
      </c>
      <c r="J65" s="471">
        <v>1900</v>
      </c>
      <c r="K65" s="471" t="s">
        <v>104</v>
      </c>
      <c r="L65" s="470"/>
      <c r="M65" s="491">
        <v>1878</v>
      </c>
      <c r="N65" s="478">
        <f t="shared" si="0"/>
        <v>98.84210526315789</v>
      </c>
      <c r="O65" s="491">
        <v>44</v>
      </c>
      <c r="P65" s="488" t="s">
        <v>162</v>
      </c>
      <c r="Q65" s="488"/>
    </row>
    <row r="66" spans="1:17" ht="26.4">
      <c r="A66" s="449" t="s">
        <v>17</v>
      </c>
      <c r="B66" s="468" t="s">
        <v>17</v>
      </c>
      <c r="C66" s="455">
        <v>2021</v>
      </c>
      <c r="D66" s="492" t="s">
        <v>79</v>
      </c>
      <c r="E66" s="470" t="s">
        <v>100</v>
      </c>
      <c r="F66" s="468" t="s">
        <v>21</v>
      </c>
      <c r="G66" s="437" t="s">
        <v>47</v>
      </c>
      <c r="H66" s="437" t="s">
        <v>128</v>
      </c>
      <c r="I66" s="502" t="s">
        <v>131</v>
      </c>
      <c r="J66" s="471">
        <v>1900</v>
      </c>
      <c r="K66" s="471" t="s">
        <v>104</v>
      </c>
      <c r="L66" s="470"/>
      <c r="M66" s="491">
        <v>1871</v>
      </c>
      <c r="N66" s="478">
        <f t="shared" si="0"/>
        <v>98.473684210526315</v>
      </c>
      <c r="O66" s="491">
        <v>44</v>
      </c>
      <c r="P66" s="488" t="s">
        <v>162</v>
      </c>
      <c r="Q66" s="488"/>
    </row>
    <row r="67" spans="1:17" ht="26.4">
      <c r="A67" s="449" t="s">
        <v>17</v>
      </c>
      <c r="B67" s="468" t="s">
        <v>17</v>
      </c>
      <c r="C67" s="455">
        <v>2021</v>
      </c>
      <c r="D67" s="492" t="s">
        <v>79</v>
      </c>
      <c r="E67" s="470" t="s">
        <v>100</v>
      </c>
      <c r="F67" s="468" t="s">
        <v>21</v>
      </c>
      <c r="G67" s="437" t="s">
        <v>47</v>
      </c>
      <c r="H67" s="437" t="s">
        <v>129</v>
      </c>
      <c r="I67" s="502" t="s">
        <v>131</v>
      </c>
      <c r="J67" s="471">
        <v>1900</v>
      </c>
      <c r="K67" s="471" t="s">
        <v>104</v>
      </c>
      <c r="L67" s="470"/>
      <c r="M67" s="491">
        <v>1878</v>
      </c>
      <c r="N67" s="478">
        <f t="shared" si="0"/>
        <v>98.84210526315789</v>
      </c>
      <c r="O67" s="491">
        <v>44</v>
      </c>
      <c r="P67" s="488" t="s">
        <v>162</v>
      </c>
      <c r="Q67" s="488"/>
    </row>
    <row r="68" spans="1:17" ht="132">
      <c r="A68" s="449" t="s">
        <v>17</v>
      </c>
      <c r="B68" s="468" t="s">
        <v>1069</v>
      </c>
      <c r="C68" s="455">
        <v>2021</v>
      </c>
      <c r="D68" s="492" t="s">
        <v>84</v>
      </c>
      <c r="E68" s="470" t="s">
        <v>100</v>
      </c>
      <c r="F68" s="468" t="s">
        <v>21</v>
      </c>
      <c r="G68" s="437" t="s">
        <v>22</v>
      </c>
      <c r="H68" s="437" t="s">
        <v>121</v>
      </c>
      <c r="I68" s="502" t="s">
        <v>131</v>
      </c>
      <c r="J68" s="471">
        <v>6900</v>
      </c>
      <c r="K68" s="471" t="s">
        <v>104</v>
      </c>
      <c r="L68" s="470"/>
      <c r="M68" s="496">
        <v>5115</v>
      </c>
      <c r="N68" s="478">
        <f t="shared" si="0"/>
        <v>74.130434782608702</v>
      </c>
      <c r="O68" s="496">
        <v>77</v>
      </c>
      <c r="P68" s="497" t="s">
        <v>163</v>
      </c>
      <c r="Q68" s="497" t="s">
        <v>1071</v>
      </c>
    </row>
    <row r="69" spans="1:17" ht="39.6">
      <c r="A69" s="449" t="s">
        <v>17</v>
      </c>
      <c r="B69" s="468" t="s">
        <v>17</v>
      </c>
      <c r="C69" s="455">
        <v>2021</v>
      </c>
      <c r="D69" s="492" t="s">
        <v>84</v>
      </c>
      <c r="E69" s="470" t="s">
        <v>100</v>
      </c>
      <c r="F69" s="468" t="s">
        <v>21</v>
      </c>
      <c r="G69" s="437" t="s">
        <v>22</v>
      </c>
      <c r="H69" s="437" t="s">
        <v>126</v>
      </c>
      <c r="I69" s="502" t="s">
        <v>131</v>
      </c>
      <c r="J69" s="471">
        <v>0</v>
      </c>
      <c r="K69" s="471" t="s">
        <v>104</v>
      </c>
      <c r="L69" s="470" t="s">
        <v>164</v>
      </c>
      <c r="M69" s="494" t="s">
        <v>104</v>
      </c>
      <c r="N69" s="478" t="e">
        <f t="shared" si="0"/>
        <v>#VALUE!</v>
      </c>
      <c r="O69" s="498" t="s">
        <v>104</v>
      </c>
      <c r="P69" s="488"/>
      <c r="Q69" s="488"/>
    </row>
    <row r="70" spans="1:17" ht="39.6">
      <c r="A70" s="449" t="s">
        <v>17</v>
      </c>
      <c r="B70" s="468" t="s">
        <v>17</v>
      </c>
      <c r="C70" s="455">
        <v>2021</v>
      </c>
      <c r="D70" s="492" t="s">
        <v>84</v>
      </c>
      <c r="E70" s="470" t="s">
        <v>100</v>
      </c>
      <c r="F70" s="468" t="s">
        <v>21</v>
      </c>
      <c r="G70" s="437" t="s">
        <v>22</v>
      </c>
      <c r="H70" s="437" t="s">
        <v>127</v>
      </c>
      <c r="I70" s="502" t="s">
        <v>131</v>
      </c>
      <c r="J70" s="471">
        <v>0</v>
      </c>
      <c r="K70" s="471" t="s">
        <v>104</v>
      </c>
      <c r="L70" s="470" t="s">
        <v>164</v>
      </c>
      <c r="M70" s="494" t="s">
        <v>104</v>
      </c>
      <c r="N70" s="478" t="e">
        <f t="shared" ref="N70:N77" si="1">100*M70/J70</f>
        <v>#VALUE!</v>
      </c>
      <c r="O70" s="268" t="s">
        <v>104</v>
      </c>
      <c r="P70" s="488"/>
      <c r="Q70" s="488"/>
    </row>
    <row r="71" spans="1:17" ht="39.6">
      <c r="A71" s="449" t="s">
        <v>17</v>
      </c>
      <c r="B71" s="468" t="s">
        <v>17</v>
      </c>
      <c r="C71" s="455">
        <v>2021</v>
      </c>
      <c r="D71" s="492" t="s">
        <v>84</v>
      </c>
      <c r="E71" s="470" t="s">
        <v>100</v>
      </c>
      <c r="F71" s="468" t="s">
        <v>21</v>
      </c>
      <c r="G71" s="437" t="s">
        <v>22</v>
      </c>
      <c r="H71" s="437" t="s">
        <v>128</v>
      </c>
      <c r="I71" s="502" t="s">
        <v>131</v>
      </c>
      <c r="J71" s="471">
        <v>0</v>
      </c>
      <c r="K71" s="471" t="s">
        <v>104</v>
      </c>
      <c r="L71" s="470" t="s">
        <v>164</v>
      </c>
      <c r="M71" s="494" t="s">
        <v>104</v>
      </c>
      <c r="N71" s="478" t="e">
        <f t="shared" si="1"/>
        <v>#VALUE!</v>
      </c>
      <c r="O71" s="268" t="s">
        <v>104</v>
      </c>
      <c r="P71" s="488"/>
      <c r="Q71" s="488"/>
    </row>
    <row r="72" spans="1:17" ht="39.6">
      <c r="A72" s="449" t="s">
        <v>17</v>
      </c>
      <c r="B72" s="468" t="s">
        <v>17</v>
      </c>
      <c r="C72" s="455">
        <v>2021</v>
      </c>
      <c r="D72" s="492" t="s">
        <v>84</v>
      </c>
      <c r="E72" s="470" t="s">
        <v>100</v>
      </c>
      <c r="F72" s="468" t="s">
        <v>21</v>
      </c>
      <c r="G72" s="437" t="s">
        <v>22</v>
      </c>
      <c r="H72" s="437" t="s">
        <v>129</v>
      </c>
      <c r="I72" s="502" t="s">
        <v>131</v>
      </c>
      <c r="J72" s="471">
        <v>0</v>
      </c>
      <c r="K72" s="471" t="s">
        <v>104</v>
      </c>
      <c r="L72" s="470" t="s">
        <v>164</v>
      </c>
      <c r="M72" s="494" t="s">
        <v>104</v>
      </c>
      <c r="N72" s="478" t="e">
        <f t="shared" si="1"/>
        <v>#VALUE!</v>
      </c>
      <c r="O72" s="268" t="s">
        <v>104</v>
      </c>
      <c r="P72" s="488"/>
      <c r="Q72" s="488"/>
    </row>
    <row r="73" spans="1:17" ht="39.6">
      <c r="A73" s="449" t="s">
        <v>17</v>
      </c>
      <c r="B73" s="468" t="s">
        <v>17</v>
      </c>
      <c r="C73" s="455">
        <v>2021</v>
      </c>
      <c r="D73" s="492" t="s">
        <v>84</v>
      </c>
      <c r="E73" s="470" t="s">
        <v>100</v>
      </c>
      <c r="F73" s="468" t="s">
        <v>21</v>
      </c>
      <c r="G73" s="437" t="s">
        <v>22</v>
      </c>
      <c r="H73" s="437" t="s">
        <v>121</v>
      </c>
      <c r="I73" s="502" t="s">
        <v>165</v>
      </c>
      <c r="J73" s="471">
        <v>1600</v>
      </c>
      <c r="K73" s="471" t="s">
        <v>104</v>
      </c>
      <c r="L73" s="470" t="s">
        <v>166</v>
      </c>
      <c r="M73" s="499">
        <v>5026</v>
      </c>
      <c r="N73" s="478">
        <f t="shared" si="1"/>
        <v>314.125</v>
      </c>
      <c r="O73" s="499">
        <v>43</v>
      </c>
      <c r="P73" s="488" t="s">
        <v>167</v>
      </c>
      <c r="Q73" s="481" t="s">
        <v>168</v>
      </c>
    </row>
    <row r="74" spans="1:17" ht="39.6">
      <c r="A74" s="449" t="s">
        <v>17</v>
      </c>
      <c r="B74" s="468" t="s">
        <v>17</v>
      </c>
      <c r="C74" s="455">
        <v>2021</v>
      </c>
      <c r="D74" s="492" t="s">
        <v>84</v>
      </c>
      <c r="E74" s="470" t="s">
        <v>100</v>
      </c>
      <c r="F74" s="468" t="s">
        <v>21</v>
      </c>
      <c r="G74" s="437" t="s">
        <v>22</v>
      </c>
      <c r="H74" s="437" t="s">
        <v>126</v>
      </c>
      <c r="I74" s="502" t="s">
        <v>165</v>
      </c>
      <c r="J74" s="471">
        <v>900</v>
      </c>
      <c r="K74" s="471" t="s">
        <v>104</v>
      </c>
      <c r="L74" s="470"/>
      <c r="M74" s="300">
        <v>1750</v>
      </c>
      <c r="N74" s="478">
        <f t="shared" si="1"/>
        <v>194.44444444444446</v>
      </c>
      <c r="O74" s="300">
        <v>43</v>
      </c>
      <c r="P74" s="554" t="s">
        <v>141</v>
      </c>
      <c r="Q74" s="481" t="s">
        <v>168</v>
      </c>
    </row>
    <row r="75" spans="1:17" ht="39.6">
      <c r="A75" s="449" t="s">
        <v>17</v>
      </c>
      <c r="B75" s="468" t="s">
        <v>17</v>
      </c>
      <c r="C75" s="455">
        <v>2021</v>
      </c>
      <c r="D75" s="492" t="s">
        <v>84</v>
      </c>
      <c r="E75" s="470" t="s">
        <v>100</v>
      </c>
      <c r="F75" s="468" t="s">
        <v>21</v>
      </c>
      <c r="G75" s="437" t="s">
        <v>22</v>
      </c>
      <c r="H75" s="437" t="s">
        <v>127</v>
      </c>
      <c r="I75" s="502" t="s">
        <v>165</v>
      </c>
      <c r="J75" s="471">
        <v>900</v>
      </c>
      <c r="K75" s="471" t="s">
        <v>104</v>
      </c>
      <c r="L75" s="470"/>
      <c r="M75" s="300">
        <v>1750</v>
      </c>
      <c r="N75" s="478">
        <f t="shared" si="1"/>
        <v>194.44444444444446</v>
      </c>
      <c r="O75" s="300">
        <v>43</v>
      </c>
      <c r="P75" s="488" t="s">
        <v>141</v>
      </c>
      <c r="Q75" s="481" t="s">
        <v>168</v>
      </c>
    </row>
    <row r="76" spans="1:17" ht="39.6">
      <c r="A76" s="449" t="s">
        <v>17</v>
      </c>
      <c r="B76" s="468" t="s">
        <v>17</v>
      </c>
      <c r="C76" s="455">
        <v>2021</v>
      </c>
      <c r="D76" s="492" t="s">
        <v>84</v>
      </c>
      <c r="E76" s="470" t="s">
        <v>100</v>
      </c>
      <c r="F76" s="468" t="s">
        <v>21</v>
      </c>
      <c r="G76" s="437" t="s">
        <v>22</v>
      </c>
      <c r="H76" s="437" t="s">
        <v>128</v>
      </c>
      <c r="I76" s="502" t="s">
        <v>165</v>
      </c>
      <c r="J76" s="471">
        <v>900</v>
      </c>
      <c r="K76" s="471" t="s">
        <v>104</v>
      </c>
      <c r="L76" s="470"/>
      <c r="M76" s="300">
        <v>1750</v>
      </c>
      <c r="N76" s="478">
        <f t="shared" si="1"/>
        <v>194.44444444444446</v>
      </c>
      <c r="O76" s="300">
        <v>43</v>
      </c>
      <c r="P76" s="488" t="s">
        <v>141</v>
      </c>
      <c r="Q76" s="481" t="s">
        <v>168</v>
      </c>
    </row>
    <row r="77" spans="1:17" ht="39.6">
      <c r="A77" s="449" t="s">
        <v>17</v>
      </c>
      <c r="B77" s="468" t="s">
        <v>17</v>
      </c>
      <c r="C77" s="455">
        <v>2021</v>
      </c>
      <c r="D77" s="492" t="s">
        <v>84</v>
      </c>
      <c r="E77" s="470" t="s">
        <v>100</v>
      </c>
      <c r="F77" s="468" t="s">
        <v>21</v>
      </c>
      <c r="G77" s="437" t="s">
        <v>22</v>
      </c>
      <c r="H77" s="437" t="s">
        <v>129</v>
      </c>
      <c r="I77" s="502" t="s">
        <v>165</v>
      </c>
      <c r="J77" s="471">
        <v>900</v>
      </c>
      <c r="K77" s="471" t="s">
        <v>104</v>
      </c>
      <c r="L77" s="470"/>
      <c r="M77" s="300">
        <v>1750</v>
      </c>
      <c r="N77" s="478">
        <f t="shared" si="1"/>
        <v>194.44444444444446</v>
      </c>
      <c r="O77" s="300">
        <v>43</v>
      </c>
      <c r="P77" s="488" t="s">
        <v>141</v>
      </c>
      <c r="Q77" s="481" t="s">
        <v>168</v>
      </c>
    </row>
    <row r="78" spans="1:17">
      <c r="J78" s="58"/>
      <c r="K78" s="58"/>
      <c r="M78" s="58"/>
      <c r="N78" s="58"/>
    </row>
    <row r="79" spans="1:17">
      <c r="J79" s="58"/>
      <c r="K79" s="58"/>
      <c r="M79" s="58"/>
      <c r="N79" s="58"/>
    </row>
    <row r="80" spans="1:17">
      <c r="J80" s="58"/>
      <c r="K80" s="58"/>
      <c r="M80" s="58"/>
      <c r="N80" s="58"/>
    </row>
    <row r="81" spans="10:14">
      <c r="J81" s="58"/>
      <c r="K81" s="58"/>
      <c r="M81" s="58"/>
      <c r="N81" s="58"/>
    </row>
    <row r="82" spans="10:14">
      <c r="J82" s="58"/>
      <c r="K82" s="58"/>
      <c r="M82" s="58"/>
      <c r="N82" s="58"/>
    </row>
    <row r="83" spans="10:14">
      <c r="J83" s="58"/>
      <c r="K83" s="58"/>
      <c r="M83" s="58"/>
      <c r="N83" s="58"/>
    </row>
    <row r="84" spans="10:14">
      <c r="J84" s="58"/>
      <c r="K84" s="58"/>
      <c r="M84" s="58"/>
      <c r="N84" s="58"/>
    </row>
    <row r="85" spans="10:14">
      <c r="M85" s="58"/>
      <c r="N85" s="58"/>
    </row>
    <row r="86" spans="10:14">
      <c r="M86" s="58"/>
      <c r="N86" s="58"/>
    </row>
    <row r="87" spans="10:14">
      <c r="M87" s="58"/>
      <c r="N87" s="58"/>
    </row>
    <row r="88" spans="10:14">
      <c r="M88" s="58"/>
      <c r="N88" s="58"/>
    </row>
    <row r="89" spans="10:14">
      <c r="M89" s="58"/>
      <c r="N89" s="58"/>
    </row>
  </sheetData>
  <autoFilter ref="A4:Q4" xr:uid="{00000000-0001-0000-0200-000000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7E6E6"/>
  </sheetPr>
  <dimension ref="A1:Y12"/>
  <sheetViews>
    <sheetView topLeftCell="A10" workbookViewId="0">
      <selection activeCell="G23" sqref="G23"/>
    </sheetView>
  </sheetViews>
  <sheetFormatPr defaultColWidth="9.109375" defaultRowHeight="13.2"/>
  <cols>
    <col min="1" max="1" width="9.109375" style="39"/>
    <col min="2" max="2" width="11.33203125" style="39" customWidth="1"/>
    <col min="3" max="3" width="11.88671875" style="39" customWidth="1"/>
    <col min="4" max="4" width="12.44140625" style="39" customWidth="1"/>
    <col min="5" max="5" width="13.88671875" style="39" customWidth="1"/>
    <col min="6" max="6" width="14.33203125" style="39" customWidth="1"/>
    <col min="7" max="7" width="13.109375" style="39" customWidth="1"/>
    <col min="8" max="8" width="13.33203125" style="39" customWidth="1"/>
    <col min="9" max="9" width="9.109375" style="39"/>
    <col min="10" max="10" width="13.109375" style="39" customWidth="1"/>
    <col min="11" max="11" width="12" style="39" bestFit="1" customWidth="1"/>
    <col min="12" max="12" width="23.44140625" style="39" customWidth="1"/>
    <col min="13" max="13" width="32" style="39" customWidth="1"/>
    <col min="14" max="14" width="14.88671875" style="39" customWidth="1"/>
    <col min="15" max="15" width="13.6640625" style="39" customWidth="1"/>
    <col min="16" max="16" width="14.5546875" style="39" customWidth="1"/>
    <col min="17" max="17" width="15.109375" style="39" customWidth="1"/>
    <col min="18" max="18" width="15" style="39" customWidth="1"/>
    <col min="19" max="19" width="15.5546875" style="39" customWidth="1"/>
    <col min="20" max="20" width="13.109375" style="39" customWidth="1"/>
    <col min="21" max="21" width="17.33203125" style="39" customWidth="1"/>
    <col min="22" max="22" width="12.33203125" style="39" customWidth="1"/>
    <col min="23" max="23" width="12.109375" style="39" customWidth="1"/>
    <col min="24" max="24" width="11.6640625" style="39" customWidth="1"/>
    <col min="25" max="25" width="44.33203125" style="39" customWidth="1"/>
    <col min="26" max="16384" width="9.109375" style="39"/>
  </cols>
  <sheetData>
    <row r="1" spans="1:25" ht="13.8" thickBot="1">
      <c r="A1" s="11" t="s">
        <v>169</v>
      </c>
      <c r="B1" s="12"/>
      <c r="C1" s="12"/>
      <c r="D1" s="12"/>
      <c r="E1" s="12"/>
      <c r="F1" s="12"/>
      <c r="G1" s="13"/>
      <c r="H1" s="12"/>
      <c r="I1" s="12"/>
      <c r="J1" s="12"/>
      <c r="K1" s="12"/>
      <c r="L1" s="12"/>
      <c r="M1" s="12"/>
      <c r="N1" s="12"/>
      <c r="O1" s="12"/>
      <c r="P1" s="12"/>
      <c r="Q1" s="12"/>
      <c r="R1" s="12"/>
      <c r="S1" s="12"/>
      <c r="T1" s="12"/>
      <c r="U1" s="12"/>
      <c r="V1" s="12"/>
      <c r="W1" s="12"/>
      <c r="X1" s="12"/>
      <c r="Y1" s="12"/>
    </row>
    <row r="2" spans="1:25" ht="13.8" thickBot="1">
      <c r="A2" s="12"/>
      <c r="B2" s="12"/>
      <c r="C2" s="12"/>
      <c r="D2" s="12"/>
      <c r="E2" s="12"/>
      <c r="F2" s="12"/>
      <c r="G2" s="12"/>
      <c r="H2" s="12"/>
      <c r="I2" s="12"/>
      <c r="J2" s="12"/>
      <c r="K2" s="12"/>
      <c r="L2" s="12"/>
      <c r="M2" s="12"/>
      <c r="N2" s="12"/>
      <c r="O2" s="12"/>
      <c r="P2" s="12"/>
      <c r="Q2" s="12"/>
      <c r="R2" s="12"/>
      <c r="S2" s="12"/>
      <c r="T2" s="12"/>
      <c r="U2" s="12"/>
      <c r="V2" s="12"/>
      <c r="W2" s="12"/>
      <c r="X2" s="80" t="s">
        <v>1</v>
      </c>
      <c r="Y2" s="81" t="s">
        <v>2</v>
      </c>
    </row>
    <row r="3" spans="1:25" ht="13.8" thickBot="1">
      <c r="A3" s="14"/>
      <c r="B3" s="14"/>
      <c r="C3" s="14"/>
      <c r="D3" s="14"/>
      <c r="E3" s="14"/>
      <c r="F3" s="14"/>
      <c r="G3" s="14"/>
      <c r="H3" s="14"/>
      <c r="I3" s="14"/>
      <c r="J3" s="14"/>
      <c r="K3" s="14"/>
      <c r="L3" s="14"/>
      <c r="M3" s="12"/>
      <c r="N3" s="14"/>
      <c r="O3" s="14"/>
      <c r="P3" s="14"/>
      <c r="Q3" s="14"/>
      <c r="R3" s="14"/>
      <c r="S3" s="14"/>
      <c r="T3" s="14"/>
      <c r="U3" s="14"/>
      <c r="V3" s="14"/>
      <c r="W3" s="12"/>
      <c r="X3" s="83" t="s">
        <v>3</v>
      </c>
      <c r="Y3" s="82">
        <v>2021</v>
      </c>
    </row>
    <row r="4" spans="1:25" s="42" customFormat="1" ht="93" thickBot="1">
      <c r="A4" s="132" t="s">
        <v>4</v>
      </c>
      <c r="B4" s="132" t="s">
        <v>111</v>
      </c>
      <c r="C4" s="132" t="s">
        <v>170</v>
      </c>
      <c r="D4" s="133" t="s">
        <v>8</v>
      </c>
      <c r="E4" s="132" t="s">
        <v>6</v>
      </c>
      <c r="F4" s="132" t="s">
        <v>171</v>
      </c>
      <c r="G4" s="132" t="s">
        <v>172</v>
      </c>
      <c r="H4" s="132" t="s">
        <v>173</v>
      </c>
      <c r="I4" s="132" t="s">
        <v>174</v>
      </c>
      <c r="J4" s="132" t="s">
        <v>175</v>
      </c>
      <c r="K4" s="132" t="s">
        <v>176</v>
      </c>
      <c r="L4" s="132" t="s">
        <v>177</v>
      </c>
      <c r="M4" s="132" t="s">
        <v>15</v>
      </c>
      <c r="N4" s="134" t="s">
        <v>178</v>
      </c>
      <c r="O4" s="134" t="s">
        <v>179</v>
      </c>
      <c r="P4" s="134" t="s">
        <v>93</v>
      </c>
      <c r="Q4" s="134" t="s">
        <v>180</v>
      </c>
      <c r="R4" s="134" t="s">
        <v>181</v>
      </c>
      <c r="S4" s="134" t="s">
        <v>182</v>
      </c>
      <c r="T4" s="134" t="s">
        <v>183</v>
      </c>
      <c r="U4" s="134" t="s">
        <v>184</v>
      </c>
      <c r="V4" s="134" t="s">
        <v>185</v>
      </c>
      <c r="W4" s="134" t="s">
        <v>186</v>
      </c>
      <c r="X4" s="134" t="s">
        <v>187</v>
      </c>
      <c r="Y4" s="134" t="s">
        <v>188</v>
      </c>
    </row>
    <row r="5" spans="1:25" ht="74.400000000000006" customHeight="1">
      <c r="A5" s="129" t="s">
        <v>17</v>
      </c>
      <c r="B5" s="450">
        <v>2021</v>
      </c>
      <c r="C5" s="500" t="s">
        <v>100</v>
      </c>
      <c r="D5" s="459" t="s">
        <v>21</v>
      </c>
      <c r="E5" s="459" t="s">
        <v>19</v>
      </c>
      <c r="F5" s="459" t="s">
        <v>23</v>
      </c>
      <c r="G5" s="459"/>
      <c r="H5" s="459" t="s">
        <v>30</v>
      </c>
      <c r="I5" s="459" t="s">
        <v>30</v>
      </c>
      <c r="J5" s="459" t="s">
        <v>30</v>
      </c>
      <c r="K5" s="501" t="s">
        <v>23</v>
      </c>
      <c r="L5" s="501" t="s">
        <v>189</v>
      </c>
      <c r="M5" s="502" t="s">
        <v>190</v>
      </c>
      <c r="N5" s="279" t="s">
        <v>191</v>
      </c>
      <c r="O5" s="279" t="s">
        <v>192</v>
      </c>
      <c r="P5" s="279" t="s">
        <v>193</v>
      </c>
      <c r="Q5" s="279" t="s">
        <v>23</v>
      </c>
      <c r="R5" s="279" t="s">
        <v>23</v>
      </c>
      <c r="S5" s="279" t="s">
        <v>23</v>
      </c>
      <c r="T5" s="279" t="s">
        <v>30</v>
      </c>
      <c r="U5" s="279" t="s">
        <v>30</v>
      </c>
      <c r="V5" s="279" t="s">
        <v>23</v>
      </c>
      <c r="W5" s="279" t="s">
        <v>23</v>
      </c>
      <c r="X5" s="131" t="s">
        <v>23</v>
      </c>
      <c r="Y5" s="131" t="s">
        <v>194</v>
      </c>
    </row>
    <row r="6" spans="1:25" ht="61.95" customHeight="1">
      <c r="A6" s="8" t="s">
        <v>17</v>
      </c>
      <c r="B6" s="450">
        <v>2021</v>
      </c>
      <c r="C6" s="503" t="s">
        <v>100</v>
      </c>
      <c r="D6" s="450" t="s">
        <v>21</v>
      </c>
      <c r="E6" s="450" t="s">
        <v>195</v>
      </c>
      <c r="F6" s="450" t="s">
        <v>23</v>
      </c>
      <c r="G6" s="450"/>
      <c r="H6" s="450" t="s">
        <v>30</v>
      </c>
      <c r="I6" s="450" t="s">
        <v>30</v>
      </c>
      <c r="J6" s="450" t="s">
        <v>30</v>
      </c>
      <c r="K6" s="504" t="s">
        <v>30</v>
      </c>
      <c r="L6" s="504" t="s">
        <v>189</v>
      </c>
      <c r="M6" s="505" t="s">
        <v>190</v>
      </c>
      <c r="N6" s="279" t="s">
        <v>191</v>
      </c>
      <c r="O6" s="506" t="s">
        <v>192</v>
      </c>
      <c r="P6" s="506" t="s">
        <v>193</v>
      </c>
      <c r="Q6" s="279" t="s">
        <v>23</v>
      </c>
      <c r="R6" s="279" t="s">
        <v>23</v>
      </c>
      <c r="S6" s="279" t="s">
        <v>23</v>
      </c>
      <c r="T6" s="506" t="s">
        <v>30</v>
      </c>
      <c r="U6" s="506" t="s">
        <v>30</v>
      </c>
      <c r="V6" s="506" t="s">
        <v>30</v>
      </c>
      <c r="W6" s="506" t="s">
        <v>23</v>
      </c>
      <c r="X6" s="507" t="s">
        <v>23</v>
      </c>
      <c r="Y6" s="507" t="s">
        <v>194</v>
      </c>
    </row>
    <row r="7" spans="1:25" ht="68.400000000000006" customHeight="1">
      <c r="A7" s="129" t="s">
        <v>17</v>
      </c>
      <c r="B7" s="450">
        <v>2021</v>
      </c>
      <c r="C7" s="500" t="s">
        <v>100</v>
      </c>
      <c r="D7" s="459" t="s">
        <v>21</v>
      </c>
      <c r="E7" s="459" t="s">
        <v>69</v>
      </c>
      <c r="F7" s="459" t="s">
        <v>23</v>
      </c>
      <c r="G7" s="459"/>
      <c r="H7" s="459" t="s">
        <v>23</v>
      </c>
      <c r="I7" s="459" t="s">
        <v>30</v>
      </c>
      <c r="J7" s="459" t="s">
        <v>30</v>
      </c>
      <c r="K7" s="501" t="s">
        <v>23</v>
      </c>
      <c r="L7" s="501" t="s">
        <v>189</v>
      </c>
      <c r="M7" s="502" t="s">
        <v>190</v>
      </c>
      <c r="N7" s="279" t="s">
        <v>191</v>
      </c>
      <c r="O7" s="506" t="s">
        <v>192</v>
      </c>
      <c r="P7" s="506" t="s">
        <v>193</v>
      </c>
      <c r="Q7" s="279" t="s">
        <v>23</v>
      </c>
      <c r="R7" s="279" t="s">
        <v>23</v>
      </c>
      <c r="S7" s="279" t="s">
        <v>23</v>
      </c>
      <c r="T7" s="506" t="s">
        <v>30</v>
      </c>
      <c r="U7" s="506" t="s">
        <v>30</v>
      </c>
      <c r="V7" s="506" t="s">
        <v>23</v>
      </c>
      <c r="W7" s="506" t="s">
        <v>23</v>
      </c>
      <c r="X7" s="507" t="s">
        <v>23</v>
      </c>
      <c r="Y7" s="507" t="s">
        <v>196</v>
      </c>
    </row>
    <row r="8" spans="1:25" ht="66.599999999999994" customHeight="1">
      <c r="A8" s="129" t="s">
        <v>17</v>
      </c>
      <c r="B8" s="450">
        <v>2021</v>
      </c>
      <c r="C8" s="500" t="s">
        <v>100</v>
      </c>
      <c r="D8" s="459" t="s">
        <v>21</v>
      </c>
      <c r="E8" s="459" t="s">
        <v>76</v>
      </c>
      <c r="F8" s="459" t="s">
        <v>23</v>
      </c>
      <c r="G8" s="459"/>
      <c r="H8" s="459" t="s">
        <v>23</v>
      </c>
      <c r="I8" s="459" t="s">
        <v>30</v>
      </c>
      <c r="J8" s="459" t="s">
        <v>30</v>
      </c>
      <c r="K8" s="501" t="s">
        <v>23</v>
      </c>
      <c r="L8" s="501" t="s">
        <v>189</v>
      </c>
      <c r="M8" s="502" t="s">
        <v>190</v>
      </c>
      <c r="N8" s="279" t="s">
        <v>191</v>
      </c>
      <c r="O8" s="506" t="s">
        <v>192</v>
      </c>
      <c r="P8" s="506" t="s">
        <v>193</v>
      </c>
      <c r="Q8" s="279" t="s">
        <v>23</v>
      </c>
      <c r="R8" s="279" t="s">
        <v>23</v>
      </c>
      <c r="S8" s="279" t="s">
        <v>23</v>
      </c>
      <c r="T8" s="506" t="s">
        <v>30</v>
      </c>
      <c r="U8" s="506" t="s">
        <v>30</v>
      </c>
      <c r="V8" s="506" t="s">
        <v>23</v>
      </c>
      <c r="W8" s="506" t="s">
        <v>23</v>
      </c>
      <c r="X8" s="507" t="s">
        <v>23</v>
      </c>
      <c r="Y8" s="507" t="s">
        <v>196</v>
      </c>
    </row>
    <row r="9" spans="1:25" ht="63.6" customHeight="1">
      <c r="A9" s="8" t="s">
        <v>17</v>
      </c>
      <c r="B9" s="450" t="s">
        <v>197</v>
      </c>
      <c r="C9" s="503" t="s">
        <v>198</v>
      </c>
      <c r="D9" s="450" t="s">
        <v>21</v>
      </c>
      <c r="E9" s="450" t="s">
        <v>69</v>
      </c>
      <c r="F9" s="450" t="s">
        <v>23</v>
      </c>
      <c r="G9" s="450"/>
      <c r="H9" s="450" t="s">
        <v>23</v>
      </c>
      <c r="I9" s="450" t="s">
        <v>23</v>
      </c>
      <c r="J9" s="450" t="s">
        <v>23</v>
      </c>
      <c r="K9" s="504" t="s">
        <v>23</v>
      </c>
      <c r="L9" s="504" t="s">
        <v>189</v>
      </c>
      <c r="M9" s="505" t="s">
        <v>199</v>
      </c>
      <c r="N9" s="506" t="s">
        <v>200</v>
      </c>
      <c r="O9" s="506" t="s">
        <v>192</v>
      </c>
      <c r="P9" s="506" t="s">
        <v>102</v>
      </c>
      <c r="Q9" s="506" t="s">
        <v>23</v>
      </c>
      <c r="R9" s="506" t="s">
        <v>23</v>
      </c>
      <c r="S9" s="506" t="s">
        <v>23</v>
      </c>
      <c r="T9" s="506" t="s">
        <v>23</v>
      </c>
      <c r="U9" s="506" t="s">
        <v>23</v>
      </c>
      <c r="V9" s="506" t="s">
        <v>23</v>
      </c>
      <c r="W9" s="506" t="s">
        <v>30</v>
      </c>
      <c r="X9" s="507" t="s">
        <v>23</v>
      </c>
      <c r="Y9" s="507" t="s">
        <v>201</v>
      </c>
    </row>
    <row r="10" spans="1:25" ht="64.2" customHeight="1">
      <c r="A10" s="8" t="s">
        <v>17</v>
      </c>
      <c r="B10" s="450" t="s">
        <v>197</v>
      </c>
      <c r="C10" s="503" t="s">
        <v>202</v>
      </c>
      <c r="D10" s="450" t="s">
        <v>21</v>
      </c>
      <c r="E10" s="450" t="s">
        <v>69</v>
      </c>
      <c r="F10" s="450" t="s">
        <v>23</v>
      </c>
      <c r="G10" s="450"/>
      <c r="H10" s="450" t="s">
        <v>23</v>
      </c>
      <c r="I10" s="450" t="s">
        <v>23</v>
      </c>
      <c r="J10" s="450" t="s">
        <v>30</v>
      </c>
      <c r="K10" s="504" t="s">
        <v>23</v>
      </c>
      <c r="L10" s="504" t="s">
        <v>189</v>
      </c>
      <c r="M10" s="508" t="s">
        <v>199</v>
      </c>
      <c r="N10" s="506" t="s">
        <v>203</v>
      </c>
      <c r="O10" s="506" t="s">
        <v>192</v>
      </c>
      <c r="P10" s="506" t="s">
        <v>102</v>
      </c>
      <c r="Q10" s="506" t="s">
        <v>23</v>
      </c>
      <c r="R10" s="506" t="s">
        <v>23</v>
      </c>
      <c r="S10" s="506" t="s">
        <v>23</v>
      </c>
      <c r="T10" s="506" t="s">
        <v>23</v>
      </c>
      <c r="U10" s="506" t="s">
        <v>30</v>
      </c>
      <c r="V10" s="506" t="s">
        <v>30</v>
      </c>
      <c r="W10" s="506" t="s">
        <v>30</v>
      </c>
      <c r="X10" s="507" t="s">
        <v>23</v>
      </c>
      <c r="Y10" s="507" t="s">
        <v>201</v>
      </c>
    </row>
    <row r="11" spans="1:25" ht="106.2" customHeight="1">
      <c r="A11" s="111" t="s">
        <v>17</v>
      </c>
      <c r="B11" s="450">
        <v>2021</v>
      </c>
      <c r="C11" s="503" t="s">
        <v>204</v>
      </c>
      <c r="D11" s="450" t="s">
        <v>205</v>
      </c>
      <c r="E11" s="450" t="s">
        <v>69</v>
      </c>
      <c r="F11" s="450" t="s">
        <v>23</v>
      </c>
      <c r="G11" s="509" t="s">
        <v>206</v>
      </c>
      <c r="H11" s="450" t="s">
        <v>23</v>
      </c>
      <c r="I11" s="450" t="s">
        <v>23</v>
      </c>
      <c r="J11" s="450" t="s">
        <v>30</v>
      </c>
      <c r="K11" s="504" t="s">
        <v>23</v>
      </c>
      <c r="L11" s="504" t="s">
        <v>189</v>
      </c>
      <c r="M11" s="505" t="s">
        <v>207</v>
      </c>
      <c r="N11" s="506" t="s">
        <v>208</v>
      </c>
      <c r="O11" s="506" t="s">
        <v>192</v>
      </c>
      <c r="P11" s="506" t="s">
        <v>102</v>
      </c>
      <c r="Q11" s="506" t="s">
        <v>23</v>
      </c>
      <c r="R11" s="506" t="s">
        <v>23</v>
      </c>
      <c r="S11" s="506" t="s">
        <v>23</v>
      </c>
      <c r="T11" s="506" t="s">
        <v>23</v>
      </c>
      <c r="U11" s="506" t="s">
        <v>30</v>
      </c>
      <c r="V11" s="506" t="s">
        <v>23</v>
      </c>
      <c r="W11" s="506" t="s">
        <v>30</v>
      </c>
      <c r="X11" s="507" t="s">
        <v>23</v>
      </c>
      <c r="Y11" s="507" t="s">
        <v>209</v>
      </c>
    </row>
    <row r="12" spans="1:25">
      <c r="V12" s="661"/>
    </row>
  </sheetData>
  <autoFilter ref="A4:Y4" xr:uid="{00000000-0001-0000-03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U23"/>
  <sheetViews>
    <sheetView tabSelected="1" topLeftCell="H16" workbookViewId="0">
      <selection activeCell="T26" sqref="T26"/>
    </sheetView>
  </sheetViews>
  <sheetFormatPr defaultColWidth="9.109375" defaultRowHeight="13.8"/>
  <cols>
    <col min="1" max="1" width="9.109375" style="59"/>
    <col min="2" max="2" width="16.33203125" style="59" bestFit="1" customWidth="1"/>
    <col min="3" max="3" width="9.109375" style="59"/>
    <col min="4" max="4" width="13.5546875" style="59" bestFit="1" customWidth="1"/>
    <col min="5" max="5" width="16.44140625" style="59" customWidth="1"/>
    <col min="6" max="6" width="11" style="59" customWidth="1"/>
    <col min="7" max="7" width="10.33203125" style="59" customWidth="1"/>
    <col min="8" max="8" width="11.33203125" style="59" customWidth="1"/>
    <col min="9" max="9" width="11" style="59" customWidth="1"/>
    <col min="10" max="10" width="12.5546875" style="59" customWidth="1"/>
    <col min="11" max="12" width="9.109375" style="59"/>
    <col min="13" max="13" width="10.6640625" style="59" customWidth="1"/>
    <col min="14" max="14" width="11" style="59" customWidth="1"/>
    <col min="15" max="15" width="47.88671875" style="139" customWidth="1"/>
    <col min="16" max="16" width="14.33203125" style="59" customWidth="1"/>
    <col min="17" max="17" width="13.33203125" style="59" customWidth="1"/>
    <col min="18" max="18" width="11" style="59" customWidth="1"/>
    <col min="19" max="19" width="28.33203125" style="59" customWidth="1"/>
    <col min="20" max="20" width="16.109375" style="59" customWidth="1"/>
    <col min="21" max="21" width="44.6640625" style="139" customWidth="1"/>
    <col min="22" max="16384" width="9.109375" style="59"/>
  </cols>
  <sheetData>
    <row r="1" spans="1:21" s="12" customFormat="1" ht="14.4" thickBot="1">
      <c r="A1" s="15" t="s">
        <v>210</v>
      </c>
      <c r="O1" s="140"/>
      <c r="S1" s="16"/>
      <c r="T1" s="358"/>
      <c r="U1" s="359"/>
    </row>
    <row r="2" spans="1:21" s="12" customFormat="1" ht="13.2">
      <c r="A2" s="17"/>
      <c r="O2" s="140"/>
      <c r="S2" s="16"/>
      <c r="T2" s="38" t="s">
        <v>1</v>
      </c>
      <c r="U2" s="136" t="s">
        <v>2</v>
      </c>
    </row>
    <row r="3" spans="1:21" s="12" customFormat="1" thickBot="1">
      <c r="A3" s="373"/>
      <c r="O3" s="140"/>
      <c r="S3" s="16"/>
      <c r="T3" s="556" t="s">
        <v>3</v>
      </c>
      <c r="U3" s="558">
        <v>2021</v>
      </c>
    </row>
    <row r="4" spans="1:21" s="18" customFormat="1" ht="59.25" customHeight="1" thickBot="1">
      <c r="A4" s="27" t="s">
        <v>4</v>
      </c>
      <c r="B4" s="28" t="s">
        <v>211</v>
      </c>
      <c r="C4" s="27" t="s">
        <v>212</v>
      </c>
      <c r="D4" s="28" t="s">
        <v>8</v>
      </c>
      <c r="E4" s="28" t="s">
        <v>6</v>
      </c>
      <c r="F4" s="27" t="s">
        <v>213</v>
      </c>
      <c r="G4" s="27" t="s">
        <v>172</v>
      </c>
      <c r="H4" s="28" t="s">
        <v>214</v>
      </c>
      <c r="I4" s="28" t="s">
        <v>215</v>
      </c>
      <c r="J4" s="29" t="s">
        <v>216</v>
      </c>
      <c r="K4" s="30" t="s">
        <v>217</v>
      </c>
      <c r="L4" s="30" t="s">
        <v>218</v>
      </c>
      <c r="M4" s="29" t="s">
        <v>219</v>
      </c>
      <c r="N4" s="29" t="s">
        <v>93</v>
      </c>
      <c r="O4" s="27" t="s">
        <v>15</v>
      </c>
      <c r="P4" s="31" t="s">
        <v>220</v>
      </c>
      <c r="Q4" s="32" t="s">
        <v>221</v>
      </c>
      <c r="R4" s="31" t="s">
        <v>222</v>
      </c>
      <c r="S4" s="33" t="s">
        <v>223</v>
      </c>
      <c r="T4" s="31" t="s">
        <v>224</v>
      </c>
      <c r="U4" s="137" t="s">
        <v>225</v>
      </c>
    </row>
    <row r="5" spans="1:21" s="12" customFormat="1" ht="106.95" customHeight="1">
      <c r="A5" s="142" t="s">
        <v>17</v>
      </c>
      <c r="B5" s="143" t="s">
        <v>2</v>
      </c>
      <c r="C5" s="144" t="s">
        <v>20</v>
      </c>
      <c r="D5" s="143" t="s">
        <v>21</v>
      </c>
      <c r="E5" s="143" t="s">
        <v>19</v>
      </c>
      <c r="F5" s="143" t="s">
        <v>30</v>
      </c>
      <c r="G5" s="144" t="s">
        <v>226</v>
      </c>
      <c r="H5" s="143" t="s">
        <v>227</v>
      </c>
      <c r="I5" s="143" t="s">
        <v>228</v>
      </c>
      <c r="J5" s="510" t="s">
        <v>229</v>
      </c>
      <c r="K5" s="510" t="s">
        <v>230</v>
      </c>
      <c r="L5" s="510" t="s">
        <v>231</v>
      </c>
      <c r="M5" s="511"/>
      <c r="N5" s="510" t="s">
        <v>102</v>
      </c>
      <c r="O5" s="423" t="s">
        <v>232</v>
      </c>
      <c r="P5" s="34" t="s">
        <v>233</v>
      </c>
      <c r="Q5" s="35" t="e">
        <f>P5*100/M5</f>
        <v>#VALUE!</v>
      </c>
      <c r="R5" s="36"/>
      <c r="S5" s="37" t="s">
        <v>233</v>
      </c>
      <c r="T5" s="36" t="s">
        <v>23</v>
      </c>
      <c r="U5" s="135" t="s">
        <v>234</v>
      </c>
    </row>
    <row r="6" spans="1:21" s="12" customFormat="1" ht="143.4" customHeight="1">
      <c r="A6" s="54" t="s">
        <v>17</v>
      </c>
      <c r="B6" s="20" t="s">
        <v>2</v>
      </c>
      <c r="C6" s="21" t="s">
        <v>20</v>
      </c>
      <c r="D6" s="21" t="s">
        <v>21</v>
      </c>
      <c r="E6" s="21" t="s">
        <v>19</v>
      </c>
      <c r="F6" s="21" t="s">
        <v>23</v>
      </c>
      <c r="G6" s="21"/>
      <c r="H6" s="20" t="s">
        <v>235</v>
      </c>
      <c r="I6" s="20" t="s">
        <v>236</v>
      </c>
      <c r="J6" s="22" t="s">
        <v>237</v>
      </c>
      <c r="K6" s="22" t="s">
        <v>238</v>
      </c>
      <c r="L6" s="23" t="s">
        <v>239</v>
      </c>
      <c r="M6" s="24">
        <v>50</v>
      </c>
      <c r="N6" s="25" t="s">
        <v>102</v>
      </c>
      <c r="O6" s="141" t="s">
        <v>240</v>
      </c>
      <c r="P6" s="325">
        <v>51</v>
      </c>
      <c r="Q6" s="19">
        <f>P6*100/M6</f>
        <v>102</v>
      </c>
      <c r="R6" s="26"/>
      <c r="S6" s="26" t="s">
        <v>241</v>
      </c>
      <c r="T6" s="26" t="s">
        <v>23</v>
      </c>
      <c r="U6" s="138"/>
    </row>
    <row r="7" spans="1:21" s="12" customFormat="1" ht="49.2" customHeight="1">
      <c r="A7" s="54" t="s">
        <v>17</v>
      </c>
      <c r="B7" s="20" t="s">
        <v>2</v>
      </c>
      <c r="C7" s="21" t="s">
        <v>20</v>
      </c>
      <c r="D7" s="21" t="s">
        <v>21</v>
      </c>
      <c r="E7" s="21" t="s">
        <v>19</v>
      </c>
      <c r="F7" s="21" t="s">
        <v>23</v>
      </c>
      <c r="G7" s="21"/>
      <c r="H7" s="20" t="s">
        <v>242</v>
      </c>
      <c r="I7" s="20" t="s">
        <v>243</v>
      </c>
      <c r="J7" s="22" t="s">
        <v>229</v>
      </c>
      <c r="K7" s="22" t="s">
        <v>244</v>
      </c>
      <c r="L7" s="23" t="s">
        <v>245</v>
      </c>
      <c r="M7" s="24">
        <v>1</v>
      </c>
      <c r="N7" s="25" t="s">
        <v>102</v>
      </c>
      <c r="O7" s="141" t="s">
        <v>246</v>
      </c>
      <c r="P7" s="325">
        <v>1</v>
      </c>
      <c r="Q7" s="19">
        <f t="shared" ref="Q7:Q22" si="0">P7*100/M7</f>
        <v>100</v>
      </c>
      <c r="R7" s="26"/>
      <c r="S7" s="26" t="s">
        <v>247</v>
      </c>
      <c r="T7" s="26" t="s">
        <v>23</v>
      </c>
      <c r="U7" s="326" t="s">
        <v>248</v>
      </c>
    </row>
    <row r="8" spans="1:21" s="12" customFormat="1" ht="26.4">
      <c r="A8" s="54" t="s">
        <v>17</v>
      </c>
      <c r="B8" s="20" t="s">
        <v>2</v>
      </c>
      <c r="C8" s="21" t="s">
        <v>20</v>
      </c>
      <c r="D8" s="21" t="s">
        <v>21</v>
      </c>
      <c r="E8" s="21" t="s">
        <v>19</v>
      </c>
      <c r="F8" s="21" t="s">
        <v>23</v>
      </c>
      <c r="G8" s="21"/>
      <c r="H8" s="20" t="s">
        <v>249</v>
      </c>
      <c r="I8" s="20" t="s">
        <v>243</v>
      </c>
      <c r="J8" s="22" t="s">
        <v>229</v>
      </c>
      <c r="K8" s="22" t="s">
        <v>244</v>
      </c>
      <c r="L8" s="23" t="s">
        <v>245</v>
      </c>
      <c r="M8" s="24">
        <v>1</v>
      </c>
      <c r="N8" s="25" t="s">
        <v>102</v>
      </c>
      <c r="O8" s="141" t="s">
        <v>250</v>
      </c>
      <c r="P8" s="325">
        <v>1</v>
      </c>
      <c r="Q8" s="19">
        <f t="shared" si="0"/>
        <v>100</v>
      </c>
      <c r="R8" s="26"/>
      <c r="S8" s="26" t="s">
        <v>251</v>
      </c>
      <c r="T8" s="26" t="s">
        <v>23</v>
      </c>
      <c r="U8" s="326" t="s">
        <v>252</v>
      </c>
    </row>
    <row r="9" spans="1:21" s="12" customFormat="1" ht="26.4">
      <c r="A9" s="54" t="s">
        <v>17</v>
      </c>
      <c r="B9" s="20" t="s">
        <v>2</v>
      </c>
      <c r="C9" s="21" t="s">
        <v>20</v>
      </c>
      <c r="D9" s="21" t="s">
        <v>21</v>
      </c>
      <c r="E9" s="21" t="s">
        <v>69</v>
      </c>
      <c r="F9" s="21" t="s">
        <v>23</v>
      </c>
      <c r="G9" s="21"/>
      <c r="H9" s="20" t="s">
        <v>198</v>
      </c>
      <c r="I9" s="20" t="s">
        <v>253</v>
      </c>
      <c r="J9" s="22" t="s">
        <v>229</v>
      </c>
      <c r="K9" s="22" t="s">
        <v>254</v>
      </c>
      <c r="L9" s="23" t="s">
        <v>255</v>
      </c>
      <c r="M9" s="24">
        <v>80</v>
      </c>
      <c r="N9" s="25" t="s">
        <v>102</v>
      </c>
      <c r="O9" s="141"/>
      <c r="P9" s="325">
        <v>82</v>
      </c>
      <c r="Q9" s="19">
        <f t="shared" si="0"/>
        <v>102.5</v>
      </c>
      <c r="R9" s="26"/>
      <c r="S9" s="26" t="s">
        <v>256</v>
      </c>
      <c r="T9" s="26" t="s">
        <v>23</v>
      </c>
      <c r="U9" s="138"/>
    </row>
    <row r="10" spans="1:21" s="12" customFormat="1" ht="37.950000000000003" customHeight="1">
      <c r="A10" s="54" t="s">
        <v>17</v>
      </c>
      <c r="B10" s="20" t="s">
        <v>2</v>
      </c>
      <c r="C10" s="21" t="s">
        <v>20</v>
      </c>
      <c r="D10" s="21" t="s">
        <v>21</v>
      </c>
      <c r="E10" s="21" t="s">
        <v>69</v>
      </c>
      <c r="F10" s="21" t="s">
        <v>23</v>
      </c>
      <c r="G10" s="21"/>
      <c r="H10" s="20" t="s">
        <v>198</v>
      </c>
      <c r="I10" s="20" t="s">
        <v>257</v>
      </c>
      <c r="J10" s="22" t="s">
        <v>229</v>
      </c>
      <c r="K10" s="22" t="s">
        <v>258</v>
      </c>
      <c r="L10" s="23" t="s">
        <v>259</v>
      </c>
      <c r="M10" s="24">
        <v>1</v>
      </c>
      <c r="N10" s="25" t="s">
        <v>102</v>
      </c>
      <c r="O10" s="141" t="s">
        <v>260</v>
      </c>
      <c r="P10" s="325">
        <v>1</v>
      </c>
      <c r="Q10" s="19">
        <f t="shared" si="0"/>
        <v>100</v>
      </c>
      <c r="R10" s="26"/>
      <c r="S10" s="26" t="s">
        <v>261</v>
      </c>
      <c r="T10" s="26" t="s">
        <v>23</v>
      </c>
      <c r="U10" s="138"/>
    </row>
    <row r="11" spans="1:21" s="12" customFormat="1" ht="26.4">
      <c r="A11" s="54" t="s">
        <v>17</v>
      </c>
      <c r="B11" s="20" t="s">
        <v>2</v>
      </c>
      <c r="C11" s="21" t="s">
        <v>20</v>
      </c>
      <c r="D11" s="21" t="s">
        <v>21</v>
      </c>
      <c r="E11" s="21" t="s">
        <v>69</v>
      </c>
      <c r="F11" s="21" t="s">
        <v>23</v>
      </c>
      <c r="G11" s="21"/>
      <c r="H11" s="20" t="s">
        <v>198</v>
      </c>
      <c r="I11" s="20" t="s">
        <v>262</v>
      </c>
      <c r="J11" s="22" t="s">
        <v>229</v>
      </c>
      <c r="K11" s="22" t="s">
        <v>244</v>
      </c>
      <c r="L11" s="23" t="s">
        <v>245</v>
      </c>
      <c r="M11" s="24">
        <v>2</v>
      </c>
      <c r="N11" s="25" t="s">
        <v>102</v>
      </c>
      <c r="O11" s="141"/>
      <c r="P11" s="325">
        <v>2</v>
      </c>
      <c r="Q11" s="19">
        <f t="shared" si="0"/>
        <v>100</v>
      </c>
      <c r="R11" s="26"/>
      <c r="S11" s="26" t="s">
        <v>263</v>
      </c>
      <c r="T11" s="26" t="s">
        <v>23</v>
      </c>
      <c r="U11" s="138"/>
    </row>
    <row r="12" spans="1:21" s="12" customFormat="1" ht="26.4">
      <c r="A12" s="54" t="s">
        <v>17</v>
      </c>
      <c r="B12" s="20" t="s">
        <v>2</v>
      </c>
      <c r="C12" s="21" t="s">
        <v>20</v>
      </c>
      <c r="D12" s="21" t="s">
        <v>21</v>
      </c>
      <c r="E12" s="21" t="s">
        <v>69</v>
      </c>
      <c r="F12" s="21" t="s">
        <v>23</v>
      </c>
      <c r="G12" s="21"/>
      <c r="H12" s="20" t="s">
        <v>202</v>
      </c>
      <c r="I12" s="20" t="s">
        <v>253</v>
      </c>
      <c r="J12" s="22" t="s">
        <v>229</v>
      </c>
      <c r="K12" s="22" t="s">
        <v>254</v>
      </c>
      <c r="L12" s="23" t="s">
        <v>255</v>
      </c>
      <c r="M12" s="24">
        <v>35</v>
      </c>
      <c r="N12" s="25" t="s">
        <v>102</v>
      </c>
      <c r="O12" s="141"/>
      <c r="P12" s="325">
        <v>36</v>
      </c>
      <c r="Q12" s="19">
        <f t="shared" si="0"/>
        <v>102.85714285714286</v>
      </c>
      <c r="R12" s="26"/>
      <c r="S12" s="26" t="s">
        <v>265</v>
      </c>
      <c r="T12" s="26" t="s">
        <v>23</v>
      </c>
      <c r="U12" s="138"/>
    </row>
    <row r="13" spans="1:21" s="12" customFormat="1" ht="24" customHeight="1">
      <c r="A13" s="54" t="s">
        <v>17</v>
      </c>
      <c r="B13" s="20" t="s">
        <v>2</v>
      </c>
      <c r="C13" s="21" t="s">
        <v>20</v>
      </c>
      <c r="D13" s="21" t="s">
        <v>21</v>
      </c>
      <c r="E13" s="21" t="s">
        <v>69</v>
      </c>
      <c r="F13" s="21" t="s">
        <v>23</v>
      </c>
      <c r="G13" s="21"/>
      <c r="H13" s="20" t="s">
        <v>202</v>
      </c>
      <c r="I13" s="20" t="s">
        <v>257</v>
      </c>
      <c r="J13" s="22" t="s">
        <v>229</v>
      </c>
      <c r="K13" s="22" t="s">
        <v>258</v>
      </c>
      <c r="L13" s="23" t="s">
        <v>259</v>
      </c>
      <c r="M13" s="24">
        <v>1</v>
      </c>
      <c r="N13" s="25" t="s">
        <v>102</v>
      </c>
      <c r="O13" s="141" t="s">
        <v>266</v>
      </c>
      <c r="P13" s="325">
        <v>1</v>
      </c>
      <c r="Q13" s="19">
        <f t="shared" si="0"/>
        <v>100</v>
      </c>
      <c r="R13" s="26"/>
      <c r="S13" s="26" t="s">
        <v>267</v>
      </c>
      <c r="T13" s="26" t="s">
        <v>23</v>
      </c>
      <c r="U13" s="138"/>
    </row>
    <row r="14" spans="1:21" s="12" customFormat="1" ht="26.4">
      <c r="A14" s="54" t="s">
        <v>17</v>
      </c>
      <c r="B14" s="512" t="s">
        <v>2</v>
      </c>
      <c r="C14" s="513" t="s">
        <v>20</v>
      </c>
      <c r="D14" s="513" t="s">
        <v>21</v>
      </c>
      <c r="E14" s="513" t="s">
        <v>69</v>
      </c>
      <c r="F14" s="513" t="s">
        <v>23</v>
      </c>
      <c r="G14" s="513"/>
      <c r="H14" s="512" t="s">
        <v>202</v>
      </c>
      <c r="I14" s="512" t="s">
        <v>262</v>
      </c>
      <c r="J14" s="514" t="s">
        <v>229</v>
      </c>
      <c r="K14" s="514" t="s">
        <v>244</v>
      </c>
      <c r="L14" s="515" t="s">
        <v>245</v>
      </c>
      <c r="M14" s="516">
        <v>1</v>
      </c>
      <c r="N14" s="517" t="s">
        <v>102</v>
      </c>
      <c r="O14" s="518"/>
      <c r="P14" s="325">
        <v>1</v>
      </c>
      <c r="Q14" s="19">
        <f t="shared" si="0"/>
        <v>100</v>
      </c>
      <c r="R14" s="26"/>
      <c r="S14" s="26" t="s">
        <v>268</v>
      </c>
      <c r="T14" s="26" t="s">
        <v>23</v>
      </c>
      <c r="U14" s="519"/>
    </row>
    <row r="15" spans="1:21" s="12" customFormat="1" ht="43.95" customHeight="1">
      <c r="A15" s="54" t="s">
        <v>17</v>
      </c>
      <c r="B15" s="512" t="s">
        <v>2</v>
      </c>
      <c r="C15" s="513" t="s">
        <v>20</v>
      </c>
      <c r="D15" s="513" t="s">
        <v>269</v>
      </c>
      <c r="E15" s="513" t="s">
        <v>76</v>
      </c>
      <c r="F15" s="513" t="s">
        <v>23</v>
      </c>
      <c r="G15" s="513"/>
      <c r="H15" s="512" t="s">
        <v>270</v>
      </c>
      <c r="I15" s="512" t="s">
        <v>253</v>
      </c>
      <c r="J15" s="514" t="s">
        <v>229</v>
      </c>
      <c r="K15" s="514" t="s">
        <v>254</v>
      </c>
      <c r="L15" s="515" t="s">
        <v>255</v>
      </c>
      <c r="M15" s="516">
        <v>21</v>
      </c>
      <c r="N15" s="517" t="s">
        <v>102</v>
      </c>
      <c r="O15" s="518" t="s">
        <v>271</v>
      </c>
      <c r="P15" s="520">
        <v>21</v>
      </c>
      <c r="Q15" s="19">
        <f t="shared" si="0"/>
        <v>100</v>
      </c>
      <c r="R15" s="26"/>
      <c r="S15" s="26" t="s">
        <v>272</v>
      </c>
      <c r="T15" s="26" t="s">
        <v>23</v>
      </c>
      <c r="U15" s="519" t="s">
        <v>273</v>
      </c>
    </row>
    <row r="16" spans="1:21" s="12" customFormat="1" ht="53.4" customHeight="1">
      <c r="A16" s="54" t="s">
        <v>17</v>
      </c>
      <c r="B16" s="512" t="s">
        <v>2</v>
      </c>
      <c r="C16" s="513" t="s">
        <v>20</v>
      </c>
      <c r="D16" s="513" t="s">
        <v>269</v>
      </c>
      <c r="E16" s="513" t="s">
        <v>76</v>
      </c>
      <c r="F16" s="513" t="s">
        <v>23</v>
      </c>
      <c r="G16" s="513"/>
      <c r="H16" s="512" t="s">
        <v>274</v>
      </c>
      <c r="I16" s="512" t="s">
        <v>253</v>
      </c>
      <c r="J16" s="514" t="s">
        <v>229</v>
      </c>
      <c r="K16" s="514" t="s">
        <v>254</v>
      </c>
      <c r="L16" s="515" t="s">
        <v>255</v>
      </c>
      <c r="M16" s="516">
        <v>11</v>
      </c>
      <c r="N16" s="517" t="s">
        <v>102</v>
      </c>
      <c r="O16" s="518" t="s">
        <v>271</v>
      </c>
      <c r="P16" s="520">
        <v>11</v>
      </c>
      <c r="Q16" s="19">
        <f t="shared" si="0"/>
        <v>100</v>
      </c>
      <c r="R16" s="26"/>
      <c r="S16" s="26" t="s">
        <v>275</v>
      </c>
      <c r="T16" s="26" t="s">
        <v>23</v>
      </c>
      <c r="U16" s="519" t="s">
        <v>273</v>
      </c>
    </row>
    <row r="17" spans="1:21" s="12" customFormat="1" ht="54" customHeight="1">
      <c r="A17" s="54" t="s">
        <v>17</v>
      </c>
      <c r="B17" s="512" t="s">
        <v>2</v>
      </c>
      <c r="C17" s="513" t="s">
        <v>20</v>
      </c>
      <c r="D17" s="513" t="s">
        <v>269</v>
      </c>
      <c r="E17" s="461" t="s">
        <v>76</v>
      </c>
      <c r="F17" s="513" t="s">
        <v>23</v>
      </c>
      <c r="G17" s="513"/>
      <c r="H17" s="512" t="s">
        <v>276</v>
      </c>
      <c r="I17" s="512" t="s">
        <v>253</v>
      </c>
      <c r="J17" s="514" t="s">
        <v>229</v>
      </c>
      <c r="K17" s="514" t="s">
        <v>254</v>
      </c>
      <c r="L17" s="515" t="s">
        <v>255</v>
      </c>
      <c r="M17" s="516">
        <v>10</v>
      </c>
      <c r="N17" s="517" t="s">
        <v>102</v>
      </c>
      <c r="O17" s="518" t="s">
        <v>271</v>
      </c>
      <c r="P17" s="325">
        <v>10</v>
      </c>
      <c r="Q17" s="19">
        <f t="shared" si="0"/>
        <v>100</v>
      </c>
      <c r="R17" s="26"/>
      <c r="S17" s="26" t="s">
        <v>277</v>
      </c>
      <c r="T17" s="26" t="s">
        <v>23</v>
      </c>
      <c r="U17" s="519" t="s">
        <v>273</v>
      </c>
    </row>
    <row r="18" spans="1:21" s="12" customFormat="1" ht="68.400000000000006" customHeight="1">
      <c r="A18" s="54" t="s">
        <v>17</v>
      </c>
      <c r="B18" s="512" t="s">
        <v>2</v>
      </c>
      <c r="C18" s="513" t="s">
        <v>204</v>
      </c>
      <c r="D18" s="513" t="s">
        <v>205</v>
      </c>
      <c r="E18" s="461" t="s">
        <v>69</v>
      </c>
      <c r="F18" s="513" t="s">
        <v>23</v>
      </c>
      <c r="G18" s="513"/>
      <c r="H18" s="512" t="s">
        <v>278</v>
      </c>
      <c r="I18" s="512" t="s">
        <v>253</v>
      </c>
      <c r="J18" s="514" t="s">
        <v>229</v>
      </c>
      <c r="K18" s="514" t="s">
        <v>254</v>
      </c>
      <c r="L18" s="515" t="s">
        <v>255</v>
      </c>
      <c r="M18" s="516" t="s">
        <v>279</v>
      </c>
      <c r="N18" s="517" t="s">
        <v>102</v>
      </c>
      <c r="O18" s="518" t="s">
        <v>280</v>
      </c>
      <c r="P18" s="325">
        <v>34</v>
      </c>
      <c r="Q18" s="19">
        <v>100</v>
      </c>
      <c r="R18" s="26"/>
      <c r="S18" s="26" t="s">
        <v>281</v>
      </c>
      <c r="T18" s="26" t="s">
        <v>23</v>
      </c>
      <c r="U18" s="519" t="s">
        <v>282</v>
      </c>
    </row>
    <row r="19" spans="1:21" s="12" customFormat="1" ht="52.8">
      <c r="A19" s="54" t="s">
        <v>17</v>
      </c>
      <c r="B19" s="512" t="s">
        <v>2</v>
      </c>
      <c r="C19" s="513" t="s">
        <v>204</v>
      </c>
      <c r="D19" s="513" t="s">
        <v>205</v>
      </c>
      <c r="E19" s="461" t="s">
        <v>69</v>
      </c>
      <c r="F19" s="513" t="s">
        <v>23</v>
      </c>
      <c r="G19" s="513"/>
      <c r="H19" s="512" t="s">
        <v>278</v>
      </c>
      <c r="I19" s="512" t="s">
        <v>257</v>
      </c>
      <c r="J19" s="514" t="s">
        <v>229</v>
      </c>
      <c r="K19" s="514" t="s">
        <v>283</v>
      </c>
      <c r="L19" s="515" t="s">
        <v>245</v>
      </c>
      <c r="M19" s="516">
        <v>8</v>
      </c>
      <c r="N19" s="517" t="s">
        <v>102</v>
      </c>
      <c r="O19" s="518"/>
      <c r="P19" s="325">
        <v>8</v>
      </c>
      <c r="Q19" s="19">
        <f t="shared" si="0"/>
        <v>100</v>
      </c>
      <c r="R19" s="26"/>
      <c r="S19" s="26" t="s">
        <v>284</v>
      </c>
      <c r="T19" s="26" t="s">
        <v>23</v>
      </c>
      <c r="U19" s="519"/>
    </row>
    <row r="20" spans="1:21" s="12" customFormat="1" ht="52.8">
      <c r="A20" s="54" t="s">
        <v>17</v>
      </c>
      <c r="B20" s="512" t="s">
        <v>2</v>
      </c>
      <c r="C20" s="513" t="s">
        <v>204</v>
      </c>
      <c r="D20" s="513" t="s">
        <v>205</v>
      </c>
      <c r="E20" s="461" t="s">
        <v>69</v>
      </c>
      <c r="F20" s="513" t="s">
        <v>23</v>
      </c>
      <c r="G20" s="513"/>
      <c r="H20" s="512" t="s">
        <v>278</v>
      </c>
      <c r="I20" s="512" t="s">
        <v>262</v>
      </c>
      <c r="J20" s="514" t="s">
        <v>229</v>
      </c>
      <c r="K20" s="514" t="s">
        <v>283</v>
      </c>
      <c r="L20" s="515" t="s">
        <v>245</v>
      </c>
      <c r="M20" s="516">
        <v>8</v>
      </c>
      <c r="N20" s="517" t="s">
        <v>102</v>
      </c>
      <c r="O20" s="518"/>
      <c r="P20" s="520">
        <v>8</v>
      </c>
      <c r="Q20" s="19">
        <f t="shared" si="0"/>
        <v>100</v>
      </c>
      <c r="R20" s="26"/>
      <c r="S20" s="26" t="s">
        <v>285</v>
      </c>
      <c r="T20" s="26" t="s">
        <v>23</v>
      </c>
      <c r="U20" s="519"/>
    </row>
    <row r="21" spans="1:21" s="12" customFormat="1" ht="58.2" customHeight="1">
      <c r="A21" s="54" t="s">
        <v>17</v>
      </c>
      <c r="B21" s="512" t="s">
        <v>2</v>
      </c>
      <c r="C21" s="513" t="s">
        <v>204</v>
      </c>
      <c r="D21" s="513" t="s">
        <v>205</v>
      </c>
      <c r="E21" s="461" t="s">
        <v>69</v>
      </c>
      <c r="F21" s="513" t="s">
        <v>23</v>
      </c>
      <c r="G21" s="513"/>
      <c r="H21" s="512" t="s">
        <v>287</v>
      </c>
      <c r="I21" s="512" t="s">
        <v>262</v>
      </c>
      <c r="J21" s="515" t="s">
        <v>229</v>
      </c>
      <c r="K21" s="515" t="s">
        <v>244</v>
      </c>
      <c r="L21" s="515" t="s">
        <v>245</v>
      </c>
      <c r="M21" s="516">
        <v>2</v>
      </c>
      <c r="N21" s="517" t="s">
        <v>102</v>
      </c>
      <c r="O21" s="518" t="s">
        <v>288</v>
      </c>
      <c r="P21" s="325">
        <v>2</v>
      </c>
      <c r="Q21" s="19">
        <f t="shared" si="0"/>
        <v>100</v>
      </c>
      <c r="R21" s="26"/>
      <c r="S21" s="26" t="s">
        <v>289</v>
      </c>
      <c r="T21" s="26" t="s">
        <v>23</v>
      </c>
      <c r="U21" s="519"/>
    </row>
    <row r="22" spans="1:21" ht="26.4">
      <c r="A22" s="742" t="s">
        <v>17</v>
      </c>
      <c r="B22" s="743" t="s">
        <v>2</v>
      </c>
      <c r="C22" s="744" t="s">
        <v>20</v>
      </c>
      <c r="D22" s="744" t="s">
        <v>21</v>
      </c>
      <c r="E22" s="744" t="s">
        <v>69</v>
      </c>
      <c r="F22" s="744" t="s">
        <v>23</v>
      </c>
      <c r="G22" s="744"/>
      <c r="H22" s="743" t="s">
        <v>198</v>
      </c>
      <c r="I22" s="743" t="s">
        <v>262</v>
      </c>
      <c r="J22" s="745" t="s">
        <v>237</v>
      </c>
      <c r="K22" s="745" t="s">
        <v>238</v>
      </c>
      <c r="L22" s="746" t="s">
        <v>239</v>
      </c>
      <c r="M22" s="747">
        <v>500</v>
      </c>
      <c r="N22" s="748" t="s">
        <v>102</v>
      </c>
      <c r="O22" s="749" t="s">
        <v>1088</v>
      </c>
      <c r="P22" s="750">
        <v>786</v>
      </c>
      <c r="Q22" s="751">
        <f t="shared" si="0"/>
        <v>157.19999999999999</v>
      </c>
      <c r="R22" s="752"/>
      <c r="S22" s="752" t="s">
        <v>264</v>
      </c>
      <c r="T22" s="752" t="s">
        <v>23</v>
      </c>
      <c r="U22" s="753" t="s">
        <v>1089</v>
      </c>
    </row>
    <row r="23" spans="1:21" ht="52.8">
      <c r="A23" s="742" t="s">
        <v>17</v>
      </c>
      <c r="B23" s="754" t="s">
        <v>2</v>
      </c>
      <c r="C23" s="755" t="s">
        <v>204</v>
      </c>
      <c r="D23" s="755" t="s">
        <v>205</v>
      </c>
      <c r="E23" s="756" t="s">
        <v>69</v>
      </c>
      <c r="F23" s="755" t="s">
        <v>23</v>
      </c>
      <c r="G23" s="755"/>
      <c r="H23" s="754" t="s">
        <v>278</v>
      </c>
      <c r="I23" s="754" t="s">
        <v>262</v>
      </c>
      <c r="J23" s="757" t="s">
        <v>237</v>
      </c>
      <c r="K23" s="757" t="s">
        <v>238</v>
      </c>
      <c r="L23" s="758" t="s">
        <v>239</v>
      </c>
      <c r="M23" s="759">
        <v>250</v>
      </c>
      <c r="N23" s="760" t="s">
        <v>102</v>
      </c>
      <c r="O23" s="761" t="s">
        <v>1066</v>
      </c>
      <c r="P23" s="762">
        <v>0</v>
      </c>
      <c r="Q23" s="751">
        <f t="shared" ref="Q23" si="1">P23*100/M23</f>
        <v>0</v>
      </c>
      <c r="R23" s="763" t="s">
        <v>1086</v>
      </c>
      <c r="S23" s="752" t="s">
        <v>286</v>
      </c>
      <c r="T23" s="752" t="s">
        <v>23</v>
      </c>
      <c r="U23" s="764" t="s">
        <v>1087</v>
      </c>
    </row>
  </sheetData>
  <autoFilter ref="A4:U4" xr:uid="{00000000-0001-0000-0400-000000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W11"/>
  <sheetViews>
    <sheetView topLeftCell="J1" workbookViewId="0">
      <selection activeCell="J5" sqref="A5:XFD5"/>
    </sheetView>
  </sheetViews>
  <sheetFormatPr defaultColWidth="9.109375" defaultRowHeight="13.2"/>
  <cols>
    <col min="1" max="1" width="9.109375" style="39"/>
    <col min="2" max="2" width="12.5546875" style="39" customWidth="1"/>
    <col min="3" max="3" width="11.6640625" style="39" customWidth="1"/>
    <col min="4" max="4" width="9.109375" style="39"/>
    <col min="5" max="5" width="19" style="39" customWidth="1"/>
    <col min="6" max="6" width="9.109375" style="39"/>
    <col min="7" max="7" width="22.6640625" style="39" customWidth="1"/>
    <col min="8" max="8" width="9.109375" style="39"/>
    <col min="9" max="9" width="10.88671875" style="39" customWidth="1"/>
    <col min="10" max="10" width="30.5546875" style="39" customWidth="1"/>
    <col min="11" max="11" width="12.6640625" style="39" customWidth="1"/>
    <col min="12" max="12" width="10.88671875" style="39" customWidth="1"/>
    <col min="13" max="13" width="16.5546875" style="39" customWidth="1"/>
    <col min="14" max="14" width="17" style="39" customWidth="1"/>
    <col min="15" max="15" width="12.33203125" style="39" customWidth="1"/>
    <col min="16" max="20" width="9.109375" style="39"/>
    <col min="21" max="22" width="11.6640625" style="39" customWidth="1"/>
    <col min="23" max="23" width="12.109375" style="39" customWidth="1"/>
    <col min="24" max="16384" width="9.109375" style="39"/>
  </cols>
  <sheetData>
    <row r="1" spans="1:23" ht="13.8" thickBot="1">
      <c r="A1" s="61" t="s">
        <v>290</v>
      </c>
      <c r="B1" s="62"/>
      <c r="C1" s="63"/>
      <c r="D1" s="63"/>
      <c r="E1" s="63"/>
      <c r="F1" s="63"/>
      <c r="G1" s="63"/>
      <c r="H1" s="63"/>
      <c r="I1" s="63"/>
      <c r="J1" s="63"/>
      <c r="K1" s="63"/>
      <c r="L1" s="63"/>
      <c r="M1" s="63"/>
      <c r="N1" s="63"/>
      <c r="O1" s="63"/>
      <c r="P1" s="63"/>
      <c r="Q1" s="63"/>
      <c r="R1" s="63"/>
      <c r="S1" s="63"/>
      <c r="T1" s="63"/>
      <c r="U1" s="63"/>
      <c r="V1" s="63"/>
      <c r="W1" s="63"/>
    </row>
    <row r="2" spans="1:23">
      <c r="A2" s="64"/>
      <c r="B2" s="64"/>
      <c r="C2" s="64"/>
      <c r="D2" s="64"/>
      <c r="E2" s="64"/>
      <c r="F2" s="64"/>
      <c r="G2" s="64"/>
      <c r="H2" s="64"/>
      <c r="I2" s="64"/>
      <c r="J2" s="64"/>
      <c r="K2" s="64"/>
      <c r="L2" s="64"/>
      <c r="M2" s="64"/>
      <c r="N2" s="64"/>
      <c r="O2" s="64"/>
      <c r="P2" s="64"/>
      <c r="Q2" s="64"/>
      <c r="R2" s="64"/>
      <c r="S2" s="64"/>
      <c r="T2" s="64"/>
      <c r="U2" s="64"/>
      <c r="V2" s="38" t="s">
        <v>1</v>
      </c>
      <c r="W2" s="60" t="s">
        <v>2</v>
      </c>
    </row>
    <row r="3" spans="1:23" ht="13.8" thickBot="1">
      <c r="A3" s="64"/>
      <c r="B3" s="64"/>
      <c r="C3" s="64"/>
      <c r="D3" s="64"/>
      <c r="E3" s="64"/>
      <c r="F3" s="64"/>
      <c r="G3" s="64"/>
      <c r="H3" s="64"/>
      <c r="I3" s="64"/>
      <c r="J3" s="64"/>
      <c r="K3" s="64"/>
      <c r="L3" s="64"/>
      <c r="M3" s="64"/>
      <c r="N3" s="64"/>
      <c r="O3" s="64"/>
      <c r="P3" s="65"/>
      <c r="Q3" s="65"/>
      <c r="R3" s="65"/>
      <c r="S3" s="65"/>
      <c r="T3" s="65"/>
      <c r="U3" s="65"/>
      <c r="V3" s="341" t="s">
        <v>3</v>
      </c>
      <c r="W3" s="360">
        <v>2021</v>
      </c>
    </row>
    <row r="4" spans="1:23" ht="13.8" thickBot="1">
      <c r="A4" s="65"/>
      <c r="B4" s="65"/>
      <c r="C4" s="65"/>
      <c r="D4" s="65"/>
      <c r="E4" s="65"/>
      <c r="F4" s="65"/>
      <c r="G4" s="65"/>
      <c r="H4" s="65"/>
      <c r="I4" s="65"/>
      <c r="J4" s="65"/>
      <c r="K4" s="65"/>
      <c r="L4" s="65"/>
      <c r="M4" s="65"/>
      <c r="N4" s="77"/>
      <c r="O4" s="78"/>
      <c r="P4" s="710" t="s">
        <v>291</v>
      </c>
      <c r="Q4" s="711"/>
      <c r="R4" s="711"/>
      <c r="S4" s="711"/>
      <c r="T4" s="712"/>
      <c r="U4" s="361"/>
      <c r="V4" s="361"/>
      <c r="W4" s="361"/>
    </row>
    <row r="5" spans="1:23" s="42" customFormat="1" ht="51.6" thickBot="1">
      <c r="A5" s="69" t="s">
        <v>4</v>
      </c>
      <c r="B5" s="72" t="s">
        <v>292</v>
      </c>
      <c r="C5" s="72" t="s">
        <v>7</v>
      </c>
      <c r="D5" s="72" t="s">
        <v>8</v>
      </c>
      <c r="E5" s="70" t="s">
        <v>293</v>
      </c>
      <c r="F5" s="71" t="s">
        <v>294</v>
      </c>
      <c r="G5" s="69" t="s">
        <v>295</v>
      </c>
      <c r="H5" s="71" t="s">
        <v>296</v>
      </c>
      <c r="I5" s="71" t="s">
        <v>297</v>
      </c>
      <c r="J5" s="71" t="s">
        <v>15</v>
      </c>
      <c r="K5" s="327" t="s">
        <v>298</v>
      </c>
      <c r="L5" s="327" t="s">
        <v>299</v>
      </c>
      <c r="M5" s="327" t="s">
        <v>300</v>
      </c>
      <c r="N5" s="327" t="s">
        <v>301</v>
      </c>
      <c r="O5" s="328" t="s">
        <v>302</v>
      </c>
      <c r="P5" s="328" t="s">
        <v>303</v>
      </c>
      <c r="Q5" s="328" t="s">
        <v>304</v>
      </c>
      <c r="R5" s="328" t="s">
        <v>305</v>
      </c>
      <c r="S5" s="328" t="s">
        <v>306</v>
      </c>
      <c r="T5" s="328" t="s">
        <v>307</v>
      </c>
      <c r="U5" s="328" t="s">
        <v>308</v>
      </c>
      <c r="V5" s="328" t="s">
        <v>309</v>
      </c>
      <c r="W5" s="328" t="s">
        <v>225</v>
      </c>
    </row>
    <row r="6" spans="1:23" ht="31.95" customHeight="1">
      <c r="A6" s="67" t="s">
        <v>17</v>
      </c>
      <c r="B6" s="153" t="s">
        <v>2</v>
      </c>
      <c r="C6" s="66" t="s">
        <v>100</v>
      </c>
      <c r="D6" s="67" t="s">
        <v>21</v>
      </c>
      <c r="E6" s="155" t="s">
        <v>310</v>
      </c>
      <c r="F6" s="67" t="s">
        <v>230</v>
      </c>
      <c r="G6" s="67" t="s">
        <v>311</v>
      </c>
      <c r="H6" s="67" t="s">
        <v>312</v>
      </c>
      <c r="I6" s="67" t="s">
        <v>103</v>
      </c>
      <c r="J6" s="151" t="s">
        <v>313</v>
      </c>
      <c r="K6" s="329">
        <v>80382</v>
      </c>
      <c r="L6" s="73" t="s">
        <v>233</v>
      </c>
      <c r="M6" s="73" t="s">
        <v>233</v>
      </c>
      <c r="N6" s="74" t="s">
        <v>233</v>
      </c>
      <c r="O6" s="74" t="s">
        <v>23</v>
      </c>
      <c r="P6" s="75" t="s">
        <v>23</v>
      </c>
      <c r="Q6" s="75" t="s">
        <v>104</v>
      </c>
      <c r="R6" s="75" t="s">
        <v>104</v>
      </c>
      <c r="S6" s="75" t="s">
        <v>104</v>
      </c>
      <c r="T6" s="75" t="s">
        <v>30</v>
      </c>
      <c r="U6" s="74" t="s">
        <v>30</v>
      </c>
      <c r="V6" s="76" t="s">
        <v>30</v>
      </c>
      <c r="W6" s="74" t="s">
        <v>314</v>
      </c>
    </row>
    <row r="7" spans="1:23" ht="13.8">
      <c r="A7" s="145" t="s">
        <v>17</v>
      </c>
      <c r="B7" s="154" t="s">
        <v>2</v>
      </c>
      <c r="C7" s="146" t="s">
        <v>100</v>
      </c>
      <c r="D7" s="145" t="s">
        <v>21</v>
      </c>
      <c r="E7" s="156" t="s">
        <v>310</v>
      </c>
      <c r="F7" s="145" t="s">
        <v>230</v>
      </c>
      <c r="G7" s="145" t="s">
        <v>311</v>
      </c>
      <c r="H7" s="145" t="s">
        <v>315</v>
      </c>
      <c r="I7" s="145" t="s">
        <v>103</v>
      </c>
      <c r="J7" s="152" t="s">
        <v>313</v>
      </c>
      <c r="K7" s="330">
        <v>80382</v>
      </c>
      <c r="L7" s="147" t="s">
        <v>233</v>
      </c>
      <c r="M7" s="147" t="s">
        <v>233</v>
      </c>
      <c r="N7" s="148" t="s">
        <v>233</v>
      </c>
      <c r="O7" s="148" t="s">
        <v>23</v>
      </c>
      <c r="P7" s="149" t="s">
        <v>104</v>
      </c>
      <c r="Q7" s="149" t="s">
        <v>104</v>
      </c>
      <c r="R7" s="149" t="s">
        <v>23</v>
      </c>
      <c r="S7" s="149" t="s">
        <v>104</v>
      </c>
      <c r="T7" s="149" t="s">
        <v>30</v>
      </c>
      <c r="U7" s="148" t="s">
        <v>23</v>
      </c>
      <c r="V7" s="150" t="s">
        <v>23</v>
      </c>
      <c r="W7" s="148" t="s">
        <v>316</v>
      </c>
    </row>
    <row r="8" spans="1:23" ht="13.8">
      <c r="A8" s="145" t="s">
        <v>17</v>
      </c>
      <c r="B8" s="154" t="s">
        <v>2</v>
      </c>
      <c r="C8" s="146" t="s">
        <v>100</v>
      </c>
      <c r="D8" s="145" t="s">
        <v>21</v>
      </c>
      <c r="E8" s="156" t="s">
        <v>310</v>
      </c>
      <c r="F8" s="145" t="s">
        <v>230</v>
      </c>
      <c r="G8" s="145" t="s">
        <v>311</v>
      </c>
      <c r="H8" s="145" t="s">
        <v>317</v>
      </c>
      <c r="I8" s="145" t="s">
        <v>103</v>
      </c>
      <c r="J8" s="152" t="s">
        <v>318</v>
      </c>
      <c r="K8" s="330">
        <v>80382</v>
      </c>
      <c r="L8" s="147" t="s">
        <v>233</v>
      </c>
      <c r="M8" s="147" t="s">
        <v>233</v>
      </c>
      <c r="N8" s="148" t="s">
        <v>233</v>
      </c>
      <c r="O8" s="148" t="s">
        <v>23</v>
      </c>
      <c r="P8" s="149" t="s">
        <v>104</v>
      </c>
      <c r="Q8" s="149" t="s">
        <v>23</v>
      </c>
      <c r="R8" s="149" t="s">
        <v>104</v>
      </c>
      <c r="S8" s="149" t="s">
        <v>104</v>
      </c>
      <c r="T8" s="149" t="s">
        <v>30</v>
      </c>
      <c r="U8" s="148" t="s">
        <v>23</v>
      </c>
      <c r="V8" s="150" t="s">
        <v>23</v>
      </c>
      <c r="W8" s="148" t="s">
        <v>319</v>
      </c>
    </row>
    <row r="9" spans="1:23" ht="13.8">
      <c r="A9" s="145" t="s">
        <v>17</v>
      </c>
      <c r="B9" s="154" t="s">
        <v>2</v>
      </c>
      <c r="C9" s="146" t="s">
        <v>100</v>
      </c>
      <c r="D9" s="145" t="s">
        <v>21</v>
      </c>
      <c r="E9" s="156" t="s">
        <v>310</v>
      </c>
      <c r="F9" s="145" t="s">
        <v>230</v>
      </c>
      <c r="G9" s="145" t="s">
        <v>320</v>
      </c>
      <c r="H9" s="145" t="s">
        <v>312</v>
      </c>
      <c r="I9" s="145" t="s">
        <v>103</v>
      </c>
      <c r="J9" s="152" t="s">
        <v>321</v>
      </c>
      <c r="K9" s="330">
        <v>80382</v>
      </c>
      <c r="L9" s="147">
        <v>420</v>
      </c>
      <c r="M9" s="147">
        <v>209</v>
      </c>
      <c r="N9" s="148" t="s">
        <v>30</v>
      </c>
      <c r="O9" s="148" t="s">
        <v>30</v>
      </c>
      <c r="P9" s="149" t="s">
        <v>23</v>
      </c>
      <c r="Q9" s="149" t="s">
        <v>104</v>
      </c>
      <c r="R9" s="149" t="s">
        <v>104</v>
      </c>
      <c r="S9" s="149" t="s">
        <v>104</v>
      </c>
      <c r="T9" s="149" t="s">
        <v>30</v>
      </c>
      <c r="U9" s="148" t="s">
        <v>23</v>
      </c>
      <c r="V9" s="150" t="s">
        <v>23</v>
      </c>
      <c r="W9" s="148" t="s">
        <v>322</v>
      </c>
    </row>
    <row r="10" spans="1:23" ht="13.8">
      <c r="A10" s="145" t="s">
        <v>17</v>
      </c>
      <c r="B10" s="154" t="s">
        <v>2</v>
      </c>
      <c r="C10" s="146" t="s">
        <v>100</v>
      </c>
      <c r="D10" s="145" t="s">
        <v>21</v>
      </c>
      <c r="E10" s="156" t="s">
        <v>310</v>
      </c>
      <c r="F10" s="145" t="s">
        <v>230</v>
      </c>
      <c r="G10" s="145" t="s">
        <v>320</v>
      </c>
      <c r="H10" s="145" t="s">
        <v>315</v>
      </c>
      <c r="I10" s="145" t="s">
        <v>103</v>
      </c>
      <c r="J10" s="152" t="s">
        <v>321</v>
      </c>
      <c r="K10" s="330">
        <v>80382</v>
      </c>
      <c r="L10" s="147">
        <v>420</v>
      </c>
      <c r="M10" s="147">
        <v>209</v>
      </c>
      <c r="N10" s="148" t="s">
        <v>30</v>
      </c>
      <c r="O10" s="148" t="s">
        <v>30</v>
      </c>
      <c r="P10" s="149" t="s">
        <v>104</v>
      </c>
      <c r="Q10" s="149" t="s">
        <v>104</v>
      </c>
      <c r="R10" s="149" t="s">
        <v>23</v>
      </c>
      <c r="S10" s="149" t="s">
        <v>104</v>
      </c>
      <c r="T10" s="149" t="s">
        <v>30</v>
      </c>
      <c r="U10" s="148" t="s">
        <v>23</v>
      </c>
      <c r="V10" s="150" t="s">
        <v>23</v>
      </c>
      <c r="W10" s="148" t="s">
        <v>323</v>
      </c>
    </row>
    <row r="11" spans="1:23" ht="13.8">
      <c r="A11" s="145" t="s">
        <v>17</v>
      </c>
      <c r="B11" s="154" t="s">
        <v>2</v>
      </c>
      <c r="C11" s="146" t="s">
        <v>100</v>
      </c>
      <c r="D11" s="145" t="s">
        <v>21</v>
      </c>
      <c r="E11" s="156" t="s">
        <v>310</v>
      </c>
      <c r="F11" s="145" t="s">
        <v>230</v>
      </c>
      <c r="G11" s="145" t="s">
        <v>320</v>
      </c>
      <c r="H11" s="145" t="s">
        <v>317</v>
      </c>
      <c r="I11" s="145" t="s">
        <v>103</v>
      </c>
      <c r="J11" s="152" t="s">
        <v>321</v>
      </c>
      <c r="K11" s="330">
        <v>80382</v>
      </c>
      <c r="L11" s="147">
        <v>420</v>
      </c>
      <c r="M11" s="147">
        <v>209</v>
      </c>
      <c r="N11" s="148" t="s">
        <v>30</v>
      </c>
      <c r="O11" s="148" t="s">
        <v>30</v>
      </c>
      <c r="P11" s="149" t="s">
        <v>104</v>
      </c>
      <c r="Q11" s="149" t="s">
        <v>30</v>
      </c>
      <c r="R11" s="149" t="s">
        <v>104</v>
      </c>
      <c r="S11" s="149" t="s">
        <v>104</v>
      </c>
      <c r="T11" s="149" t="s">
        <v>30</v>
      </c>
      <c r="U11" s="148" t="s">
        <v>23</v>
      </c>
      <c r="V11" s="150" t="s">
        <v>23</v>
      </c>
      <c r="W11" s="148" t="s">
        <v>324</v>
      </c>
    </row>
  </sheetData>
  <autoFilter ref="A5:W5" xr:uid="{00000000-0001-0000-0500-000000000000}"/>
  <mergeCells count="1">
    <mergeCell ref="P4:T4"/>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M8"/>
  <sheetViews>
    <sheetView workbookViewId="0">
      <selection activeCell="A4" sqref="A4:XFD4"/>
    </sheetView>
  </sheetViews>
  <sheetFormatPr defaultRowHeight="14.4"/>
  <cols>
    <col min="7" max="7" width="10.5546875" customWidth="1"/>
    <col min="8" max="8" width="11.44140625" customWidth="1"/>
    <col min="9" max="9" width="11" customWidth="1"/>
    <col min="10" max="10" width="11.109375" customWidth="1"/>
    <col min="11" max="11" width="12.44140625" customWidth="1"/>
    <col min="12" max="12" width="11.33203125" customWidth="1"/>
    <col min="13" max="13" width="10.109375" customWidth="1"/>
  </cols>
  <sheetData>
    <row r="1" spans="1:13" ht="15" thickBot="1">
      <c r="A1" s="4" t="s">
        <v>364</v>
      </c>
      <c r="B1" s="559"/>
      <c r="C1" s="559"/>
      <c r="D1" s="560"/>
      <c r="E1" s="110"/>
      <c r="F1" s="110"/>
      <c r="G1" s="110"/>
      <c r="H1" s="110"/>
      <c r="I1" s="110"/>
      <c r="J1" s="110"/>
      <c r="K1" s="110"/>
      <c r="L1" s="110"/>
      <c r="M1" s="110"/>
    </row>
    <row r="2" spans="1:13">
      <c r="A2" s="39"/>
      <c r="B2" s="39"/>
      <c r="C2" s="39"/>
      <c r="D2" s="39"/>
      <c r="E2" s="39"/>
      <c r="F2" s="39"/>
      <c r="G2" s="39"/>
      <c r="H2" s="39"/>
      <c r="I2" s="39"/>
      <c r="J2" s="39"/>
      <c r="K2" s="39"/>
      <c r="L2" s="529" t="s">
        <v>1</v>
      </c>
      <c r="M2" s="95" t="s">
        <v>2</v>
      </c>
    </row>
    <row r="3" spans="1:13">
      <c r="A3" s="39"/>
      <c r="B3" s="39"/>
      <c r="C3" s="39"/>
      <c r="D3" s="39"/>
      <c r="E3" s="39"/>
      <c r="F3" s="39"/>
      <c r="G3" s="39"/>
      <c r="H3" s="39"/>
      <c r="I3" s="39"/>
      <c r="J3" s="16"/>
      <c r="K3" s="16"/>
      <c r="L3" s="530" t="s">
        <v>3</v>
      </c>
      <c r="M3" s="561">
        <v>2021</v>
      </c>
    </row>
    <row r="4" spans="1:13" ht="51">
      <c r="A4" s="531" t="s">
        <v>4</v>
      </c>
      <c r="B4" s="464" t="s">
        <v>326</v>
      </c>
      <c r="C4" s="464" t="s">
        <v>327</v>
      </c>
      <c r="D4" s="464" t="s">
        <v>365</v>
      </c>
      <c r="E4" s="464" t="s">
        <v>366</v>
      </c>
      <c r="F4" s="464" t="s">
        <v>367</v>
      </c>
      <c r="G4" s="464" t="s">
        <v>15</v>
      </c>
      <c r="H4" s="532" t="s">
        <v>368</v>
      </c>
      <c r="I4" s="532" t="s">
        <v>369</v>
      </c>
      <c r="J4" s="532" t="s">
        <v>370</v>
      </c>
      <c r="K4" s="532" t="s">
        <v>371</v>
      </c>
      <c r="L4" s="113" t="s">
        <v>372</v>
      </c>
      <c r="M4" s="532" t="s">
        <v>373</v>
      </c>
    </row>
    <row r="5" spans="1:13" ht="79.2">
      <c r="A5" s="111" t="s">
        <v>17</v>
      </c>
      <c r="B5" s="86" t="s">
        <v>349</v>
      </c>
      <c r="C5" s="86" t="s">
        <v>350</v>
      </c>
      <c r="D5" s="112" t="s">
        <v>374</v>
      </c>
      <c r="E5" s="111" t="s">
        <v>375</v>
      </c>
      <c r="F5" s="111" t="s">
        <v>23</v>
      </c>
      <c r="G5" s="112"/>
      <c r="H5" s="526" t="s">
        <v>23</v>
      </c>
      <c r="I5" s="109" t="s">
        <v>359</v>
      </c>
      <c r="J5" s="533" t="s">
        <v>23</v>
      </c>
      <c r="K5" s="526" t="s">
        <v>30</v>
      </c>
      <c r="L5" s="534" t="str">
        <f t="shared" ref="L5:L8" si="0">IF(OR(H5="Y",H5=""),"","x")</f>
        <v/>
      </c>
      <c r="M5" s="488"/>
    </row>
    <row r="6" spans="1:13" ht="79.2">
      <c r="A6" s="111" t="s">
        <v>17</v>
      </c>
      <c r="B6" s="86" t="s">
        <v>349</v>
      </c>
      <c r="C6" s="86" t="s">
        <v>350</v>
      </c>
      <c r="D6" s="112" t="s">
        <v>376</v>
      </c>
      <c r="E6" s="111" t="s">
        <v>375</v>
      </c>
      <c r="F6" s="111" t="s">
        <v>23</v>
      </c>
      <c r="G6" s="439"/>
      <c r="H6" s="526" t="s">
        <v>23</v>
      </c>
      <c r="I6" s="109" t="s">
        <v>359</v>
      </c>
      <c r="J6" s="533" t="s">
        <v>23</v>
      </c>
      <c r="K6" s="526" t="s">
        <v>30</v>
      </c>
      <c r="L6" s="534" t="str">
        <f t="shared" si="0"/>
        <v/>
      </c>
      <c r="M6" s="488"/>
    </row>
    <row r="7" spans="1:13" ht="79.2">
      <c r="A7" s="111" t="s">
        <v>17</v>
      </c>
      <c r="B7" s="86" t="s">
        <v>349</v>
      </c>
      <c r="C7" s="86" t="s">
        <v>350</v>
      </c>
      <c r="D7" s="112" t="s">
        <v>377</v>
      </c>
      <c r="E7" s="111" t="s">
        <v>375</v>
      </c>
      <c r="F7" s="111" t="s">
        <v>23</v>
      </c>
      <c r="G7" s="439"/>
      <c r="H7" s="526" t="s">
        <v>23</v>
      </c>
      <c r="I7" s="109" t="s">
        <v>359</v>
      </c>
      <c r="J7" s="533" t="s">
        <v>23</v>
      </c>
      <c r="K7" s="526" t="s">
        <v>30</v>
      </c>
      <c r="L7" s="534" t="str">
        <f t="shared" si="0"/>
        <v/>
      </c>
      <c r="M7" s="488"/>
    </row>
    <row r="8" spans="1:13" ht="79.2">
      <c r="A8" s="111" t="s">
        <v>17</v>
      </c>
      <c r="B8" s="86" t="s">
        <v>349</v>
      </c>
      <c r="C8" s="86" t="s">
        <v>350</v>
      </c>
      <c r="D8" s="112" t="s">
        <v>378</v>
      </c>
      <c r="E8" s="111" t="s">
        <v>102</v>
      </c>
      <c r="F8" s="111" t="s">
        <v>30</v>
      </c>
      <c r="G8" s="439"/>
      <c r="H8" s="526" t="s">
        <v>23</v>
      </c>
      <c r="I8" s="109" t="s">
        <v>379</v>
      </c>
      <c r="J8" s="533" t="s">
        <v>30</v>
      </c>
      <c r="K8" s="526" t="s">
        <v>30</v>
      </c>
      <c r="L8" s="534" t="str">
        <f t="shared" si="0"/>
        <v/>
      </c>
      <c r="M8" s="488"/>
    </row>
  </sheetData>
  <autoFilter ref="A4:M4" xr:uid="{00000000-0001-0000-0700-000000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AA7"/>
  <sheetViews>
    <sheetView workbookViewId="0">
      <selection activeCell="F4" sqref="A4:XFD4"/>
    </sheetView>
  </sheetViews>
  <sheetFormatPr defaultColWidth="9.109375" defaultRowHeight="13.2"/>
  <cols>
    <col min="1" max="3" width="9.109375" style="39"/>
    <col min="4" max="4" width="11.33203125" style="39" customWidth="1"/>
    <col min="5" max="5" width="11.109375" style="39" customWidth="1"/>
    <col min="6" max="9" width="9.109375" style="39"/>
    <col min="10" max="10" width="11.6640625" style="39" customWidth="1"/>
    <col min="11" max="14" width="9.109375" style="39"/>
    <col min="15" max="15" width="14.5546875" style="39" customWidth="1"/>
    <col min="16" max="16" width="12.5546875" style="39" customWidth="1"/>
    <col min="17" max="17" width="11.109375" style="39" customWidth="1"/>
    <col min="18" max="18" width="12.6640625" style="39" customWidth="1"/>
    <col min="19" max="19" width="13.6640625" style="39" customWidth="1"/>
    <col min="20" max="22" width="9.109375" style="39"/>
    <col min="23" max="23" width="13.109375" style="39" customWidth="1"/>
    <col min="24" max="24" width="16" style="39" customWidth="1"/>
    <col min="25" max="25" width="16.109375" style="39" customWidth="1"/>
    <col min="26" max="26" width="17.33203125" style="39" customWidth="1"/>
    <col min="27" max="27" width="11.6640625" style="39" customWidth="1"/>
    <col min="28" max="16384" width="9.109375" style="39"/>
  </cols>
  <sheetData>
    <row r="1" spans="1:27" ht="13.8" thickBot="1">
      <c r="A1" s="4" t="s">
        <v>325</v>
      </c>
    </row>
    <row r="2" spans="1:27">
      <c r="H2" s="713"/>
      <c r="I2" s="713"/>
      <c r="J2" s="713"/>
      <c r="K2" s="713"/>
      <c r="L2" s="713"/>
      <c r="M2" s="713"/>
      <c r="N2" s="713"/>
      <c r="O2" s="713"/>
      <c r="P2" s="713"/>
      <c r="Q2" s="713"/>
      <c r="R2" s="713"/>
      <c r="S2" s="713"/>
      <c r="T2" s="713"/>
      <c r="U2" s="713"/>
      <c r="V2" s="713"/>
      <c r="W2" s="713"/>
      <c r="X2" s="16"/>
      <c r="Y2" s="16"/>
      <c r="Z2" s="94" t="s">
        <v>1</v>
      </c>
      <c r="AA2" s="95" t="s">
        <v>2</v>
      </c>
    </row>
    <row r="3" spans="1:27" ht="13.8" thickBot="1">
      <c r="A3" s="40"/>
      <c r="B3" s="41"/>
      <c r="C3" s="41"/>
      <c r="D3" s="41"/>
      <c r="E3" s="41"/>
      <c r="F3" s="41"/>
      <c r="G3" s="41"/>
      <c r="H3" s="41"/>
      <c r="I3" s="41"/>
      <c r="J3" s="41"/>
      <c r="K3" s="41"/>
      <c r="L3" s="41"/>
      <c r="M3" s="41"/>
      <c r="N3" s="41"/>
      <c r="O3" s="41"/>
      <c r="P3" s="41"/>
      <c r="Q3" s="41"/>
      <c r="R3" s="714"/>
      <c r="S3" s="714"/>
      <c r="T3" s="714"/>
      <c r="U3" s="16"/>
      <c r="Z3" s="362" t="s">
        <v>3</v>
      </c>
      <c r="AA3" s="363">
        <v>2021</v>
      </c>
    </row>
    <row r="4" spans="1:27" ht="51.6" thickBot="1">
      <c r="A4" s="98" t="s">
        <v>4</v>
      </c>
      <c r="B4" s="2" t="s">
        <v>326</v>
      </c>
      <c r="C4" s="2" t="s">
        <v>327</v>
      </c>
      <c r="D4" s="2" t="s">
        <v>328</v>
      </c>
      <c r="E4" s="2" t="s">
        <v>173</v>
      </c>
      <c r="F4" s="99" t="s">
        <v>329</v>
      </c>
      <c r="G4" s="100" t="s">
        <v>330</v>
      </c>
      <c r="H4" s="101" t="s">
        <v>331</v>
      </c>
      <c r="I4" s="2" t="s">
        <v>332</v>
      </c>
      <c r="J4" s="2" t="s">
        <v>93</v>
      </c>
      <c r="K4" s="102" t="s">
        <v>333</v>
      </c>
      <c r="L4" s="2" t="s">
        <v>334</v>
      </c>
      <c r="M4" s="2" t="s">
        <v>335</v>
      </c>
      <c r="N4" s="2" t="s">
        <v>336</v>
      </c>
      <c r="O4" s="2" t="s">
        <v>337</v>
      </c>
      <c r="P4" s="2" t="s">
        <v>338</v>
      </c>
      <c r="Q4" s="103" t="s">
        <v>15</v>
      </c>
      <c r="R4" s="104" t="s">
        <v>339</v>
      </c>
      <c r="S4" s="104" t="s">
        <v>340</v>
      </c>
      <c r="T4" s="104" t="s">
        <v>341</v>
      </c>
      <c r="U4" s="105" t="s">
        <v>342</v>
      </c>
      <c r="V4" s="104" t="s">
        <v>343</v>
      </c>
      <c r="W4" s="104" t="s">
        <v>344</v>
      </c>
      <c r="X4" s="106" t="s">
        <v>345</v>
      </c>
      <c r="Y4" s="107" t="s">
        <v>346</v>
      </c>
      <c r="Z4" s="107" t="s">
        <v>347</v>
      </c>
      <c r="AA4" s="108" t="s">
        <v>225</v>
      </c>
    </row>
    <row r="5" spans="1:27" ht="110.4" customHeight="1">
      <c r="A5" s="8" t="s">
        <v>348</v>
      </c>
      <c r="B5" s="86" t="s">
        <v>349</v>
      </c>
      <c r="C5" s="86" t="s">
        <v>350</v>
      </c>
      <c r="D5" s="86" t="s">
        <v>23</v>
      </c>
      <c r="E5" s="86" t="s">
        <v>351</v>
      </c>
      <c r="F5" s="86" t="s">
        <v>23</v>
      </c>
      <c r="G5" s="87" t="s">
        <v>352</v>
      </c>
      <c r="H5" s="86" t="s">
        <v>353</v>
      </c>
      <c r="I5" s="86" t="s">
        <v>354</v>
      </c>
      <c r="J5" s="86" t="s">
        <v>355</v>
      </c>
      <c r="K5" s="88">
        <v>12</v>
      </c>
      <c r="L5" s="86" t="s">
        <v>356</v>
      </c>
      <c r="M5" s="86">
        <v>1513</v>
      </c>
      <c r="N5" s="86" t="s">
        <v>357</v>
      </c>
      <c r="O5" s="86" t="s">
        <v>358</v>
      </c>
      <c r="P5" s="86" t="s">
        <v>359</v>
      </c>
      <c r="Q5" s="86" t="s">
        <v>360</v>
      </c>
      <c r="R5" s="89" t="s">
        <v>361</v>
      </c>
      <c r="S5" s="89" t="s">
        <v>233</v>
      </c>
      <c r="T5" s="90">
        <v>13</v>
      </c>
      <c r="U5" s="89">
        <v>1512</v>
      </c>
      <c r="V5" s="96" t="s">
        <v>30</v>
      </c>
      <c r="W5" s="91" t="s">
        <v>23</v>
      </c>
      <c r="X5" s="91" t="s">
        <v>23</v>
      </c>
      <c r="Y5" s="97" t="str">
        <f t="shared" ref="Y5:Y7" si="0">IF(((-K5+T5)/K5*100)&gt;50,"x",IF(((-K5+T5)/K5*100)&lt;-10,"x",IF(T5="","","")))</f>
        <v/>
      </c>
      <c r="Z5" s="92" t="str">
        <f>IF(OR(W5="Y",X5="Y"),"x","")</f>
        <v>x</v>
      </c>
      <c r="AA5" s="93"/>
    </row>
    <row r="6" spans="1:27" ht="118.95" customHeight="1">
      <c r="A6" s="449" t="s">
        <v>348</v>
      </c>
      <c r="B6" s="521" t="s">
        <v>349</v>
      </c>
      <c r="C6" s="521" t="s">
        <v>350</v>
      </c>
      <c r="D6" s="521" t="s">
        <v>23</v>
      </c>
      <c r="E6" s="521" t="s">
        <v>351</v>
      </c>
      <c r="F6" s="521" t="s">
        <v>23</v>
      </c>
      <c r="G6" s="522" t="s">
        <v>352</v>
      </c>
      <c r="H6" s="521" t="s">
        <v>353</v>
      </c>
      <c r="I6" s="521" t="s">
        <v>354</v>
      </c>
      <c r="J6" s="521" t="s">
        <v>355</v>
      </c>
      <c r="K6" s="523">
        <v>12</v>
      </c>
      <c r="L6" s="521" t="s">
        <v>362</v>
      </c>
      <c r="M6" s="521">
        <v>47</v>
      </c>
      <c r="N6" s="521" t="s">
        <v>357</v>
      </c>
      <c r="O6" s="521" t="s">
        <v>358</v>
      </c>
      <c r="P6" s="521" t="s">
        <v>359</v>
      </c>
      <c r="Q6" s="521" t="s">
        <v>360</v>
      </c>
      <c r="R6" s="524" t="s">
        <v>361</v>
      </c>
      <c r="S6" s="524" t="s">
        <v>233</v>
      </c>
      <c r="T6" s="525">
        <v>13</v>
      </c>
      <c r="U6" s="524">
        <v>44</v>
      </c>
      <c r="V6" s="526" t="s">
        <v>30</v>
      </c>
      <c r="W6" s="527" t="s">
        <v>23</v>
      </c>
      <c r="X6" s="527" t="s">
        <v>23</v>
      </c>
      <c r="Y6" s="97" t="str">
        <f t="shared" si="0"/>
        <v/>
      </c>
      <c r="Z6" s="92" t="str">
        <f t="shared" ref="Z6:Z7" si="1">IF(OR(W6="Y",X6="Y"),"x","")</f>
        <v>x</v>
      </c>
      <c r="AA6" s="528"/>
    </row>
    <row r="7" spans="1:27" ht="74.400000000000006" customHeight="1">
      <c r="A7" s="449" t="s">
        <v>348</v>
      </c>
      <c r="B7" s="521" t="s">
        <v>349</v>
      </c>
      <c r="C7" s="521" t="s">
        <v>350</v>
      </c>
      <c r="D7" s="521" t="s">
        <v>23</v>
      </c>
      <c r="E7" s="521" t="s">
        <v>351</v>
      </c>
      <c r="F7" s="521" t="s">
        <v>23</v>
      </c>
      <c r="G7" s="522" t="s">
        <v>352</v>
      </c>
      <c r="H7" s="521" t="s">
        <v>353</v>
      </c>
      <c r="I7" s="521" t="s">
        <v>354</v>
      </c>
      <c r="J7" s="521" t="s">
        <v>355</v>
      </c>
      <c r="K7" s="523">
        <v>12</v>
      </c>
      <c r="L7" s="521" t="s">
        <v>363</v>
      </c>
      <c r="M7" s="521">
        <v>47</v>
      </c>
      <c r="N7" s="521" t="s">
        <v>357</v>
      </c>
      <c r="O7" s="521" t="s">
        <v>358</v>
      </c>
      <c r="P7" s="521" t="s">
        <v>359</v>
      </c>
      <c r="Q7" s="521" t="s">
        <v>360</v>
      </c>
      <c r="R7" s="524" t="s">
        <v>361</v>
      </c>
      <c r="S7" s="524" t="s">
        <v>233</v>
      </c>
      <c r="T7" s="525">
        <v>13</v>
      </c>
      <c r="U7" s="524">
        <v>44</v>
      </c>
      <c r="V7" s="526" t="s">
        <v>30</v>
      </c>
      <c r="W7" s="527" t="s">
        <v>23</v>
      </c>
      <c r="X7" s="527" t="s">
        <v>23</v>
      </c>
      <c r="Y7" s="97" t="str">
        <f t="shared" si="0"/>
        <v/>
      </c>
      <c r="Z7" s="92" t="str">
        <f t="shared" si="1"/>
        <v>x</v>
      </c>
      <c r="AA7" s="528"/>
    </row>
  </sheetData>
  <autoFilter ref="A4:AA4" xr:uid="{00000000-0001-0000-0600-000000000000}"/>
  <mergeCells count="8">
    <mergeCell ref="U2:W2"/>
    <mergeCell ref="R3:T3"/>
    <mergeCell ref="H2:I2"/>
    <mergeCell ref="J2:K2"/>
    <mergeCell ref="L2:M2"/>
    <mergeCell ref="N2:O2"/>
    <mergeCell ref="P2:Q2"/>
    <mergeCell ref="R2:T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7E6E6"/>
  </sheetPr>
  <dimension ref="A1:T45"/>
  <sheetViews>
    <sheetView workbookViewId="0">
      <selection activeCell="A4" sqref="A4:XFD4"/>
    </sheetView>
  </sheetViews>
  <sheetFormatPr defaultRowHeight="14.4"/>
  <cols>
    <col min="2" max="2" width="31.6640625" customWidth="1"/>
    <col min="3" max="3" width="10.33203125" customWidth="1"/>
    <col min="4" max="4" width="11.33203125" customWidth="1"/>
    <col min="5" max="5" width="38.88671875" customWidth="1"/>
    <col min="6" max="6" width="32.5546875" customWidth="1"/>
    <col min="7" max="7" width="17.33203125" customWidth="1"/>
    <col min="8" max="8" width="18.109375" customWidth="1"/>
    <col min="9" max="9" width="12.5546875" customWidth="1"/>
    <col min="10" max="10" width="12.6640625" customWidth="1"/>
    <col min="11" max="11" width="14.6640625" customWidth="1"/>
    <col min="14" max="14" width="13.88671875" customWidth="1"/>
    <col min="15" max="15" width="19.109375" customWidth="1"/>
    <col min="16" max="16" width="12.6640625" customWidth="1"/>
    <col min="18" max="18" width="12.33203125" customWidth="1"/>
    <col min="19" max="19" width="10.88671875" customWidth="1"/>
    <col min="20" max="20" width="10.109375" customWidth="1"/>
  </cols>
  <sheetData>
    <row r="1" spans="1:20" ht="15" thickBot="1">
      <c r="A1" s="114" t="s">
        <v>380</v>
      </c>
      <c r="B1" s="12"/>
      <c r="C1" s="12"/>
      <c r="D1" s="12"/>
      <c r="E1" s="12"/>
      <c r="F1" s="12"/>
      <c r="G1" s="12"/>
      <c r="H1" s="12"/>
      <c r="I1" s="12"/>
      <c r="J1" s="12"/>
      <c r="K1" s="12"/>
      <c r="L1" s="12"/>
      <c r="M1" s="12"/>
      <c r="N1" s="12"/>
      <c r="O1" s="12"/>
      <c r="P1" s="12"/>
      <c r="Q1" s="12"/>
      <c r="R1" s="12"/>
      <c r="S1" s="12"/>
      <c r="T1" s="12"/>
    </row>
    <row r="2" spans="1:20">
      <c r="A2" s="12"/>
      <c r="B2" s="12"/>
      <c r="C2" s="12"/>
      <c r="D2" s="12"/>
      <c r="E2" s="12"/>
      <c r="F2" s="12"/>
      <c r="G2" s="12"/>
      <c r="H2" s="12"/>
      <c r="I2" s="12"/>
      <c r="J2" s="12"/>
      <c r="K2" s="12"/>
      <c r="L2" s="12"/>
      <c r="M2" s="12"/>
      <c r="N2" s="12"/>
      <c r="O2" s="12"/>
      <c r="P2" s="12"/>
      <c r="Q2" s="12"/>
      <c r="R2" s="12"/>
      <c r="S2" s="121" t="s">
        <v>1</v>
      </c>
      <c r="T2" s="79" t="s">
        <v>2</v>
      </c>
    </row>
    <row r="3" spans="1:20" ht="15" thickBot="1">
      <c r="A3" s="14"/>
      <c r="B3" s="14"/>
      <c r="C3" s="14"/>
      <c r="D3" s="14"/>
      <c r="E3" s="14"/>
      <c r="F3" s="14"/>
      <c r="G3" s="14"/>
      <c r="H3" s="14"/>
      <c r="I3" s="14"/>
      <c r="J3" s="14"/>
      <c r="K3" s="12"/>
      <c r="L3" s="12"/>
      <c r="M3" s="12"/>
      <c r="N3" s="12"/>
      <c r="O3" s="12"/>
      <c r="P3" s="12"/>
      <c r="Q3" s="12"/>
      <c r="R3" s="12"/>
      <c r="S3" s="341" t="s">
        <v>3</v>
      </c>
      <c r="T3" s="342">
        <v>2021</v>
      </c>
    </row>
    <row r="4" spans="1:20" ht="61.8" thickBot="1">
      <c r="A4" s="116" t="s">
        <v>4</v>
      </c>
      <c r="B4" s="116" t="s">
        <v>381</v>
      </c>
      <c r="C4" s="117" t="s">
        <v>7</v>
      </c>
      <c r="D4" s="104" t="s">
        <v>382</v>
      </c>
      <c r="E4" s="104" t="s">
        <v>383</v>
      </c>
      <c r="F4" s="118" t="s">
        <v>384</v>
      </c>
      <c r="G4" s="119" t="s">
        <v>385</v>
      </c>
      <c r="H4" s="116" t="s">
        <v>386</v>
      </c>
      <c r="I4" s="116" t="s">
        <v>387</v>
      </c>
      <c r="J4" s="116" t="s">
        <v>388</v>
      </c>
      <c r="K4" s="116" t="s">
        <v>389</v>
      </c>
      <c r="L4" s="116" t="s">
        <v>390</v>
      </c>
      <c r="M4" s="116" t="s">
        <v>391</v>
      </c>
      <c r="N4" s="116" t="s">
        <v>392</v>
      </c>
      <c r="O4" s="116" t="s">
        <v>15</v>
      </c>
      <c r="P4" s="120" t="s">
        <v>393</v>
      </c>
      <c r="Q4" s="120" t="s">
        <v>394</v>
      </c>
      <c r="R4" s="120" t="s">
        <v>395</v>
      </c>
      <c r="S4" s="120" t="s">
        <v>396</v>
      </c>
      <c r="T4" s="120" t="s">
        <v>373</v>
      </c>
    </row>
    <row r="5" spans="1:20" ht="39.6">
      <c r="A5" s="280" t="s">
        <v>17</v>
      </c>
      <c r="B5" s="281" t="s">
        <v>397</v>
      </c>
      <c r="C5" s="282" t="s">
        <v>100</v>
      </c>
      <c r="D5" s="283" t="s">
        <v>398</v>
      </c>
      <c r="E5" s="535" t="s">
        <v>399</v>
      </c>
      <c r="F5" s="536" t="s">
        <v>384</v>
      </c>
      <c r="G5" s="537" t="s">
        <v>385</v>
      </c>
      <c r="H5" s="284" t="s">
        <v>386</v>
      </c>
      <c r="I5" s="284" t="s">
        <v>387</v>
      </c>
      <c r="J5" s="284" t="s">
        <v>388</v>
      </c>
      <c r="K5" s="285" t="s">
        <v>389</v>
      </c>
      <c r="L5" s="286" t="s">
        <v>390</v>
      </c>
      <c r="M5" s="287" t="s">
        <v>391</v>
      </c>
      <c r="N5" s="286" t="s">
        <v>392</v>
      </c>
      <c r="O5" s="288" t="s">
        <v>15</v>
      </c>
      <c r="P5" s="289" t="s">
        <v>23</v>
      </c>
      <c r="Q5" s="290" t="s">
        <v>104</v>
      </c>
      <c r="R5" s="538" t="s">
        <v>104</v>
      </c>
      <c r="S5" s="291" t="s">
        <v>104</v>
      </c>
      <c r="T5" s="292"/>
    </row>
    <row r="6" spans="1:20" ht="26.4">
      <c r="A6" s="280" t="s">
        <v>17</v>
      </c>
      <c r="B6" s="281" t="s">
        <v>397</v>
      </c>
      <c r="C6" s="282" t="s">
        <v>100</v>
      </c>
      <c r="D6" s="283" t="s">
        <v>398</v>
      </c>
      <c r="E6" s="535" t="s">
        <v>400</v>
      </c>
      <c r="F6" s="536" t="s">
        <v>401</v>
      </c>
      <c r="G6" s="537" t="s">
        <v>402</v>
      </c>
      <c r="H6" s="284" t="s">
        <v>403</v>
      </c>
      <c r="I6" s="284" t="s">
        <v>23</v>
      </c>
      <c r="J6" s="284" t="s">
        <v>404</v>
      </c>
      <c r="K6" s="285" t="s">
        <v>405</v>
      </c>
      <c r="L6" s="286" t="s">
        <v>30</v>
      </c>
      <c r="M6" s="287" t="s">
        <v>406</v>
      </c>
      <c r="N6" s="286" t="s">
        <v>405</v>
      </c>
      <c r="O6" s="288"/>
      <c r="P6" s="289" t="s">
        <v>23</v>
      </c>
      <c r="Q6" s="290" t="s">
        <v>104</v>
      </c>
      <c r="R6" s="538" t="s">
        <v>104</v>
      </c>
      <c r="S6" s="291" t="s">
        <v>104</v>
      </c>
      <c r="T6" s="292"/>
    </row>
    <row r="7" spans="1:20" ht="26.4">
      <c r="A7" s="280" t="s">
        <v>17</v>
      </c>
      <c r="B7" s="539" t="s">
        <v>397</v>
      </c>
      <c r="C7" s="540" t="s">
        <v>100</v>
      </c>
      <c r="D7" s="541" t="s">
        <v>398</v>
      </c>
      <c r="E7" s="535" t="s">
        <v>399</v>
      </c>
      <c r="F7" s="536" t="s">
        <v>401</v>
      </c>
      <c r="G7" s="537" t="s">
        <v>407</v>
      </c>
      <c r="H7" s="542" t="s">
        <v>403</v>
      </c>
      <c r="I7" s="542" t="s">
        <v>23</v>
      </c>
      <c r="J7" s="542" t="s">
        <v>404</v>
      </c>
      <c r="K7" s="536" t="s">
        <v>405</v>
      </c>
      <c r="L7" s="543" t="s">
        <v>30</v>
      </c>
      <c r="M7" s="544" t="s">
        <v>406</v>
      </c>
      <c r="N7" s="543" t="s">
        <v>405</v>
      </c>
      <c r="O7" s="545"/>
      <c r="P7" s="289" t="s">
        <v>23</v>
      </c>
      <c r="Q7" s="290" t="s">
        <v>104</v>
      </c>
      <c r="R7" s="538" t="s">
        <v>104</v>
      </c>
      <c r="S7" s="291" t="s">
        <v>104</v>
      </c>
      <c r="T7" s="546"/>
    </row>
    <row r="8" spans="1:20" ht="26.4">
      <c r="A8" s="280" t="s">
        <v>17</v>
      </c>
      <c r="B8" s="539" t="s">
        <v>397</v>
      </c>
      <c r="C8" s="540" t="s">
        <v>100</v>
      </c>
      <c r="D8" s="541" t="s">
        <v>398</v>
      </c>
      <c r="E8" s="535" t="s">
        <v>400</v>
      </c>
      <c r="F8" s="536" t="s">
        <v>408</v>
      </c>
      <c r="G8" s="537" t="s">
        <v>409</v>
      </c>
      <c r="H8" s="542" t="s">
        <v>403</v>
      </c>
      <c r="I8" s="542" t="s">
        <v>23</v>
      </c>
      <c r="J8" s="542" t="s">
        <v>404</v>
      </c>
      <c r="K8" s="536" t="s">
        <v>405</v>
      </c>
      <c r="L8" s="543" t="s">
        <v>30</v>
      </c>
      <c r="M8" s="544" t="s">
        <v>406</v>
      </c>
      <c r="N8" s="543" t="s">
        <v>405</v>
      </c>
      <c r="O8" s="545"/>
      <c r="P8" s="289" t="s">
        <v>23</v>
      </c>
      <c r="Q8" s="290" t="s">
        <v>104</v>
      </c>
      <c r="R8" s="538" t="s">
        <v>104</v>
      </c>
      <c r="S8" s="291" t="s">
        <v>104</v>
      </c>
      <c r="T8" s="546"/>
    </row>
    <row r="9" spans="1:20" ht="26.4">
      <c r="A9" s="280" t="s">
        <v>17</v>
      </c>
      <c r="B9" s="539" t="s">
        <v>397</v>
      </c>
      <c r="C9" s="540" t="s">
        <v>100</v>
      </c>
      <c r="D9" s="541" t="s">
        <v>398</v>
      </c>
      <c r="E9" s="535" t="s">
        <v>399</v>
      </c>
      <c r="F9" s="547" t="s">
        <v>401</v>
      </c>
      <c r="G9" s="537" t="s">
        <v>410</v>
      </c>
      <c r="H9" s="542" t="s">
        <v>403</v>
      </c>
      <c r="I9" s="542" t="s">
        <v>23</v>
      </c>
      <c r="J9" s="542" t="s">
        <v>404</v>
      </c>
      <c r="K9" s="536" t="s">
        <v>405</v>
      </c>
      <c r="L9" s="543" t="s">
        <v>30</v>
      </c>
      <c r="M9" s="544" t="s">
        <v>406</v>
      </c>
      <c r="N9" s="543" t="s">
        <v>405</v>
      </c>
      <c r="O9" s="545"/>
      <c r="P9" s="289" t="s">
        <v>23</v>
      </c>
      <c r="Q9" s="290" t="s">
        <v>104</v>
      </c>
      <c r="R9" s="538" t="s">
        <v>104</v>
      </c>
      <c r="S9" s="291" t="s">
        <v>104</v>
      </c>
      <c r="T9" s="546"/>
    </row>
    <row r="10" spans="1:20" ht="26.4">
      <c r="A10" s="280" t="s">
        <v>17</v>
      </c>
      <c r="B10" s="539" t="s">
        <v>397</v>
      </c>
      <c r="C10" s="540" t="s">
        <v>100</v>
      </c>
      <c r="D10" s="541" t="s">
        <v>398</v>
      </c>
      <c r="E10" s="535" t="s">
        <v>400</v>
      </c>
      <c r="F10" s="547" t="s">
        <v>401</v>
      </c>
      <c r="G10" s="537" t="s">
        <v>411</v>
      </c>
      <c r="H10" s="542" t="s">
        <v>403</v>
      </c>
      <c r="I10" s="542" t="s">
        <v>23</v>
      </c>
      <c r="J10" s="542" t="s">
        <v>404</v>
      </c>
      <c r="K10" s="536" t="s">
        <v>405</v>
      </c>
      <c r="L10" s="543" t="s">
        <v>30</v>
      </c>
      <c r="M10" s="544" t="s">
        <v>406</v>
      </c>
      <c r="N10" s="543" t="s">
        <v>405</v>
      </c>
      <c r="O10" s="545"/>
      <c r="P10" s="289" t="s">
        <v>23</v>
      </c>
      <c r="Q10" s="290" t="s">
        <v>104</v>
      </c>
      <c r="R10" s="538" t="s">
        <v>104</v>
      </c>
      <c r="S10" s="291" t="s">
        <v>104</v>
      </c>
      <c r="T10" s="546"/>
    </row>
    <row r="11" spans="1:20" ht="26.4">
      <c r="A11" s="280" t="s">
        <v>17</v>
      </c>
      <c r="B11" s="539" t="s">
        <v>397</v>
      </c>
      <c r="C11" s="540" t="s">
        <v>100</v>
      </c>
      <c r="D11" s="541" t="s">
        <v>398</v>
      </c>
      <c r="E11" s="535" t="s">
        <v>399</v>
      </c>
      <c r="F11" s="536" t="s">
        <v>412</v>
      </c>
      <c r="G11" s="537" t="s">
        <v>413</v>
      </c>
      <c r="H11" s="542" t="s">
        <v>403</v>
      </c>
      <c r="I11" s="542" t="s">
        <v>23</v>
      </c>
      <c r="J11" s="542" t="s">
        <v>404</v>
      </c>
      <c r="K11" s="536" t="s">
        <v>405</v>
      </c>
      <c r="L11" s="543" t="s">
        <v>30</v>
      </c>
      <c r="M11" s="544" t="s">
        <v>406</v>
      </c>
      <c r="N11" s="543" t="s">
        <v>405</v>
      </c>
      <c r="O11" s="545"/>
      <c r="P11" s="289" t="s">
        <v>23</v>
      </c>
      <c r="Q11" s="290" t="s">
        <v>104</v>
      </c>
      <c r="R11" s="538" t="s">
        <v>104</v>
      </c>
      <c r="S11" s="291" t="s">
        <v>104</v>
      </c>
      <c r="T11" s="546"/>
    </row>
    <row r="12" spans="1:20" ht="26.4">
      <c r="A12" s="280" t="s">
        <v>17</v>
      </c>
      <c r="B12" s="539" t="s">
        <v>397</v>
      </c>
      <c r="C12" s="540" t="s">
        <v>100</v>
      </c>
      <c r="D12" s="541" t="s">
        <v>398</v>
      </c>
      <c r="E12" s="535" t="s">
        <v>400</v>
      </c>
      <c r="F12" s="536" t="s">
        <v>414</v>
      </c>
      <c r="G12" s="537" t="s">
        <v>413</v>
      </c>
      <c r="H12" s="542" t="s">
        <v>403</v>
      </c>
      <c r="I12" s="542" t="s">
        <v>23</v>
      </c>
      <c r="J12" s="542" t="s">
        <v>404</v>
      </c>
      <c r="K12" s="536" t="s">
        <v>405</v>
      </c>
      <c r="L12" s="543" t="s">
        <v>30</v>
      </c>
      <c r="M12" s="544" t="s">
        <v>406</v>
      </c>
      <c r="N12" s="543" t="s">
        <v>405</v>
      </c>
      <c r="O12" s="545"/>
      <c r="P12" s="289" t="s">
        <v>23</v>
      </c>
      <c r="Q12" s="290" t="s">
        <v>104</v>
      </c>
      <c r="R12" s="538" t="s">
        <v>104</v>
      </c>
      <c r="S12" s="291" t="s">
        <v>104</v>
      </c>
      <c r="T12" s="546"/>
    </row>
    <row r="13" spans="1:20" ht="26.4">
      <c r="A13" s="280" t="s">
        <v>17</v>
      </c>
      <c r="B13" s="539" t="s">
        <v>397</v>
      </c>
      <c r="C13" s="540" t="s">
        <v>100</v>
      </c>
      <c r="D13" s="541" t="s">
        <v>398</v>
      </c>
      <c r="E13" s="535" t="s">
        <v>399</v>
      </c>
      <c r="F13" s="536" t="s">
        <v>415</v>
      </c>
      <c r="G13" s="537" t="s">
        <v>416</v>
      </c>
      <c r="H13" s="542" t="s">
        <v>403</v>
      </c>
      <c r="I13" s="542" t="s">
        <v>23</v>
      </c>
      <c r="J13" s="542" t="s">
        <v>404</v>
      </c>
      <c r="K13" s="536" t="s">
        <v>405</v>
      </c>
      <c r="L13" s="543" t="s">
        <v>30</v>
      </c>
      <c r="M13" s="544" t="s">
        <v>406</v>
      </c>
      <c r="N13" s="543" t="s">
        <v>405</v>
      </c>
      <c r="O13" s="545" t="s">
        <v>417</v>
      </c>
      <c r="P13" s="289" t="s">
        <v>23</v>
      </c>
      <c r="Q13" s="290" t="s">
        <v>104</v>
      </c>
      <c r="R13" s="538" t="s">
        <v>104</v>
      </c>
      <c r="S13" s="291" t="s">
        <v>104</v>
      </c>
      <c r="T13" s="546"/>
    </row>
    <row r="14" spans="1:20" ht="26.4">
      <c r="A14" s="280" t="s">
        <v>17</v>
      </c>
      <c r="B14" s="539" t="s">
        <v>397</v>
      </c>
      <c r="C14" s="540" t="s">
        <v>100</v>
      </c>
      <c r="D14" s="541" t="s">
        <v>418</v>
      </c>
      <c r="E14" s="535" t="s">
        <v>419</v>
      </c>
      <c r="F14" s="536" t="s">
        <v>401</v>
      </c>
      <c r="G14" s="537" t="s">
        <v>402</v>
      </c>
      <c r="H14" s="542" t="s">
        <v>403</v>
      </c>
      <c r="I14" s="542" t="s">
        <v>23</v>
      </c>
      <c r="J14" s="542" t="s">
        <v>420</v>
      </c>
      <c r="K14" s="548" t="s">
        <v>405</v>
      </c>
      <c r="L14" s="549" t="s">
        <v>30</v>
      </c>
      <c r="M14" s="549" t="s">
        <v>406</v>
      </c>
      <c r="N14" s="549" t="s">
        <v>405</v>
      </c>
      <c r="O14" s="549"/>
      <c r="P14" s="289" t="s">
        <v>23</v>
      </c>
      <c r="Q14" s="290" t="s">
        <v>104</v>
      </c>
      <c r="R14" s="538" t="s">
        <v>104</v>
      </c>
      <c r="S14" s="291" t="s">
        <v>104</v>
      </c>
      <c r="T14" s="538"/>
    </row>
    <row r="15" spans="1:20" ht="26.4">
      <c r="A15" s="280" t="s">
        <v>17</v>
      </c>
      <c r="B15" s="539" t="s">
        <v>397</v>
      </c>
      <c r="C15" s="540" t="s">
        <v>100</v>
      </c>
      <c r="D15" s="541" t="s">
        <v>418</v>
      </c>
      <c r="E15" s="535" t="s">
        <v>421</v>
      </c>
      <c r="F15" s="536" t="s">
        <v>401</v>
      </c>
      <c r="G15" s="537" t="s">
        <v>407</v>
      </c>
      <c r="H15" s="542" t="s">
        <v>403</v>
      </c>
      <c r="I15" s="542" t="s">
        <v>23</v>
      </c>
      <c r="J15" s="542" t="s">
        <v>420</v>
      </c>
      <c r="K15" s="548" t="s">
        <v>405</v>
      </c>
      <c r="L15" s="549" t="s">
        <v>30</v>
      </c>
      <c r="M15" s="549" t="s">
        <v>422</v>
      </c>
      <c r="N15" s="549" t="s">
        <v>405</v>
      </c>
      <c r="O15" s="549"/>
      <c r="P15" s="289" t="s">
        <v>23</v>
      </c>
      <c r="Q15" s="290" t="s">
        <v>104</v>
      </c>
      <c r="R15" s="538" t="s">
        <v>104</v>
      </c>
      <c r="S15" s="291" t="s">
        <v>104</v>
      </c>
      <c r="T15" s="538"/>
    </row>
    <row r="16" spans="1:20" ht="26.4">
      <c r="A16" s="280" t="s">
        <v>17</v>
      </c>
      <c r="B16" s="539" t="s">
        <v>397</v>
      </c>
      <c r="C16" s="540" t="s">
        <v>100</v>
      </c>
      <c r="D16" s="541" t="s">
        <v>418</v>
      </c>
      <c r="E16" s="535" t="s">
        <v>423</v>
      </c>
      <c r="F16" s="536" t="s">
        <v>408</v>
      </c>
      <c r="G16" s="537" t="s">
        <v>409</v>
      </c>
      <c r="H16" s="542" t="s">
        <v>403</v>
      </c>
      <c r="I16" s="542" t="s">
        <v>23</v>
      </c>
      <c r="J16" s="542" t="s">
        <v>420</v>
      </c>
      <c r="K16" s="548" t="s">
        <v>405</v>
      </c>
      <c r="L16" s="549" t="s">
        <v>30</v>
      </c>
      <c r="M16" s="549" t="s">
        <v>422</v>
      </c>
      <c r="N16" s="549" t="s">
        <v>405</v>
      </c>
      <c r="O16" s="549"/>
      <c r="P16" s="289" t="s">
        <v>23</v>
      </c>
      <c r="Q16" s="290" t="s">
        <v>104</v>
      </c>
      <c r="R16" s="538" t="s">
        <v>104</v>
      </c>
      <c r="S16" s="291" t="s">
        <v>104</v>
      </c>
      <c r="T16" s="538"/>
    </row>
    <row r="17" spans="1:20" ht="26.4">
      <c r="A17" s="280" t="s">
        <v>17</v>
      </c>
      <c r="B17" s="539" t="s">
        <v>397</v>
      </c>
      <c r="C17" s="540" t="s">
        <v>100</v>
      </c>
      <c r="D17" s="541" t="s">
        <v>418</v>
      </c>
      <c r="E17" s="535" t="s">
        <v>419</v>
      </c>
      <c r="F17" s="536" t="s">
        <v>401</v>
      </c>
      <c r="G17" s="537" t="s">
        <v>410</v>
      </c>
      <c r="H17" s="542" t="s">
        <v>403</v>
      </c>
      <c r="I17" s="542" t="s">
        <v>23</v>
      </c>
      <c r="J17" s="542" t="s">
        <v>420</v>
      </c>
      <c r="K17" s="548" t="s">
        <v>405</v>
      </c>
      <c r="L17" s="549" t="s">
        <v>30</v>
      </c>
      <c r="M17" s="549" t="s">
        <v>422</v>
      </c>
      <c r="N17" s="549" t="s">
        <v>405</v>
      </c>
      <c r="O17" s="549"/>
      <c r="P17" s="289" t="s">
        <v>23</v>
      </c>
      <c r="Q17" s="290" t="s">
        <v>104</v>
      </c>
      <c r="R17" s="538" t="s">
        <v>104</v>
      </c>
      <c r="S17" s="291" t="s">
        <v>104</v>
      </c>
      <c r="T17" s="538"/>
    </row>
    <row r="18" spans="1:20" ht="26.4">
      <c r="A18" s="280" t="s">
        <v>17</v>
      </c>
      <c r="B18" s="539" t="s">
        <v>397</v>
      </c>
      <c r="C18" s="540" t="s">
        <v>100</v>
      </c>
      <c r="D18" s="541" t="s">
        <v>418</v>
      </c>
      <c r="E18" s="535" t="s">
        <v>421</v>
      </c>
      <c r="F18" s="536" t="s">
        <v>401</v>
      </c>
      <c r="G18" s="537" t="s">
        <v>411</v>
      </c>
      <c r="H18" s="542" t="s">
        <v>403</v>
      </c>
      <c r="I18" s="542" t="s">
        <v>23</v>
      </c>
      <c r="J18" s="542" t="s">
        <v>420</v>
      </c>
      <c r="K18" s="548" t="s">
        <v>405</v>
      </c>
      <c r="L18" s="549" t="s">
        <v>30</v>
      </c>
      <c r="M18" s="549" t="s">
        <v>406</v>
      </c>
      <c r="N18" s="549" t="s">
        <v>405</v>
      </c>
      <c r="O18" s="549"/>
      <c r="P18" s="289" t="s">
        <v>23</v>
      </c>
      <c r="Q18" s="290" t="s">
        <v>104</v>
      </c>
      <c r="R18" s="538" t="s">
        <v>104</v>
      </c>
      <c r="S18" s="291" t="s">
        <v>104</v>
      </c>
      <c r="T18" s="538"/>
    </row>
    <row r="19" spans="1:20" ht="26.4">
      <c r="A19" s="280" t="s">
        <v>17</v>
      </c>
      <c r="B19" s="539" t="s">
        <v>397</v>
      </c>
      <c r="C19" s="540" t="s">
        <v>100</v>
      </c>
      <c r="D19" s="541" t="s">
        <v>418</v>
      </c>
      <c r="E19" s="535" t="s">
        <v>423</v>
      </c>
      <c r="F19" s="536" t="s">
        <v>412</v>
      </c>
      <c r="G19" s="537" t="s">
        <v>413</v>
      </c>
      <c r="H19" s="542" t="s">
        <v>403</v>
      </c>
      <c r="I19" s="542" t="s">
        <v>23</v>
      </c>
      <c r="J19" s="542" t="s">
        <v>420</v>
      </c>
      <c r="K19" s="548" t="s">
        <v>405</v>
      </c>
      <c r="L19" s="549" t="s">
        <v>30</v>
      </c>
      <c r="M19" s="549" t="s">
        <v>406</v>
      </c>
      <c r="N19" s="549" t="s">
        <v>405</v>
      </c>
      <c r="O19" s="549"/>
      <c r="P19" s="289" t="s">
        <v>23</v>
      </c>
      <c r="Q19" s="290" t="s">
        <v>104</v>
      </c>
      <c r="R19" s="538" t="s">
        <v>104</v>
      </c>
      <c r="S19" s="291" t="s">
        <v>104</v>
      </c>
      <c r="T19" s="538"/>
    </row>
    <row r="20" spans="1:20" ht="26.4">
      <c r="A20" s="280" t="s">
        <v>17</v>
      </c>
      <c r="B20" s="539" t="s">
        <v>397</v>
      </c>
      <c r="C20" s="540" t="s">
        <v>100</v>
      </c>
      <c r="D20" s="541" t="s">
        <v>418</v>
      </c>
      <c r="E20" s="535" t="s">
        <v>419</v>
      </c>
      <c r="F20" s="536" t="s">
        <v>414</v>
      </c>
      <c r="G20" s="537" t="s">
        <v>413</v>
      </c>
      <c r="H20" s="542" t="s">
        <v>403</v>
      </c>
      <c r="I20" s="542" t="s">
        <v>23</v>
      </c>
      <c r="J20" s="542" t="s">
        <v>420</v>
      </c>
      <c r="K20" s="548" t="s">
        <v>405</v>
      </c>
      <c r="L20" s="549" t="s">
        <v>30</v>
      </c>
      <c r="M20" s="549" t="s">
        <v>406</v>
      </c>
      <c r="N20" s="549" t="s">
        <v>405</v>
      </c>
      <c r="O20" s="549"/>
      <c r="P20" s="289" t="s">
        <v>23</v>
      </c>
      <c r="Q20" s="290" t="s">
        <v>104</v>
      </c>
      <c r="R20" s="538" t="s">
        <v>104</v>
      </c>
      <c r="S20" s="291" t="s">
        <v>104</v>
      </c>
      <c r="T20" s="538"/>
    </row>
    <row r="21" spans="1:20" ht="39.6">
      <c r="A21" s="280" t="s">
        <v>17</v>
      </c>
      <c r="B21" s="539" t="s">
        <v>397</v>
      </c>
      <c r="C21" s="540" t="s">
        <v>100</v>
      </c>
      <c r="D21" s="541" t="s">
        <v>418</v>
      </c>
      <c r="E21" s="535" t="s">
        <v>421</v>
      </c>
      <c r="F21" s="536" t="s">
        <v>415</v>
      </c>
      <c r="G21" s="537" t="s">
        <v>416</v>
      </c>
      <c r="H21" s="542" t="s">
        <v>403</v>
      </c>
      <c r="I21" s="542" t="s">
        <v>23</v>
      </c>
      <c r="J21" s="542" t="s">
        <v>424</v>
      </c>
      <c r="K21" s="548" t="s">
        <v>405</v>
      </c>
      <c r="L21" s="549" t="s">
        <v>30</v>
      </c>
      <c r="M21" s="549" t="s">
        <v>406</v>
      </c>
      <c r="N21" s="549" t="s">
        <v>405</v>
      </c>
      <c r="O21" s="549" t="s">
        <v>417</v>
      </c>
      <c r="P21" s="289" t="s">
        <v>23</v>
      </c>
      <c r="Q21" s="290" t="s">
        <v>104</v>
      </c>
      <c r="R21" s="538" t="s">
        <v>104</v>
      </c>
      <c r="S21" s="291" t="s">
        <v>104</v>
      </c>
      <c r="T21" s="538"/>
    </row>
    <row r="22" spans="1:20" ht="43.2">
      <c r="A22" s="280" t="s">
        <v>17</v>
      </c>
      <c r="B22" s="539" t="s">
        <v>397</v>
      </c>
      <c r="C22" s="540" t="s">
        <v>100</v>
      </c>
      <c r="D22" s="541" t="s">
        <v>425</v>
      </c>
      <c r="E22" s="535" t="s">
        <v>426</v>
      </c>
      <c r="F22" s="539" t="s">
        <v>401</v>
      </c>
      <c r="G22" s="550" t="s">
        <v>402</v>
      </c>
      <c r="H22" s="551" t="s">
        <v>403</v>
      </c>
      <c r="I22" s="551" t="s">
        <v>23</v>
      </c>
      <c r="J22" s="551" t="s">
        <v>427</v>
      </c>
      <c r="K22" s="552" t="s">
        <v>405</v>
      </c>
      <c r="L22" s="553" t="s">
        <v>23</v>
      </c>
      <c r="M22" s="553" t="s">
        <v>406</v>
      </c>
      <c r="N22" s="553" t="s">
        <v>405</v>
      </c>
      <c r="O22" s="553" t="s">
        <v>428</v>
      </c>
      <c r="P22" s="289" t="s">
        <v>23</v>
      </c>
      <c r="Q22" s="538" t="s">
        <v>429</v>
      </c>
      <c r="R22" s="538" t="s">
        <v>104</v>
      </c>
      <c r="S22" s="538" t="s">
        <v>104</v>
      </c>
      <c r="T22" s="538"/>
    </row>
    <row r="23" spans="1:20" ht="28.8">
      <c r="A23" s="280" t="s">
        <v>17</v>
      </c>
      <c r="B23" s="539" t="s">
        <v>397</v>
      </c>
      <c r="C23" s="540" t="s">
        <v>100</v>
      </c>
      <c r="D23" s="541" t="s">
        <v>425</v>
      </c>
      <c r="E23" s="535" t="s">
        <v>430</v>
      </c>
      <c r="F23" s="539" t="s">
        <v>401</v>
      </c>
      <c r="G23" s="550" t="s">
        <v>407</v>
      </c>
      <c r="H23" s="551" t="s">
        <v>403</v>
      </c>
      <c r="I23" s="551" t="s">
        <v>23</v>
      </c>
      <c r="J23" s="551" t="s">
        <v>427</v>
      </c>
      <c r="K23" s="552" t="s">
        <v>405</v>
      </c>
      <c r="L23" s="553" t="s">
        <v>23</v>
      </c>
      <c r="M23" s="553" t="s">
        <v>406</v>
      </c>
      <c r="N23" s="553" t="s">
        <v>405</v>
      </c>
      <c r="O23" s="293" t="s">
        <v>428</v>
      </c>
      <c r="P23" s="289" t="s">
        <v>23</v>
      </c>
      <c r="Q23" s="538" t="s">
        <v>104</v>
      </c>
      <c r="R23" s="538" t="s">
        <v>104</v>
      </c>
      <c r="S23" s="538" t="s">
        <v>104</v>
      </c>
      <c r="T23" s="538"/>
    </row>
    <row r="24" spans="1:20" ht="43.2">
      <c r="A24" s="280" t="s">
        <v>17</v>
      </c>
      <c r="B24" s="539" t="s">
        <v>397</v>
      </c>
      <c r="C24" s="540" t="s">
        <v>100</v>
      </c>
      <c r="D24" s="541" t="s">
        <v>425</v>
      </c>
      <c r="E24" s="535" t="s">
        <v>426</v>
      </c>
      <c r="F24" s="539" t="s">
        <v>408</v>
      </c>
      <c r="G24" s="550" t="s">
        <v>409</v>
      </c>
      <c r="H24" s="551" t="s">
        <v>403</v>
      </c>
      <c r="I24" s="551" t="s">
        <v>23</v>
      </c>
      <c r="J24" s="551" t="s">
        <v>427</v>
      </c>
      <c r="K24" s="552" t="s">
        <v>405</v>
      </c>
      <c r="L24" s="553" t="s">
        <v>23</v>
      </c>
      <c r="M24" s="553" t="s">
        <v>406</v>
      </c>
      <c r="N24" s="553" t="s">
        <v>405</v>
      </c>
      <c r="O24" s="553" t="s">
        <v>428</v>
      </c>
      <c r="P24" s="289" t="s">
        <v>23</v>
      </c>
      <c r="Q24" s="538" t="s">
        <v>429</v>
      </c>
      <c r="R24" s="538" t="s">
        <v>104</v>
      </c>
      <c r="S24" s="538" t="s">
        <v>104</v>
      </c>
      <c r="T24" s="538"/>
    </row>
    <row r="25" spans="1:20" ht="43.2">
      <c r="A25" s="280" t="s">
        <v>17</v>
      </c>
      <c r="B25" s="539" t="s">
        <v>397</v>
      </c>
      <c r="C25" s="540" t="s">
        <v>100</v>
      </c>
      <c r="D25" s="541" t="s">
        <v>425</v>
      </c>
      <c r="E25" s="535" t="s">
        <v>430</v>
      </c>
      <c r="F25" s="539" t="s">
        <v>401</v>
      </c>
      <c r="G25" s="550" t="s">
        <v>410</v>
      </c>
      <c r="H25" s="551" t="s">
        <v>403</v>
      </c>
      <c r="I25" s="551" t="s">
        <v>23</v>
      </c>
      <c r="J25" s="551" t="s">
        <v>427</v>
      </c>
      <c r="K25" s="552" t="s">
        <v>405</v>
      </c>
      <c r="L25" s="553" t="s">
        <v>23</v>
      </c>
      <c r="M25" s="553" t="s">
        <v>406</v>
      </c>
      <c r="N25" s="553" t="s">
        <v>405</v>
      </c>
      <c r="O25" s="553" t="s">
        <v>428</v>
      </c>
      <c r="P25" s="289" t="s">
        <v>23</v>
      </c>
      <c r="Q25" s="538" t="s">
        <v>104</v>
      </c>
      <c r="R25" s="538" t="s">
        <v>104</v>
      </c>
      <c r="S25" s="538" t="s">
        <v>104</v>
      </c>
      <c r="T25" s="538"/>
    </row>
    <row r="26" spans="1:20" ht="43.2">
      <c r="A26" s="280" t="s">
        <v>17</v>
      </c>
      <c r="B26" s="539" t="s">
        <v>397</v>
      </c>
      <c r="C26" s="540" t="s">
        <v>100</v>
      </c>
      <c r="D26" s="541" t="s">
        <v>425</v>
      </c>
      <c r="E26" s="535" t="s">
        <v>426</v>
      </c>
      <c r="F26" s="539" t="s">
        <v>401</v>
      </c>
      <c r="G26" s="550" t="s">
        <v>411</v>
      </c>
      <c r="H26" s="551" t="s">
        <v>403</v>
      </c>
      <c r="I26" s="551" t="s">
        <v>23</v>
      </c>
      <c r="J26" s="551" t="s">
        <v>427</v>
      </c>
      <c r="K26" s="552" t="s">
        <v>405</v>
      </c>
      <c r="L26" s="553" t="s">
        <v>23</v>
      </c>
      <c r="M26" s="553" t="s">
        <v>406</v>
      </c>
      <c r="N26" s="553" t="s">
        <v>405</v>
      </c>
      <c r="O26" s="553" t="s">
        <v>428</v>
      </c>
      <c r="P26" s="289" t="s">
        <v>23</v>
      </c>
      <c r="Q26" s="538" t="s">
        <v>429</v>
      </c>
      <c r="R26" s="538" t="s">
        <v>431</v>
      </c>
      <c r="S26" s="538" t="s">
        <v>431</v>
      </c>
      <c r="T26" s="538"/>
    </row>
    <row r="27" spans="1:20" ht="43.2">
      <c r="A27" s="280" t="s">
        <v>17</v>
      </c>
      <c r="B27" s="539" t="s">
        <v>397</v>
      </c>
      <c r="C27" s="540" t="s">
        <v>100</v>
      </c>
      <c r="D27" s="541" t="s">
        <v>425</v>
      </c>
      <c r="E27" s="535" t="s">
        <v>430</v>
      </c>
      <c r="F27" s="539" t="s">
        <v>412</v>
      </c>
      <c r="G27" s="550" t="s">
        <v>413</v>
      </c>
      <c r="H27" s="551" t="s">
        <v>403</v>
      </c>
      <c r="I27" s="551" t="s">
        <v>23</v>
      </c>
      <c r="J27" s="551" t="s">
        <v>427</v>
      </c>
      <c r="K27" s="552" t="s">
        <v>405</v>
      </c>
      <c r="L27" s="553" t="s">
        <v>30</v>
      </c>
      <c r="M27" s="553" t="s">
        <v>406</v>
      </c>
      <c r="N27" s="553" t="s">
        <v>405</v>
      </c>
      <c r="O27" s="553" t="s">
        <v>428</v>
      </c>
      <c r="P27" s="289" t="s">
        <v>23</v>
      </c>
      <c r="Q27" s="538" t="s">
        <v>104</v>
      </c>
      <c r="R27" s="538" t="s">
        <v>104</v>
      </c>
      <c r="S27" s="538" t="s">
        <v>104</v>
      </c>
      <c r="T27" s="538"/>
    </row>
    <row r="28" spans="1:20" ht="43.2">
      <c r="A28" s="280" t="s">
        <v>17</v>
      </c>
      <c r="B28" s="539" t="s">
        <v>397</v>
      </c>
      <c r="C28" s="540" t="s">
        <v>100</v>
      </c>
      <c r="D28" s="541" t="s">
        <v>425</v>
      </c>
      <c r="E28" s="535" t="s">
        <v>426</v>
      </c>
      <c r="F28" s="539" t="s">
        <v>414</v>
      </c>
      <c r="G28" s="550" t="s">
        <v>413</v>
      </c>
      <c r="H28" s="551" t="s">
        <v>403</v>
      </c>
      <c r="I28" s="551" t="s">
        <v>23</v>
      </c>
      <c r="J28" s="551" t="s">
        <v>427</v>
      </c>
      <c r="K28" s="552" t="s">
        <v>405</v>
      </c>
      <c r="L28" s="553" t="s">
        <v>30</v>
      </c>
      <c r="M28" s="553" t="s">
        <v>406</v>
      </c>
      <c r="N28" s="553" t="s">
        <v>405</v>
      </c>
      <c r="O28" s="553" t="s">
        <v>428</v>
      </c>
      <c r="P28" s="289" t="s">
        <v>23</v>
      </c>
      <c r="Q28" s="538" t="s">
        <v>429</v>
      </c>
      <c r="R28" s="538" t="s">
        <v>431</v>
      </c>
      <c r="S28" s="538" t="s">
        <v>431</v>
      </c>
      <c r="T28" s="538"/>
    </row>
    <row r="29" spans="1:20" ht="57.6">
      <c r="A29" s="280" t="s">
        <v>17</v>
      </c>
      <c r="B29" s="539" t="s">
        <v>397</v>
      </c>
      <c r="C29" s="540" t="s">
        <v>100</v>
      </c>
      <c r="D29" s="541" t="s">
        <v>425</v>
      </c>
      <c r="E29" s="535" t="s">
        <v>430</v>
      </c>
      <c r="F29" s="539" t="s">
        <v>415</v>
      </c>
      <c r="G29" s="550" t="s">
        <v>416</v>
      </c>
      <c r="H29" s="551" t="s">
        <v>403</v>
      </c>
      <c r="I29" s="551" t="s">
        <v>23</v>
      </c>
      <c r="J29" s="551" t="s">
        <v>432</v>
      </c>
      <c r="K29" s="552" t="s">
        <v>433</v>
      </c>
      <c r="L29" s="553" t="s">
        <v>30</v>
      </c>
      <c r="M29" s="553" t="s">
        <v>434</v>
      </c>
      <c r="N29" s="553" t="s">
        <v>433</v>
      </c>
      <c r="O29" s="553" t="s">
        <v>435</v>
      </c>
      <c r="P29" s="289" t="s">
        <v>23</v>
      </c>
      <c r="Q29" s="538" t="s">
        <v>104</v>
      </c>
      <c r="R29" s="538" t="s">
        <v>104</v>
      </c>
      <c r="S29" s="538" t="s">
        <v>104</v>
      </c>
      <c r="T29" s="538"/>
    </row>
    <row r="30" spans="1:20" ht="57.6">
      <c r="A30" s="280" t="s">
        <v>17</v>
      </c>
      <c r="B30" s="539" t="s">
        <v>397</v>
      </c>
      <c r="C30" s="540" t="s">
        <v>100</v>
      </c>
      <c r="D30" s="541" t="s">
        <v>425</v>
      </c>
      <c r="E30" s="535" t="s">
        <v>426</v>
      </c>
      <c r="F30" s="539" t="s">
        <v>401</v>
      </c>
      <c r="G30" s="550" t="s">
        <v>402</v>
      </c>
      <c r="H30" s="551" t="s">
        <v>403</v>
      </c>
      <c r="I30" s="551" t="s">
        <v>23</v>
      </c>
      <c r="J30" s="551" t="s">
        <v>427</v>
      </c>
      <c r="K30" s="552" t="s">
        <v>433</v>
      </c>
      <c r="L30" s="553" t="s">
        <v>23</v>
      </c>
      <c r="M30" s="553" t="s">
        <v>434</v>
      </c>
      <c r="N30" s="553" t="s">
        <v>433</v>
      </c>
      <c r="O30" s="553" t="s">
        <v>435</v>
      </c>
      <c r="P30" s="289" t="s">
        <v>23</v>
      </c>
      <c r="Q30" s="538" t="s">
        <v>429</v>
      </c>
      <c r="R30" s="538" t="s">
        <v>431</v>
      </c>
      <c r="S30" s="538" t="s">
        <v>431</v>
      </c>
      <c r="T30" s="538"/>
    </row>
    <row r="31" spans="1:20" ht="57.6">
      <c r="A31" s="280" t="s">
        <v>17</v>
      </c>
      <c r="B31" s="539" t="s">
        <v>397</v>
      </c>
      <c r="C31" s="540" t="s">
        <v>100</v>
      </c>
      <c r="D31" s="541" t="s">
        <v>425</v>
      </c>
      <c r="E31" s="535" t="s">
        <v>430</v>
      </c>
      <c r="F31" s="539" t="s">
        <v>401</v>
      </c>
      <c r="G31" s="550" t="s">
        <v>407</v>
      </c>
      <c r="H31" s="551" t="s">
        <v>403</v>
      </c>
      <c r="I31" s="551" t="s">
        <v>23</v>
      </c>
      <c r="J31" s="551" t="s">
        <v>427</v>
      </c>
      <c r="K31" s="552" t="s">
        <v>433</v>
      </c>
      <c r="L31" s="553" t="s">
        <v>23</v>
      </c>
      <c r="M31" s="553" t="s">
        <v>434</v>
      </c>
      <c r="N31" s="553" t="s">
        <v>433</v>
      </c>
      <c r="O31" s="553" t="s">
        <v>435</v>
      </c>
      <c r="P31" s="289" t="s">
        <v>23</v>
      </c>
      <c r="Q31" s="538" t="s">
        <v>104</v>
      </c>
      <c r="R31" s="538" t="s">
        <v>104</v>
      </c>
      <c r="S31" s="538" t="s">
        <v>104</v>
      </c>
      <c r="T31" s="538"/>
    </row>
    <row r="32" spans="1:20" ht="57.6">
      <c r="A32" s="280" t="s">
        <v>17</v>
      </c>
      <c r="B32" s="539" t="s">
        <v>397</v>
      </c>
      <c r="C32" s="540" t="s">
        <v>100</v>
      </c>
      <c r="D32" s="541" t="s">
        <v>425</v>
      </c>
      <c r="E32" s="535" t="s">
        <v>426</v>
      </c>
      <c r="F32" s="539" t="s">
        <v>408</v>
      </c>
      <c r="G32" s="550" t="s">
        <v>409</v>
      </c>
      <c r="H32" s="551" t="s">
        <v>403</v>
      </c>
      <c r="I32" s="551" t="s">
        <v>23</v>
      </c>
      <c r="J32" s="551" t="s">
        <v>427</v>
      </c>
      <c r="K32" s="552" t="s">
        <v>433</v>
      </c>
      <c r="L32" s="553" t="s">
        <v>23</v>
      </c>
      <c r="M32" s="553" t="s">
        <v>434</v>
      </c>
      <c r="N32" s="553" t="s">
        <v>433</v>
      </c>
      <c r="O32" s="553" t="s">
        <v>435</v>
      </c>
      <c r="P32" s="289" t="s">
        <v>23</v>
      </c>
      <c r="Q32" s="538" t="s">
        <v>429</v>
      </c>
      <c r="R32" s="538" t="s">
        <v>431</v>
      </c>
      <c r="S32" s="538" t="s">
        <v>431</v>
      </c>
      <c r="T32" s="538"/>
    </row>
    <row r="33" spans="1:20" ht="57.6">
      <c r="A33" s="280" t="s">
        <v>17</v>
      </c>
      <c r="B33" s="539" t="s">
        <v>397</v>
      </c>
      <c r="C33" s="540" t="s">
        <v>100</v>
      </c>
      <c r="D33" s="541" t="s">
        <v>425</v>
      </c>
      <c r="E33" s="535" t="s">
        <v>430</v>
      </c>
      <c r="F33" s="539" t="s">
        <v>401</v>
      </c>
      <c r="G33" s="550" t="s">
        <v>410</v>
      </c>
      <c r="H33" s="551" t="s">
        <v>403</v>
      </c>
      <c r="I33" s="551" t="s">
        <v>23</v>
      </c>
      <c r="J33" s="551" t="s">
        <v>427</v>
      </c>
      <c r="K33" s="552" t="s">
        <v>433</v>
      </c>
      <c r="L33" s="553" t="s">
        <v>23</v>
      </c>
      <c r="M33" s="553" t="s">
        <v>434</v>
      </c>
      <c r="N33" s="553" t="s">
        <v>433</v>
      </c>
      <c r="O33" s="553" t="s">
        <v>435</v>
      </c>
      <c r="P33" s="289" t="s">
        <v>23</v>
      </c>
      <c r="Q33" s="538" t="s">
        <v>104</v>
      </c>
      <c r="R33" s="538" t="s">
        <v>104</v>
      </c>
      <c r="S33" s="538" t="s">
        <v>104</v>
      </c>
      <c r="T33" s="538"/>
    </row>
    <row r="34" spans="1:20" ht="52.8">
      <c r="A34" s="294" t="s">
        <v>17</v>
      </c>
      <c r="B34" s="536" t="s">
        <v>397</v>
      </c>
      <c r="C34" s="543" t="s">
        <v>100</v>
      </c>
      <c r="D34" s="541" t="s">
        <v>425</v>
      </c>
      <c r="E34" s="662" t="s">
        <v>426</v>
      </c>
      <c r="F34" s="536" t="s">
        <v>401</v>
      </c>
      <c r="G34" s="537" t="s">
        <v>411</v>
      </c>
      <c r="H34" s="542" t="s">
        <v>403</v>
      </c>
      <c r="I34" s="542" t="s">
        <v>23</v>
      </c>
      <c r="J34" s="542" t="s">
        <v>427</v>
      </c>
      <c r="K34" s="548" t="s">
        <v>433</v>
      </c>
      <c r="L34" s="549" t="s">
        <v>23</v>
      </c>
      <c r="M34" s="549" t="s">
        <v>434</v>
      </c>
      <c r="N34" s="549" t="s">
        <v>433</v>
      </c>
      <c r="O34" s="549" t="s">
        <v>435</v>
      </c>
      <c r="P34" s="289" t="s">
        <v>23</v>
      </c>
      <c r="Q34" s="538" t="s">
        <v>429</v>
      </c>
      <c r="R34" s="538" t="s">
        <v>431</v>
      </c>
      <c r="S34" s="538" t="s">
        <v>431</v>
      </c>
      <c r="T34" s="538"/>
    </row>
    <row r="35" spans="1:20" ht="145.19999999999999">
      <c r="A35" s="294" t="s">
        <v>17</v>
      </c>
      <c r="B35" s="536" t="s">
        <v>397</v>
      </c>
      <c r="C35" s="543" t="s">
        <v>100</v>
      </c>
      <c r="D35" s="541" t="s">
        <v>425</v>
      </c>
      <c r="E35" s="535" t="s">
        <v>436</v>
      </c>
      <c r="F35" s="536" t="s">
        <v>412</v>
      </c>
      <c r="G35" s="537" t="s">
        <v>413</v>
      </c>
      <c r="H35" s="542" t="s">
        <v>403</v>
      </c>
      <c r="I35" s="542" t="s">
        <v>23</v>
      </c>
      <c r="J35" s="542" t="s">
        <v>427</v>
      </c>
      <c r="K35" s="548" t="s">
        <v>433</v>
      </c>
      <c r="L35" s="549" t="s">
        <v>30</v>
      </c>
      <c r="M35" s="549" t="s">
        <v>434</v>
      </c>
      <c r="N35" s="549" t="s">
        <v>433</v>
      </c>
      <c r="O35" s="549" t="s">
        <v>435</v>
      </c>
      <c r="P35" s="289" t="s">
        <v>23</v>
      </c>
      <c r="Q35" s="538" t="s">
        <v>434</v>
      </c>
      <c r="R35" s="538" t="s">
        <v>437</v>
      </c>
      <c r="S35" s="538" t="s">
        <v>37</v>
      </c>
      <c r="T35" s="538" t="s">
        <v>438</v>
      </c>
    </row>
    <row r="36" spans="1:20" ht="145.19999999999999">
      <c r="A36" s="294" t="s">
        <v>17</v>
      </c>
      <c r="B36" s="536" t="s">
        <v>397</v>
      </c>
      <c r="C36" s="543" t="s">
        <v>100</v>
      </c>
      <c r="D36" s="541" t="s">
        <v>425</v>
      </c>
      <c r="E36" s="535" t="s">
        <v>436</v>
      </c>
      <c r="F36" s="536" t="s">
        <v>414</v>
      </c>
      <c r="G36" s="537" t="s">
        <v>413</v>
      </c>
      <c r="H36" s="542" t="s">
        <v>403</v>
      </c>
      <c r="I36" s="542" t="s">
        <v>23</v>
      </c>
      <c r="J36" s="542" t="s">
        <v>427</v>
      </c>
      <c r="K36" s="548" t="s">
        <v>433</v>
      </c>
      <c r="L36" s="549" t="s">
        <v>30</v>
      </c>
      <c r="M36" s="549" t="s">
        <v>434</v>
      </c>
      <c r="N36" s="549" t="s">
        <v>433</v>
      </c>
      <c r="O36" s="549" t="s">
        <v>435</v>
      </c>
      <c r="P36" s="289" t="s">
        <v>23</v>
      </c>
      <c r="Q36" s="538" t="s">
        <v>434</v>
      </c>
      <c r="R36" s="538" t="s">
        <v>437</v>
      </c>
      <c r="S36" s="538" t="s">
        <v>37</v>
      </c>
      <c r="T36" s="538" t="s">
        <v>438</v>
      </c>
    </row>
    <row r="37" spans="1:20" ht="145.19999999999999">
      <c r="A37" s="294" t="s">
        <v>17</v>
      </c>
      <c r="B37" s="536" t="s">
        <v>397</v>
      </c>
      <c r="C37" s="543" t="s">
        <v>100</v>
      </c>
      <c r="D37" s="541" t="s">
        <v>425</v>
      </c>
      <c r="E37" s="535" t="s">
        <v>436</v>
      </c>
      <c r="F37" s="536" t="s">
        <v>415</v>
      </c>
      <c r="G37" s="537" t="s">
        <v>416</v>
      </c>
      <c r="H37" s="542" t="s">
        <v>403</v>
      </c>
      <c r="I37" s="542" t="s">
        <v>23</v>
      </c>
      <c r="J37" s="542" t="s">
        <v>432</v>
      </c>
      <c r="K37" s="548" t="s">
        <v>433</v>
      </c>
      <c r="L37" s="549" t="s">
        <v>30</v>
      </c>
      <c r="M37" s="549" t="s">
        <v>434</v>
      </c>
      <c r="N37" s="549" t="s">
        <v>433</v>
      </c>
      <c r="O37" s="549" t="s">
        <v>435</v>
      </c>
      <c r="P37" s="289" t="s">
        <v>23</v>
      </c>
      <c r="Q37" s="538" t="s">
        <v>434</v>
      </c>
      <c r="R37" s="538" t="s">
        <v>437</v>
      </c>
      <c r="S37" s="538" t="s">
        <v>37</v>
      </c>
      <c r="T37" s="538" t="s">
        <v>438</v>
      </c>
    </row>
    <row r="38" spans="1:20" ht="43.2">
      <c r="A38" s="663" t="s">
        <v>17</v>
      </c>
      <c r="B38" s="664" t="s">
        <v>397</v>
      </c>
      <c r="C38" s="664" t="s">
        <v>100</v>
      </c>
      <c r="D38" s="665" t="s">
        <v>425</v>
      </c>
      <c r="E38" s="665" t="s">
        <v>1068</v>
      </c>
      <c r="F38" s="664" t="s">
        <v>401</v>
      </c>
      <c r="G38" s="664" t="s">
        <v>402</v>
      </c>
      <c r="H38" s="664" t="s">
        <v>403</v>
      </c>
      <c r="I38" s="664" t="s">
        <v>23</v>
      </c>
      <c r="J38" s="664" t="s">
        <v>427</v>
      </c>
      <c r="K38" s="667">
        <v>1</v>
      </c>
      <c r="L38" s="666" t="s">
        <v>23</v>
      </c>
      <c r="M38" s="666" t="s">
        <v>406</v>
      </c>
      <c r="N38" s="667">
        <v>1</v>
      </c>
      <c r="O38" s="666" t="s">
        <v>428</v>
      </c>
      <c r="P38" s="668" t="s">
        <v>23</v>
      </c>
      <c r="Q38" s="669" t="s">
        <v>429</v>
      </c>
      <c r="R38" s="669">
        <v>100</v>
      </c>
      <c r="S38" s="669">
        <v>100</v>
      </c>
      <c r="T38" s="669" t="s">
        <v>698</v>
      </c>
    </row>
    <row r="39" spans="1:20" ht="28.8">
      <c r="A39" s="663" t="s">
        <v>17</v>
      </c>
      <c r="B39" s="670" t="s">
        <v>397</v>
      </c>
      <c r="C39" s="670" t="s">
        <v>100</v>
      </c>
      <c r="D39" s="668" t="s">
        <v>425</v>
      </c>
      <c r="E39" s="668" t="s">
        <v>1068</v>
      </c>
      <c r="F39" s="670" t="s">
        <v>401</v>
      </c>
      <c r="G39" s="670" t="s">
        <v>407</v>
      </c>
      <c r="H39" s="670" t="s">
        <v>403</v>
      </c>
      <c r="I39" s="670" t="s">
        <v>23</v>
      </c>
      <c r="J39" s="670" t="s">
        <v>427</v>
      </c>
      <c r="K39" s="672">
        <v>1</v>
      </c>
      <c r="L39" s="671" t="s">
        <v>23</v>
      </c>
      <c r="M39" s="671" t="s">
        <v>406</v>
      </c>
      <c r="N39" s="672">
        <v>1</v>
      </c>
      <c r="O39" s="673" t="s">
        <v>428</v>
      </c>
      <c r="P39" s="674" t="s">
        <v>23</v>
      </c>
      <c r="Q39" s="669" t="s">
        <v>429</v>
      </c>
      <c r="R39" s="669">
        <v>100</v>
      </c>
      <c r="S39" s="675">
        <v>100</v>
      </c>
      <c r="T39" s="675" t="s">
        <v>698</v>
      </c>
    </row>
    <row r="40" spans="1:20" ht="43.2">
      <c r="A40" s="663" t="s">
        <v>17</v>
      </c>
      <c r="B40" s="670" t="s">
        <v>397</v>
      </c>
      <c r="C40" s="670" t="s">
        <v>100</v>
      </c>
      <c r="D40" s="668" t="s">
        <v>425</v>
      </c>
      <c r="E40" s="668" t="s">
        <v>1068</v>
      </c>
      <c r="F40" s="670" t="s">
        <v>401</v>
      </c>
      <c r="G40" s="670" t="s">
        <v>410</v>
      </c>
      <c r="H40" s="670" t="s">
        <v>403</v>
      </c>
      <c r="I40" s="670" t="s">
        <v>23</v>
      </c>
      <c r="J40" s="670" t="s">
        <v>427</v>
      </c>
      <c r="K40" s="672">
        <v>1</v>
      </c>
      <c r="L40" s="671" t="s">
        <v>23</v>
      </c>
      <c r="M40" s="671" t="s">
        <v>406</v>
      </c>
      <c r="N40" s="672">
        <v>1</v>
      </c>
      <c r="O40" s="666" t="s">
        <v>428</v>
      </c>
      <c r="P40" s="668" t="s">
        <v>23</v>
      </c>
      <c r="Q40" s="669" t="s">
        <v>429</v>
      </c>
      <c r="R40" s="669">
        <v>100</v>
      </c>
      <c r="S40" s="675">
        <v>100</v>
      </c>
      <c r="T40" s="675" t="s">
        <v>698</v>
      </c>
    </row>
    <row r="41" spans="1:20" ht="43.2">
      <c r="A41" s="663" t="s">
        <v>17</v>
      </c>
      <c r="B41" s="670" t="s">
        <v>397</v>
      </c>
      <c r="C41" s="670" t="s">
        <v>100</v>
      </c>
      <c r="D41" s="668" t="s">
        <v>425</v>
      </c>
      <c r="E41" s="668" t="s">
        <v>1068</v>
      </c>
      <c r="F41" s="670" t="s">
        <v>401</v>
      </c>
      <c r="G41" s="670" t="s">
        <v>411</v>
      </c>
      <c r="H41" s="670" t="s">
        <v>403</v>
      </c>
      <c r="I41" s="670" t="s">
        <v>23</v>
      </c>
      <c r="J41" s="670" t="s">
        <v>427</v>
      </c>
      <c r="K41" s="672">
        <v>1</v>
      </c>
      <c r="L41" s="671" t="s">
        <v>23</v>
      </c>
      <c r="M41" s="671" t="s">
        <v>406</v>
      </c>
      <c r="N41" s="672">
        <v>1</v>
      </c>
      <c r="O41" s="671" t="s">
        <v>428</v>
      </c>
      <c r="P41" s="668" t="s">
        <v>23</v>
      </c>
      <c r="Q41" s="669" t="s">
        <v>429</v>
      </c>
      <c r="R41" s="675">
        <v>100</v>
      </c>
      <c r="S41" s="675">
        <v>100</v>
      </c>
      <c r="T41" s="675" t="s">
        <v>698</v>
      </c>
    </row>
    <row r="42" spans="1:20" ht="57.6">
      <c r="A42" s="663" t="s">
        <v>17</v>
      </c>
      <c r="B42" s="670" t="s">
        <v>397</v>
      </c>
      <c r="C42" s="670" t="s">
        <v>100</v>
      </c>
      <c r="D42" s="668" t="s">
        <v>425</v>
      </c>
      <c r="E42" s="668" t="s">
        <v>1068</v>
      </c>
      <c r="F42" s="670" t="s">
        <v>401</v>
      </c>
      <c r="G42" s="670" t="s">
        <v>402</v>
      </c>
      <c r="H42" s="670" t="s">
        <v>403</v>
      </c>
      <c r="I42" s="670" t="s">
        <v>23</v>
      </c>
      <c r="J42" s="670" t="s">
        <v>427</v>
      </c>
      <c r="K42" s="672">
        <v>0.2</v>
      </c>
      <c r="L42" s="671" t="s">
        <v>23</v>
      </c>
      <c r="M42" s="671" t="s">
        <v>434</v>
      </c>
      <c r="N42" s="672">
        <v>0.2</v>
      </c>
      <c r="O42" s="671" t="s">
        <v>435</v>
      </c>
      <c r="P42" s="668" t="s">
        <v>23</v>
      </c>
      <c r="Q42" s="680" t="s">
        <v>434</v>
      </c>
      <c r="R42" s="675">
        <v>38</v>
      </c>
      <c r="S42" s="675">
        <v>30</v>
      </c>
      <c r="T42" s="675" t="s">
        <v>698</v>
      </c>
    </row>
    <row r="43" spans="1:20" ht="57.6">
      <c r="A43" s="663" t="s">
        <v>17</v>
      </c>
      <c r="B43" s="670" t="s">
        <v>397</v>
      </c>
      <c r="C43" s="670" t="s">
        <v>100</v>
      </c>
      <c r="D43" s="668" t="s">
        <v>425</v>
      </c>
      <c r="E43" s="668" t="s">
        <v>1068</v>
      </c>
      <c r="F43" s="670" t="s">
        <v>401</v>
      </c>
      <c r="G43" s="670" t="s">
        <v>407</v>
      </c>
      <c r="H43" s="670" t="s">
        <v>403</v>
      </c>
      <c r="I43" s="670" t="s">
        <v>23</v>
      </c>
      <c r="J43" s="670" t="s">
        <v>427</v>
      </c>
      <c r="K43" s="672">
        <v>0.2</v>
      </c>
      <c r="L43" s="671" t="s">
        <v>23</v>
      </c>
      <c r="M43" s="671" t="s">
        <v>434</v>
      </c>
      <c r="N43" s="672">
        <v>0.2</v>
      </c>
      <c r="O43" s="671" t="s">
        <v>435</v>
      </c>
      <c r="P43" s="668" t="s">
        <v>23</v>
      </c>
      <c r="Q43" s="680" t="s">
        <v>434</v>
      </c>
      <c r="R43" s="675">
        <v>38</v>
      </c>
      <c r="S43" s="675">
        <v>30</v>
      </c>
      <c r="T43" s="675" t="s">
        <v>698</v>
      </c>
    </row>
    <row r="44" spans="1:20" ht="57.6">
      <c r="A44" s="663" t="s">
        <v>17</v>
      </c>
      <c r="B44" s="670" t="s">
        <v>397</v>
      </c>
      <c r="C44" s="670" t="s">
        <v>100</v>
      </c>
      <c r="D44" s="668" t="s">
        <v>425</v>
      </c>
      <c r="E44" s="668" t="s">
        <v>1068</v>
      </c>
      <c r="F44" s="670" t="s">
        <v>401</v>
      </c>
      <c r="G44" s="670" t="s">
        <v>410</v>
      </c>
      <c r="H44" s="670" t="s">
        <v>403</v>
      </c>
      <c r="I44" s="670" t="s">
        <v>23</v>
      </c>
      <c r="J44" s="670" t="s">
        <v>427</v>
      </c>
      <c r="K44" s="672">
        <v>0.2</v>
      </c>
      <c r="L44" s="671" t="s">
        <v>23</v>
      </c>
      <c r="M44" s="671" t="s">
        <v>434</v>
      </c>
      <c r="N44" s="672">
        <v>0.2</v>
      </c>
      <c r="O44" s="671" t="s">
        <v>435</v>
      </c>
      <c r="P44" s="668" t="s">
        <v>23</v>
      </c>
      <c r="Q44" s="680" t="s">
        <v>434</v>
      </c>
      <c r="R44" s="675">
        <v>38</v>
      </c>
      <c r="S44" s="675">
        <v>30</v>
      </c>
      <c r="T44" s="675" t="s">
        <v>698</v>
      </c>
    </row>
    <row r="45" spans="1:20" ht="53.4">
      <c r="A45" s="676" t="s">
        <v>17</v>
      </c>
      <c r="B45" s="677" t="s">
        <v>397</v>
      </c>
      <c r="C45" s="677" t="s">
        <v>100</v>
      </c>
      <c r="D45" s="668" t="s">
        <v>425</v>
      </c>
      <c r="E45" s="668" t="s">
        <v>1068</v>
      </c>
      <c r="F45" s="677" t="s">
        <v>401</v>
      </c>
      <c r="G45" s="677" t="s">
        <v>411</v>
      </c>
      <c r="H45" s="677" t="s">
        <v>403</v>
      </c>
      <c r="I45" s="677" t="s">
        <v>23</v>
      </c>
      <c r="J45" s="677" t="s">
        <v>427</v>
      </c>
      <c r="K45" s="679">
        <v>0.2</v>
      </c>
      <c r="L45" s="678" t="s">
        <v>23</v>
      </c>
      <c r="M45" s="678" t="s">
        <v>434</v>
      </c>
      <c r="N45" s="679">
        <v>0.2</v>
      </c>
      <c r="O45" s="678" t="s">
        <v>435</v>
      </c>
      <c r="P45" s="668" t="s">
        <v>23</v>
      </c>
      <c r="Q45" s="680" t="s">
        <v>434</v>
      </c>
      <c r="R45" s="675">
        <v>38</v>
      </c>
      <c r="S45" s="675">
        <v>30</v>
      </c>
      <c r="T45" s="675" t="s">
        <v>698</v>
      </c>
    </row>
  </sheetData>
  <autoFilter ref="A4:T4" xr:uid="{00000000-0001-0000-08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D7D3A3-F99A-4DC8-BE44-0C87B9EA9750}">
  <ds:schemaRefs>
    <ds:schemaRef ds:uri="http://schemas.microsoft.com/sharepoint/v3/contenttype/forms"/>
  </ds:schemaRefs>
</ds:datastoreItem>
</file>

<file path=customXml/itemProps2.xml><?xml version="1.0" encoding="utf-8"?>
<ds:datastoreItem xmlns:ds="http://schemas.openxmlformats.org/officeDocument/2006/customXml" ds:itemID="{DE0752C9-8D44-41FB-9C2F-FC3B8F2B05A1}"/>
</file>

<file path=customXml/itemProps3.xml><?xml version="1.0" encoding="utf-8"?>
<ds:datastoreItem xmlns:ds="http://schemas.openxmlformats.org/officeDocument/2006/customXml" ds:itemID="{1AED50AC-6620-4AC2-BF0A-4D2483EB1AFB}">
  <ds:schemaRefs>
    <ds:schemaRef ds:uri="http://purl.org/dc/elements/1.1/"/>
    <ds:schemaRef ds:uri="http://schemas.microsoft.com/office/2006/metadata/properties"/>
    <ds:schemaRef ds:uri="150cf611-9eeb-4d00-9ae9-38dfa8148a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22</vt:i4>
      </vt:variant>
    </vt:vector>
  </HeadingPairs>
  <TitlesOfParts>
    <vt:vector size="22"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Table1H Research survey data</vt:lpstr>
      <vt:lpstr>Table1G List of research survey</vt:lpstr>
      <vt:lpstr>Table2A Fishing activity variab</vt:lpstr>
      <vt:lpstr>Table3A  Pop segment fisher</vt:lpstr>
      <vt:lpstr>Table3B Pop segments aquacu</vt:lpstr>
      <vt:lpstr>Table3C Pop segments proces</vt:lpstr>
      <vt:lpstr>Table4A Sampling plan descripti</vt:lpstr>
      <vt:lpstr>Table4B Sampling frame descript</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STERCZEWSKA Monika (MARE)</dc:creator>
  <cp:keywords/>
  <dc:description/>
  <cp:lastModifiedBy>Tiainen Joni (LUKE)</cp:lastModifiedBy>
  <cp:revision/>
  <dcterms:created xsi:type="dcterms:W3CDTF">2022-02-17T14:35:38Z</dcterms:created>
  <dcterms:modified xsi:type="dcterms:W3CDTF">2022-06-22T10:06:30Z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