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mc:AlternateContent xmlns:mc="http://schemas.openxmlformats.org/markup-compatibility/2006">
    <mc:Choice Requires="x15">
      <x15ac:absPath xmlns:x15ac="http://schemas.microsoft.com/office/spreadsheetml/2010/11/ac" url="\\server03\datos\TRANS TECNOLOGIA\3 -P. EN EJECUCIÓN\MARE_2020_08\ANNEX_II-SECWEB\DOC_TRABAJO\WP3_FUNDING\"/>
    </mc:Choice>
  </mc:AlternateContent>
  <xr:revisionPtr revIDLastSave="0" documentId="13_ncr:1_{14E8526A-52A1-4F37-904D-E9D14F98FA48}" xr6:coauthVersionLast="47" xr6:coauthVersionMax="47" xr10:uidLastSave="{00000000-0000-0000-0000-000000000000}"/>
  <bookViews>
    <workbookView xWindow="28680" yWindow="-120" windowWidth="29040" windowHeight="15840" xr2:uid="{00000000-000D-0000-FFFF-FFFF00000000}"/>
  </bookViews>
  <sheets>
    <sheet name="Sheet1" sheetId="1" r:id="rId1"/>
  </sheets>
  <definedNames>
    <definedName name="_xlchart.v5.5" hidden="1">Sheet1!$Q$7</definedName>
    <definedName name="_xlchart.v5.6" hidden="1">Sheet1!$Q$8:$Q$34</definedName>
    <definedName name="_xlchart.v5.7" hidden="1">Sheet1!$R$7</definedName>
    <definedName name="_xlchart.v5.8" hidden="1">Sheet1!$R$8:$R$34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15" i="1" l="1"/>
  <c r="L8" i="1" l="1"/>
  <c r="L34" i="1" l="1"/>
  <c r="L9" i="1"/>
  <c r="H40" i="1" l="1"/>
  <c r="L38" i="1" l="1"/>
  <c r="L10" i="1"/>
  <c r="L11" i="1"/>
  <c r="L12" i="1"/>
  <c r="L13" i="1"/>
  <c r="L14" i="1"/>
  <c r="L16" i="1"/>
  <c r="L17" i="1"/>
  <c r="L18" i="1"/>
  <c r="L19" i="1"/>
  <c r="L20" i="1"/>
  <c r="L21" i="1"/>
  <c r="L22" i="1"/>
  <c r="L24" i="1"/>
  <c r="L25" i="1"/>
  <c r="L26" i="1"/>
  <c r="L27" i="1"/>
  <c r="L28" i="1"/>
  <c r="L29" i="1"/>
  <c r="L30" i="1"/>
  <c r="L31" i="1"/>
  <c r="L32" i="1"/>
  <c r="L33" i="1"/>
  <c r="C67" i="1"/>
  <c r="D67" i="1"/>
  <c r="O52" i="1" s="1"/>
  <c r="E67" i="1"/>
  <c r="F67" i="1"/>
  <c r="Q47" i="1" s="1"/>
  <c r="G67" i="1"/>
  <c r="B67" i="1"/>
  <c r="M49" i="1" l="1"/>
  <c r="M51" i="1"/>
  <c r="M59" i="1"/>
  <c r="P54" i="1"/>
  <c r="P44" i="1"/>
  <c r="P48" i="1"/>
  <c r="P56" i="1"/>
  <c r="P64" i="1"/>
  <c r="N41" i="1"/>
  <c r="N53" i="1"/>
  <c r="N61" i="1"/>
  <c r="N40" i="1"/>
  <c r="P66" i="1"/>
  <c r="N63" i="1"/>
  <c r="M61" i="1"/>
  <c r="P58" i="1"/>
  <c r="N55" i="1"/>
  <c r="M53" i="1"/>
  <c r="P50" i="1"/>
  <c r="N47" i="1"/>
  <c r="N43" i="1"/>
  <c r="N65" i="1"/>
  <c r="M63" i="1"/>
  <c r="P60" i="1"/>
  <c r="N57" i="1"/>
  <c r="M55" i="1"/>
  <c r="P52" i="1"/>
  <c r="N49" i="1"/>
  <c r="P46" i="1"/>
  <c r="P42" i="1"/>
  <c r="M65" i="1"/>
  <c r="P62" i="1"/>
  <c r="N59" i="1"/>
  <c r="M57" i="1"/>
  <c r="N51" i="1"/>
  <c r="N45" i="1"/>
  <c r="O50" i="1"/>
  <c r="O66" i="1"/>
  <c r="M40" i="1"/>
  <c r="R42" i="1"/>
  <c r="R46" i="1"/>
  <c r="R50" i="1"/>
  <c r="R54" i="1"/>
  <c r="R58" i="1"/>
  <c r="R62" i="1"/>
  <c r="R66" i="1"/>
  <c r="R43" i="1"/>
  <c r="R51" i="1"/>
  <c r="R55" i="1"/>
  <c r="R59" i="1"/>
  <c r="R47" i="1"/>
  <c r="R40" i="1"/>
  <c r="R44" i="1"/>
  <c r="R48" i="1"/>
  <c r="R52" i="1"/>
  <c r="R56" i="1"/>
  <c r="R60" i="1"/>
  <c r="R64" i="1"/>
  <c r="R41" i="1"/>
  <c r="R45" i="1"/>
  <c r="R49" i="1"/>
  <c r="R53" i="1"/>
  <c r="R57" i="1"/>
  <c r="R61" i="1"/>
  <c r="R65" i="1"/>
  <c r="R63" i="1"/>
  <c r="Q40" i="1"/>
  <c r="Q59" i="1"/>
  <c r="Q51" i="1"/>
  <c r="Q65" i="1"/>
  <c r="Q57" i="1"/>
  <c r="Q63" i="1"/>
  <c r="Q55" i="1"/>
  <c r="Q49" i="1"/>
  <c r="Q61" i="1"/>
  <c r="Q53" i="1"/>
  <c r="O58" i="1"/>
  <c r="O54" i="1"/>
  <c r="O62" i="1"/>
  <c r="O64" i="1"/>
  <c r="O60" i="1"/>
  <c r="O56" i="1"/>
  <c r="O48" i="1"/>
  <c r="M47" i="1"/>
  <c r="O46" i="1"/>
  <c r="Q45" i="1"/>
  <c r="M45" i="1"/>
  <c r="Q43" i="1"/>
  <c r="M43" i="1"/>
  <c r="O42" i="1"/>
  <c r="Q41" i="1"/>
  <c r="M41" i="1"/>
  <c r="O40" i="1"/>
  <c r="N66" i="1"/>
  <c r="P65" i="1"/>
  <c r="N64" i="1"/>
  <c r="P63" i="1"/>
  <c r="N62" i="1"/>
  <c r="P61" i="1"/>
  <c r="N60" i="1"/>
  <c r="P59" i="1"/>
  <c r="N58" i="1"/>
  <c r="P57" i="1"/>
  <c r="N56" i="1"/>
  <c r="P55" i="1"/>
  <c r="N54" i="1"/>
  <c r="P53" i="1"/>
  <c r="N52" i="1"/>
  <c r="P51" i="1"/>
  <c r="N50" i="1"/>
  <c r="P49" i="1"/>
  <c r="N48" i="1"/>
  <c r="P47" i="1"/>
  <c r="N46" i="1"/>
  <c r="P45" i="1"/>
  <c r="N44" i="1"/>
  <c r="P43" i="1"/>
  <c r="N42" i="1"/>
  <c r="P41" i="1"/>
  <c r="O44" i="1"/>
  <c r="P40" i="1"/>
  <c r="Q66" i="1"/>
  <c r="M66" i="1"/>
  <c r="O65" i="1"/>
  <c r="Q64" i="1"/>
  <c r="M64" i="1"/>
  <c r="O63" i="1"/>
  <c r="Q62" i="1"/>
  <c r="M62" i="1"/>
  <c r="O61" i="1"/>
  <c r="Q60" i="1"/>
  <c r="M60" i="1"/>
  <c r="O59" i="1"/>
  <c r="Q58" i="1"/>
  <c r="M58" i="1"/>
  <c r="O57" i="1"/>
  <c r="Q56" i="1"/>
  <c r="M56" i="1"/>
  <c r="O55" i="1"/>
  <c r="Q54" i="1"/>
  <c r="M54" i="1"/>
  <c r="O53" i="1"/>
  <c r="Q52" i="1"/>
  <c r="M52" i="1"/>
  <c r="S52" i="1" s="1"/>
  <c r="M20" i="1" s="1"/>
  <c r="N20" i="1" s="1"/>
  <c r="O51" i="1"/>
  <c r="Q50" i="1"/>
  <c r="M50" i="1"/>
  <c r="O49" i="1"/>
  <c r="Q48" i="1"/>
  <c r="M48" i="1"/>
  <c r="O47" i="1"/>
  <c r="Q46" i="1"/>
  <c r="M46" i="1"/>
  <c r="O45" i="1"/>
  <c r="Q44" i="1"/>
  <c r="M44" i="1"/>
  <c r="O43" i="1"/>
  <c r="Q42" i="1"/>
  <c r="M42" i="1"/>
  <c r="O41" i="1"/>
  <c r="H66" i="1"/>
  <c r="H65" i="1"/>
  <c r="H64" i="1"/>
  <c r="H63" i="1"/>
  <c r="H62" i="1"/>
  <c r="H61" i="1"/>
  <c r="H60" i="1"/>
  <c r="H59" i="1"/>
  <c r="H58" i="1"/>
  <c r="H57" i="1"/>
  <c r="H56" i="1"/>
  <c r="H54" i="1"/>
  <c r="H53" i="1"/>
  <c r="H52" i="1"/>
  <c r="H51" i="1"/>
  <c r="H50" i="1"/>
  <c r="H49" i="1"/>
  <c r="H48" i="1"/>
  <c r="H47" i="1"/>
  <c r="H46" i="1"/>
  <c r="H45" i="1"/>
  <c r="H44" i="1"/>
  <c r="H43" i="1"/>
  <c r="H42" i="1"/>
  <c r="H41" i="1"/>
  <c r="S61" i="1" l="1"/>
  <c r="M29" i="1" s="1"/>
  <c r="N29" i="1" s="1"/>
  <c r="N67" i="1"/>
  <c r="S43" i="1"/>
  <c r="M11" i="1" s="1"/>
  <c r="N11" i="1" s="1"/>
  <c r="S51" i="1"/>
  <c r="M19" i="1" s="1"/>
  <c r="N19" i="1" s="1"/>
  <c r="S54" i="1"/>
  <c r="M22" i="1" s="1"/>
  <c r="N22" i="1" s="1"/>
  <c r="S59" i="1"/>
  <c r="M27" i="1" s="1"/>
  <c r="N27" i="1" s="1"/>
  <c r="S40" i="1"/>
  <c r="M8" i="1" s="1"/>
  <c r="S57" i="1"/>
  <c r="M25" i="1" s="1"/>
  <c r="N25" i="1" s="1"/>
  <c r="H67" i="1"/>
  <c r="O67" i="1"/>
  <c r="S47" i="1"/>
  <c r="M15" i="1" s="1"/>
  <c r="N15" i="1" s="1"/>
  <c r="S55" i="1"/>
  <c r="M23" i="1" s="1"/>
  <c r="N23" i="1" s="1"/>
  <c r="S63" i="1"/>
  <c r="M31" i="1" s="1"/>
  <c r="N31" i="1" s="1"/>
  <c r="S46" i="1"/>
  <c r="M14" i="1" s="1"/>
  <c r="N14" i="1" s="1"/>
  <c r="S50" i="1"/>
  <c r="M18" i="1" s="1"/>
  <c r="N18" i="1" s="1"/>
  <c r="S66" i="1"/>
  <c r="M34" i="1" s="1"/>
  <c r="N34" i="1" s="1"/>
  <c r="S45" i="1"/>
  <c r="M13" i="1" s="1"/>
  <c r="N13" i="1" s="1"/>
  <c r="Q67" i="1"/>
  <c r="S56" i="1"/>
  <c r="M24" i="1" s="1"/>
  <c r="N24" i="1" s="1"/>
  <c r="S62" i="1"/>
  <c r="M30" i="1" s="1"/>
  <c r="N30" i="1" s="1"/>
  <c r="P67" i="1"/>
  <c r="R67" i="1"/>
  <c r="S48" i="1"/>
  <c r="M16" i="1" s="1"/>
  <c r="N16" i="1" s="1"/>
  <c r="S53" i="1"/>
  <c r="M21" i="1" s="1"/>
  <c r="N21" i="1" s="1"/>
  <c r="S64" i="1"/>
  <c r="M32" i="1" s="1"/>
  <c r="N32" i="1" s="1"/>
  <c r="S44" i="1"/>
  <c r="M12" i="1" s="1"/>
  <c r="N12" i="1" s="1"/>
  <c r="S49" i="1"/>
  <c r="M17" i="1" s="1"/>
  <c r="N17" i="1" s="1"/>
  <c r="S60" i="1"/>
  <c r="M28" i="1" s="1"/>
  <c r="N28" i="1" s="1"/>
  <c r="S65" i="1"/>
  <c r="M33" i="1" s="1"/>
  <c r="N33" i="1" s="1"/>
  <c r="S58" i="1"/>
  <c r="M26" i="1" s="1"/>
  <c r="N26" i="1" s="1"/>
  <c r="M67" i="1"/>
  <c r="S41" i="1"/>
  <c r="M9" i="1" s="1"/>
  <c r="N9" i="1" s="1"/>
  <c r="S42" i="1"/>
  <c r="M10" i="1" s="1"/>
  <c r="N10" i="1" s="1"/>
  <c r="N8" i="1" l="1"/>
</calcChain>
</file>

<file path=xl/sharedStrings.xml><?xml version="1.0" encoding="utf-8"?>
<sst xmlns="http://schemas.openxmlformats.org/spreadsheetml/2006/main" count="149" uniqueCount="52">
  <si>
    <t>Preliminary estimated annual budget for the secretariat (euro)</t>
  </si>
  <si>
    <t>EC contribution</t>
  </si>
  <si>
    <t>In the proposed scenario, the annual budget is divided in three components:</t>
  </si>
  <si>
    <t>1. Direct contribution from the European Commission.</t>
  </si>
  <si>
    <t>MS contribution, according to the EMFAF</t>
  </si>
  <si>
    <t xml:space="preserve">2. The second component is based on the distribution of the GLOBAL RESOURCES </t>
  </si>
  <si>
    <t>MS contribution, according to the number of RCGs</t>
  </si>
  <si>
    <t>FROM THE EMFAF PER MEMBER STATE FOR THE PERIOD FROM 1 JANUARY 2021 TO 31 DECEMBER 2027 from ANNEX V of Regulation (EU) 2021/1139 of the European Parliament and of the Council of 7 July 2021 establishing the European Maritime, Fisheries and Aquaculture Fund and amending Regulation (EU) 2017/1004. The proposed amount of 52 500 euro is distributed according to the % of the EMFAF budget of each MS.</t>
  </si>
  <si>
    <t>TOTAL</t>
  </si>
  <si>
    <t>Annual contribution by MS according to the total EMFAF budget for the period 2021-2027</t>
  </si>
  <si>
    <t>Annual contribution by MS according number of RCGs in which each MS is participating</t>
  </si>
  <si>
    <t>TOTAL MS annual contribution</t>
  </si>
  <si>
    <t xml:space="preserve">BEL </t>
  </si>
  <si>
    <t>3. The third (and most complex component) is related to the complexity of the administrative support of each regional working group and the participation of each country in different RCGs. Based on the experience gained throughout the project.</t>
  </si>
  <si>
    <t>BGR</t>
  </si>
  <si>
    <t>CZE</t>
  </si>
  <si>
    <t>DNK</t>
  </si>
  <si>
    <t>The weight of each RCG was estimated as: 30% for the RCG MED&amp;BS, 20% for RCG ECON, 20% for RCG NANSEA, 10% for RCG LP, 10% for RCG LDF and 10% for RCG Baltic. Then, the participation of each MS in different RCGs is also considered; 4 landlocked countries (Austria, Czech Republic, Hungary and Slovakia) are members only of RCG ECON. The number for participating MS in the RCG varied between 8 MS in RCG Baltic and 26 MS in RCG ECON. The total parts (75) consist of 8 MS participating in RCG Baltic, 10 MS in RCG Med&amp;BS, 14 MS in RCG NANSEA, 8 MS in RCG LDF, 9 MS in RCG LP and 26 in RCG ECON. The proposed amount of 52 500 euro for this componend is equal to the distribution of the EMFAF budget.</t>
  </si>
  <si>
    <t>DEU</t>
  </si>
  <si>
    <t>EST</t>
  </si>
  <si>
    <t>IRL</t>
  </si>
  <si>
    <t>GRC</t>
  </si>
  <si>
    <t>ESP</t>
  </si>
  <si>
    <t>FRA</t>
  </si>
  <si>
    <t>HRV</t>
  </si>
  <si>
    <t>ITA</t>
  </si>
  <si>
    <t>CYP</t>
  </si>
  <si>
    <t>LVA</t>
  </si>
  <si>
    <t>LTU</t>
  </si>
  <si>
    <t>LUX</t>
  </si>
  <si>
    <t>-</t>
  </si>
  <si>
    <t>HUN</t>
  </si>
  <si>
    <t>MLT</t>
  </si>
  <si>
    <t>NLD</t>
  </si>
  <si>
    <t>AUT</t>
  </si>
  <si>
    <t>POL</t>
  </si>
  <si>
    <t>PRT</t>
  </si>
  <si>
    <t>ROU</t>
  </si>
  <si>
    <t>SVN</t>
  </si>
  <si>
    <t>SVK</t>
  </si>
  <si>
    <t>FIN</t>
  </si>
  <si>
    <t>SWE</t>
  </si>
  <si>
    <t>MS</t>
  </si>
  <si>
    <t>RCG Baltic</t>
  </si>
  <si>
    <t>RCG Med&amp;BS</t>
  </si>
  <si>
    <t>RCG NANSEA</t>
  </si>
  <si>
    <t>RCG LDF</t>
  </si>
  <si>
    <t>RCG LP</t>
  </si>
  <si>
    <t>RCG ECON</t>
  </si>
  <si>
    <t>Total</t>
  </si>
  <si>
    <t>TOTAL per MS</t>
  </si>
  <si>
    <r>
      <t xml:space="preserve">The scenario considers 150 thousand euros as the preliminary </t>
    </r>
    <r>
      <rPr>
        <b/>
        <u/>
        <sz val="11"/>
        <color theme="4"/>
        <rFont val="Gill Sans MT"/>
        <family val="2"/>
      </rPr>
      <t xml:space="preserve">annual </t>
    </r>
    <r>
      <rPr>
        <b/>
        <sz val="11"/>
        <color theme="4"/>
        <rFont val="Gill Sans MT"/>
        <family val="2"/>
      </rPr>
      <t xml:space="preserve">budget, this amount has been calculated based on estimations done with the experience gained running the project for the last 18 months. 
The total amount estimated is expected to cover the RCG Secretariat Activities for all the RCGs for one year, and it does not include VAT.
The proposed budgets are relevant for the period 2023-2025 and is in alignment with the decision period of the COM. Per three year, an update of the calculations will be done, in order to have increase in costs taken into account.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</si>
</sst>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2" x14ac:knownFonts="1">
    <font>
      <sz val="11"/>
      <color theme="1"/>
      <name val="Calibri"/>
      <family val="2"/>
      <charset val="204"/>
      <scheme val="minor"/>
    </font>
    <font>
      <sz val="11"/>
      <color theme="1"/>
      <name val="Gill Sans MT"/>
      <family val="2"/>
    </font>
    <font>
      <b/>
      <sz val="12"/>
      <color theme="1"/>
      <name val="Gill Sans MT"/>
      <family val="2"/>
    </font>
    <font>
      <b/>
      <u/>
      <sz val="11"/>
      <color rgb="FFFF0000"/>
      <name val="Gill Sans MT"/>
      <family val="2"/>
    </font>
    <font>
      <b/>
      <sz val="11"/>
      <color theme="1"/>
      <name val="Gill Sans MT"/>
      <family val="2"/>
    </font>
    <font>
      <b/>
      <sz val="11"/>
      <color theme="4"/>
      <name val="Gill Sans MT"/>
      <family val="2"/>
    </font>
    <font>
      <b/>
      <u/>
      <sz val="11"/>
      <color theme="4"/>
      <name val="Gill Sans MT"/>
      <family val="2"/>
    </font>
    <font>
      <sz val="11"/>
      <color theme="0"/>
      <name val="Gill Sans MT"/>
      <family val="2"/>
    </font>
    <font>
      <sz val="11"/>
      <color theme="3"/>
      <name val="Gill Sans MT"/>
      <family val="2"/>
    </font>
    <font>
      <b/>
      <sz val="11"/>
      <color theme="3"/>
      <name val="Gill Sans MT"/>
      <family val="2"/>
    </font>
    <font>
      <b/>
      <sz val="12"/>
      <color theme="3"/>
      <name val="Gill Sans MT"/>
      <family val="2"/>
    </font>
    <font>
      <b/>
      <sz val="11"/>
      <color theme="0"/>
      <name val="Gill Sans MT"/>
      <family val="2"/>
    </font>
  </fonts>
  <fills count="5">
    <fill>
      <patternFill patternType="none"/>
    </fill>
    <fill>
      <patternFill patternType="gray125"/>
    </fill>
    <fill>
      <patternFill patternType="solid">
        <fgColor theme="8"/>
        <bgColor indexed="64"/>
      </patternFill>
    </fill>
    <fill>
      <patternFill patternType="solid">
        <fgColor theme="6"/>
        <bgColor indexed="64"/>
      </patternFill>
    </fill>
    <fill>
      <patternFill patternType="solid">
        <fgColor theme="4"/>
        <bgColor indexed="64"/>
      </patternFill>
    </fill>
  </fills>
  <borders count="19">
    <border>
      <left/>
      <right/>
      <top/>
      <bottom/>
      <diagonal/>
    </border>
    <border>
      <left style="thin">
        <color theme="3"/>
      </left>
      <right style="thin">
        <color theme="3"/>
      </right>
      <top style="thin">
        <color theme="3"/>
      </top>
      <bottom style="thin">
        <color theme="3"/>
      </bottom>
      <diagonal/>
    </border>
    <border>
      <left style="medium">
        <color theme="3"/>
      </left>
      <right style="thin">
        <color theme="3"/>
      </right>
      <top style="medium">
        <color theme="3"/>
      </top>
      <bottom style="thin">
        <color theme="3"/>
      </bottom>
      <diagonal/>
    </border>
    <border>
      <left style="thin">
        <color theme="3"/>
      </left>
      <right style="thin">
        <color theme="3"/>
      </right>
      <top style="medium">
        <color theme="3"/>
      </top>
      <bottom style="thin">
        <color theme="3"/>
      </bottom>
      <diagonal/>
    </border>
    <border>
      <left style="thin">
        <color theme="3"/>
      </left>
      <right style="medium">
        <color theme="3"/>
      </right>
      <top style="medium">
        <color theme="3"/>
      </top>
      <bottom style="thin">
        <color theme="3"/>
      </bottom>
      <diagonal/>
    </border>
    <border>
      <left style="medium">
        <color theme="3"/>
      </left>
      <right style="thin">
        <color theme="3"/>
      </right>
      <top style="thin">
        <color theme="3"/>
      </top>
      <bottom style="thin">
        <color theme="3"/>
      </bottom>
      <diagonal/>
    </border>
    <border>
      <left style="thin">
        <color theme="3"/>
      </left>
      <right style="medium">
        <color theme="3"/>
      </right>
      <top style="thin">
        <color theme="3"/>
      </top>
      <bottom style="thin">
        <color theme="3"/>
      </bottom>
      <diagonal/>
    </border>
    <border>
      <left style="medium">
        <color theme="3"/>
      </left>
      <right style="thin">
        <color indexed="64"/>
      </right>
      <top/>
      <bottom style="medium">
        <color theme="3"/>
      </bottom>
      <diagonal/>
    </border>
    <border>
      <left/>
      <right/>
      <top/>
      <bottom style="medium">
        <color theme="3"/>
      </bottom>
      <diagonal/>
    </border>
    <border>
      <left/>
      <right style="medium">
        <color theme="3"/>
      </right>
      <top/>
      <bottom style="medium">
        <color theme="3"/>
      </bottom>
      <diagonal/>
    </border>
    <border>
      <left style="medium">
        <color theme="3"/>
      </left>
      <right style="thin">
        <color theme="3"/>
      </right>
      <top style="thin">
        <color theme="3"/>
      </top>
      <bottom style="medium">
        <color theme="3"/>
      </bottom>
      <diagonal/>
    </border>
    <border>
      <left style="thin">
        <color theme="3"/>
      </left>
      <right style="thin">
        <color theme="3"/>
      </right>
      <top style="thin">
        <color theme="3"/>
      </top>
      <bottom style="medium">
        <color theme="3"/>
      </bottom>
      <diagonal/>
    </border>
    <border>
      <left style="thin">
        <color theme="3"/>
      </left>
      <right style="medium">
        <color theme="3"/>
      </right>
      <top style="thin">
        <color theme="3"/>
      </top>
      <bottom style="medium">
        <color theme="3"/>
      </bottom>
      <diagonal/>
    </border>
    <border>
      <left style="medium">
        <color theme="3"/>
      </left>
      <right style="thin">
        <color theme="3"/>
      </right>
      <top/>
      <bottom style="thin">
        <color theme="3"/>
      </bottom>
      <diagonal/>
    </border>
    <border>
      <left style="thin">
        <color theme="3"/>
      </left>
      <right style="thin">
        <color theme="3"/>
      </right>
      <top/>
      <bottom style="thin">
        <color theme="3"/>
      </bottom>
      <diagonal/>
    </border>
    <border>
      <left style="thin">
        <color theme="3"/>
      </left>
      <right style="medium">
        <color theme="3"/>
      </right>
      <top/>
      <bottom style="thin">
        <color theme="3"/>
      </bottom>
      <diagonal/>
    </border>
    <border>
      <left style="medium">
        <color theme="3"/>
      </left>
      <right style="thin">
        <color theme="3"/>
      </right>
      <top style="medium">
        <color theme="3"/>
      </top>
      <bottom style="medium">
        <color theme="3"/>
      </bottom>
      <diagonal/>
    </border>
    <border>
      <left style="thin">
        <color theme="3"/>
      </left>
      <right style="thin">
        <color theme="3"/>
      </right>
      <top style="medium">
        <color theme="3"/>
      </top>
      <bottom style="medium">
        <color theme="3"/>
      </bottom>
      <diagonal/>
    </border>
    <border>
      <left style="thin">
        <color theme="3"/>
      </left>
      <right style="medium">
        <color theme="3"/>
      </right>
      <top style="medium">
        <color theme="3"/>
      </top>
      <bottom style="medium">
        <color theme="3"/>
      </bottom>
      <diagonal/>
    </border>
  </borders>
  <cellStyleXfs count="1">
    <xf numFmtId="0" fontId="0" fillId="0" borderId="0"/>
  </cellStyleXfs>
  <cellXfs count="61">
    <xf numFmtId="0" fontId="0" fillId="0" borderId="0" xfId="0"/>
    <xf numFmtId="0" fontId="1" fillId="0" borderId="0" xfId="0" applyFont="1"/>
    <xf numFmtId="0" fontId="2" fillId="0" borderId="0" xfId="0" applyFont="1" applyAlignment="1">
      <alignment horizontal="center" vertical="center" wrapText="1"/>
    </xf>
    <xf numFmtId="164" fontId="1" fillId="0" borderId="0" xfId="0" applyNumberFormat="1" applyFont="1" applyAlignment="1">
      <alignment wrapText="1"/>
    </xf>
    <xf numFmtId="164" fontId="1" fillId="0" borderId="0" xfId="0" applyNumberFormat="1" applyFont="1"/>
    <xf numFmtId="0" fontId="1" fillId="3" borderId="0" xfId="0" applyFont="1" applyFill="1" applyAlignment="1">
      <alignment horizontal="center" wrapText="1"/>
    </xf>
    <xf numFmtId="0" fontId="1" fillId="3" borderId="0" xfId="0" applyFont="1" applyFill="1"/>
    <xf numFmtId="0" fontId="3" fillId="2" borderId="0" xfId="0" applyFont="1" applyFill="1" applyAlignment="1">
      <alignment horizontal="center" wrapText="1"/>
    </xf>
    <xf numFmtId="0" fontId="1" fillId="4" borderId="0" xfId="0" applyFont="1" applyFill="1" applyAlignment="1">
      <alignment horizontal="center" wrapText="1"/>
    </xf>
    <xf numFmtId="0" fontId="1" fillId="4" borderId="0" xfId="0" applyFont="1" applyFill="1"/>
    <xf numFmtId="0" fontId="7" fillId="2" borderId="0" xfId="0" applyFont="1" applyFill="1" applyAlignment="1">
      <alignment horizontal="center"/>
    </xf>
    <xf numFmtId="0" fontId="7" fillId="2" borderId="0" xfId="0" applyFont="1" applyFill="1"/>
    <xf numFmtId="0" fontId="8" fillId="0" borderId="1" xfId="0" applyFont="1" applyBorder="1"/>
    <xf numFmtId="1" fontId="8" fillId="4" borderId="1" xfId="0" applyNumberFormat="1" applyFont="1" applyFill="1" applyBorder="1"/>
    <xf numFmtId="1" fontId="8" fillId="3" borderId="1" xfId="0" applyNumberFormat="1" applyFont="1" applyFill="1" applyBorder="1"/>
    <xf numFmtId="3" fontId="8" fillId="0" borderId="1" xfId="0" applyNumberFormat="1" applyFont="1" applyBorder="1"/>
    <xf numFmtId="0" fontId="5" fillId="0" borderId="0" xfId="0" applyFont="1" applyBorder="1" applyAlignment="1">
      <alignment horizontal="right" vertical="center" wrapText="1"/>
    </xf>
    <xf numFmtId="0" fontId="4" fillId="0" borderId="0" xfId="0" applyFont="1" applyBorder="1"/>
    <xf numFmtId="0" fontId="7" fillId="2" borderId="0" xfId="0" applyFont="1" applyFill="1" applyBorder="1" applyAlignment="1"/>
    <xf numFmtId="0" fontId="7" fillId="4" borderId="0" xfId="0" applyFont="1" applyFill="1" applyBorder="1" applyAlignment="1">
      <alignment wrapText="1"/>
    </xf>
    <xf numFmtId="0" fontId="7" fillId="4" borderId="0" xfId="0" applyFont="1" applyFill="1" applyBorder="1" applyAlignment="1">
      <alignment vertical="top" wrapText="1"/>
    </xf>
    <xf numFmtId="0" fontId="7" fillId="3" borderId="0" xfId="0" applyFont="1" applyFill="1" applyBorder="1" applyAlignment="1">
      <alignment wrapText="1"/>
    </xf>
    <xf numFmtId="0" fontId="7" fillId="3" borderId="0" xfId="0" applyFont="1" applyFill="1" applyBorder="1" applyAlignment="1">
      <alignment vertical="top" wrapText="1"/>
    </xf>
    <xf numFmtId="0" fontId="8" fillId="0" borderId="0" xfId="0" applyFont="1"/>
    <xf numFmtId="0" fontId="8" fillId="0" borderId="5" xfId="0" applyFont="1" applyBorder="1"/>
    <xf numFmtId="0" fontId="8" fillId="0" borderId="7" xfId="0" applyFont="1" applyBorder="1"/>
    <xf numFmtId="0" fontId="8" fillId="0" borderId="8" xfId="0" applyFont="1" applyBorder="1"/>
    <xf numFmtId="0" fontId="8" fillId="0" borderId="9" xfId="0" applyFont="1" applyBorder="1"/>
    <xf numFmtId="0" fontId="8" fillId="0" borderId="10" xfId="0" applyFont="1" applyBorder="1"/>
    <xf numFmtId="0" fontId="8" fillId="0" borderId="11" xfId="0" applyFont="1" applyBorder="1"/>
    <xf numFmtId="3" fontId="8" fillId="0" borderId="11" xfId="0" applyNumberFormat="1" applyFont="1" applyBorder="1"/>
    <xf numFmtId="0" fontId="7" fillId="3" borderId="2" xfId="0" applyFont="1" applyFill="1" applyBorder="1"/>
    <xf numFmtId="0" fontId="7" fillId="3" borderId="3" xfId="0" applyFont="1" applyFill="1" applyBorder="1"/>
    <xf numFmtId="0" fontId="11" fillId="3" borderId="4" xfId="0" applyFont="1" applyFill="1" applyBorder="1"/>
    <xf numFmtId="3" fontId="11" fillId="3" borderId="6" xfId="0" applyNumberFormat="1" applyFont="1" applyFill="1" applyBorder="1"/>
    <xf numFmtId="3" fontId="11" fillId="3" borderId="12" xfId="0" applyNumberFormat="1" applyFont="1" applyFill="1" applyBorder="1"/>
    <xf numFmtId="0" fontId="7" fillId="4" borderId="6" xfId="0" applyFont="1" applyFill="1" applyBorder="1"/>
    <xf numFmtId="1" fontId="9" fillId="0" borderId="6" xfId="0" applyNumberFormat="1" applyFont="1" applyBorder="1"/>
    <xf numFmtId="1" fontId="8" fillId="3" borderId="11" xfId="0" applyNumberFormat="1" applyFont="1" applyFill="1" applyBorder="1"/>
    <xf numFmtId="1" fontId="8" fillId="4" borderId="11" xfId="0" applyNumberFormat="1" applyFont="1" applyFill="1" applyBorder="1"/>
    <xf numFmtId="1" fontId="9" fillId="0" borderId="12" xfId="0" applyNumberFormat="1" applyFont="1" applyBorder="1"/>
    <xf numFmtId="0" fontId="8" fillId="0" borderId="13" xfId="0" applyFont="1" applyBorder="1"/>
    <xf numFmtId="1" fontId="8" fillId="3" borderId="14" xfId="0" applyNumberFormat="1" applyFont="1" applyFill="1" applyBorder="1"/>
    <xf numFmtId="1" fontId="8" fillId="4" borderId="14" xfId="0" applyNumberFormat="1" applyFont="1" applyFill="1" applyBorder="1"/>
    <xf numFmtId="1" fontId="9" fillId="0" borderId="15" xfId="0" applyNumberFormat="1" applyFont="1" applyBorder="1"/>
    <xf numFmtId="0" fontId="8" fillId="0" borderId="16" xfId="0" applyFont="1" applyBorder="1"/>
    <xf numFmtId="0" fontId="11" fillId="3" borderId="17" xfId="0" applyFont="1" applyFill="1" applyBorder="1" applyAlignment="1">
      <alignment horizontal="center" vertical="center" wrapText="1"/>
    </xf>
    <xf numFmtId="0" fontId="11" fillId="4" borderId="17" xfId="0" applyFont="1" applyFill="1" applyBorder="1" applyAlignment="1">
      <alignment horizontal="center" vertical="center" wrapText="1"/>
    </xf>
    <xf numFmtId="0" fontId="10" fillId="0" borderId="18" xfId="0" applyFont="1" applyBorder="1" applyAlignment="1">
      <alignment horizontal="center" vertical="center" wrapText="1"/>
    </xf>
    <xf numFmtId="3" fontId="8" fillId="0" borderId="14" xfId="0" applyNumberFormat="1" applyFont="1" applyBorder="1"/>
    <xf numFmtId="3" fontId="11" fillId="3" borderId="15" xfId="0" applyNumberFormat="1" applyFont="1" applyFill="1" applyBorder="1"/>
    <xf numFmtId="0" fontId="11" fillId="3" borderId="10" xfId="0" applyFont="1" applyFill="1" applyBorder="1" applyAlignment="1">
      <alignment vertical="center"/>
    </xf>
    <xf numFmtId="3" fontId="11" fillId="3" borderId="11" xfId="0" applyNumberFormat="1" applyFont="1" applyFill="1" applyBorder="1" applyAlignment="1">
      <alignment vertical="center"/>
    </xf>
    <xf numFmtId="3" fontId="11" fillId="3" borderId="12" xfId="0" applyNumberFormat="1" applyFont="1" applyFill="1" applyBorder="1" applyAlignment="1">
      <alignment vertical="center"/>
    </xf>
    <xf numFmtId="0" fontId="8" fillId="0" borderId="14" xfId="0" applyFont="1" applyBorder="1"/>
    <xf numFmtId="0" fontId="7" fillId="4" borderId="15" xfId="0" applyFont="1" applyFill="1" applyBorder="1"/>
    <xf numFmtId="0" fontId="11" fillId="4" borderId="16" xfId="0" applyFont="1" applyFill="1" applyBorder="1"/>
    <xf numFmtId="0" fontId="7" fillId="4" borderId="17" xfId="0" applyFont="1" applyFill="1" applyBorder="1"/>
    <xf numFmtId="0" fontId="7" fillId="4" borderId="18" xfId="0" applyFont="1" applyFill="1" applyBorder="1"/>
    <xf numFmtId="0" fontId="7" fillId="4" borderId="18" xfId="0" applyFont="1" applyFill="1" applyBorder="1" applyAlignment="1">
      <alignment horizontal="right"/>
    </xf>
    <xf numFmtId="0" fontId="7" fillId="4" borderId="12" xfId="0" applyFont="1" applyFill="1" applyBorder="1"/>
  </cellXfs>
  <cellStyles count="1">
    <cellStyle name="Normal"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561944</xdr:colOff>
      <xdr:row>0</xdr:row>
      <xdr:rowOff>0</xdr:rowOff>
    </xdr:from>
    <xdr:to>
      <xdr:col>7</xdr:col>
      <xdr:colOff>10130</xdr:colOff>
      <xdr:row>1</xdr:row>
      <xdr:rowOff>11363</xdr:rowOff>
    </xdr:to>
    <xdr:sp macro="" textlink="">
      <xdr:nvSpPr>
        <xdr:cNvPr id="3" name="Rectangle 2">
          <a:extLst>
            <a:ext uri="{FF2B5EF4-FFF2-40B4-BE49-F238E27FC236}">
              <a16:creationId xmlns:a16="http://schemas.microsoft.com/office/drawing/2014/main" id="{00000000-0008-0000-0000-000003000000}"/>
            </a:ext>
          </a:extLst>
        </xdr:cNvPr>
        <xdr:cNvSpPr/>
      </xdr:nvSpPr>
      <xdr:spPr>
        <a:xfrm>
          <a:off x="5761473" y="0"/>
          <a:ext cx="277422" cy="1244010"/>
        </a:xfrm>
        <a:prstGeom prst="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bg-BG" sz="1100"/>
        </a:p>
      </xdr:txBody>
    </xdr:sp>
    <xdr:clientData/>
  </xdr:twoCellAnchor>
  <xdr:twoCellAnchor>
    <xdr:from>
      <xdr:col>6</xdr:col>
      <xdr:colOff>289663</xdr:colOff>
      <xdr:row>0</xdr:row>
      <xdr:rowOff>8031</xdr:rowOff>
    </xdr:from>
    <xdr:to>
      <xdr:col>6</xdr:col>
      <xdr:colOff>563251</xdr:colOff>
      <xdr:row>1</xdr:row>
      <xdr:rowOff>8031</xdr:rowOff>
    </xdr:to>
    <xdr:sp macro="" textlink="">
      <xdr:nvSpPr>
        <xdr:cNvPr id="2" name="Rectangle 1">
          <a:extLst>
            <a:ext uri="{FF2B5EF4-FFF2-40B4-BE49-F238E27FC236}">
              <a16:creationId xmlns:a16="http://schemas.microsoft.com/office/drawing/2014/main" id="{00000000-0008-0000-0000-000002000000}"/>
            </a:ext>
          </a:extLst>
        </xdr:cNvPr>
        <xdr:cNvSpPr/>
      </xdr:nvSpPr>
      <xdr:spPr>
        <a:xfrm>
          <a:off x="5489192" y="8031"/>
          <a:ext cx="273588" cy="1232647"/>
        </a:xfrm>
        <a:prstGeom prst="rect">
          <a:avLst/>
        </a:prstGeom>
        <a:solidFill>
          <a:schemeClr val="accent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bg-BG" sz="1100"/>
        </a:p>
      </xdr:txBody>
    </xdr:sp>
    <xdr:clientData/>
  </xdr:twoCellAnchor>
  <xdr:twoCellAnchor>
    <xdr:from>
      <xdr:col>6</xdr:col>
      <xdr:colOff>17874</xdr:colOff>
      <xdr:row>0</xdr:row>
      <xdr:rowOff>505805</xdr:rowOff>
    </xdr:from>
    <xdr:to>
      <xdr:col>6</xdr:col>
      <xdr:colOff>822223</xdr:colOff>
      <xdr:row>0</xdr:row>
      <xdr:rowOff>692155</xdr:rowOff>
    </xdr:to>
    <xdr:sp macro="" textlink="">
      <xdr:nvSpPr>
        <xdr:cNvPr id="4" name="TextBox 3">
          <a:extLst>
            <a:ext uri="{FF2B5EF4-FFF2-40B4-BE49-F238E27FC236}">
              <a16:creationId xmlns:a16="http://schemas.microsoft.com/office/drawing/2014/main" id="{00000000-0008-0000-0000-000004000000}"/>
            </a:ext>
            <a:ext uri="{147F2762-F138-4A5C-976F-8EAC2B608ADB}">
              <a16:predDERef xmlns:a16="http://schemas.microsoft.com/office/drawing/2014/main" pred="{00000000-0008-0000-0000-000002000000}"/>
            </a:ext>
          </a:extLst>
        </xdr:cNvPr>
        <xdr:cNvSpPr txBox="1"/>
      </xdr:nvSpPr>
      <xdr:spPr>
        <a:xfrm>
          <a:off x="5217403" y="505805"/>
          <a:ext cx="804349" cy="186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400" b="1" u="dbl">
              <a:solidFill>
                <a:schemeClr val="bg1"/>
              </a:solidFill>
            </a:rPr>
            <a:t>150</a:t>
          </a:r>
          <a:r>
            <a:rPr lang="en-US" sz="1400" b="1" u="dbl" baseline="0">
              <a:solidFill>
                <a:schemeClr val="bg1"/>
              </a:solidFill>
            </a:rPr>
            <a:t> 000</a:t>
          </a:r>
          <a:endParaRPr lang="bg-BG" sz="1400" b="1" u="dbl">
            <a:solidFill>
              <a:schemeClr val="bg1"/>
            </a:solidFill>
          </a:endParaRPr>
        </a:p>
      </xdr:txBody>
    </xdr:sp>
    <xdr:clientData/>
  </xdr:twoCellAnchor>
</xdr:wsDr>
</file>

<file path=xl/theme/theme1.xml><?xml version="1.0" encoding="utf-8"?>
<a:theme xmlns:a="http://schemas.openxmlformats.org/drawingml/2006/main" name="Tema de Office">
  <a:themeElements>
    <a:clrScheme name="SecWeb">
      <a:dk1>
        <a:sysClr val="windowText" lastClr="000000"/>
      </a:dk1>
      <a:lt1>
        <a:sysClr val="window" lastClr="FFFFFF"/>
      </a:lt1>
      <a:dk2>
        <a:srgbClr val="3D3D3D"/>
      </a:dk2>
      <a:lt2>
        <a:srgbClr val="EBEBEB"/>
      </a:lt2>
      <a:accent1>
        <a:srgbClr val="F88608"/>
      </a:accent1>
      <a:accent2>
        <a:srgbClr val="137878"/>
      </a:accent2>
      <a:accent3>
        <a:srgbClr val="3EACB0"/>
      </a:accent3>
      <a:accent4>
        <a:srgbClr val="7ACDD0"/>
      </a:accent4>
      <a:accent5>
        <a:srgbClr val="003399"/>
      </a:accent5>
      <a:accent6>
        <a:srgbClr val="FDD1A1"/>
      </a:accent6>
      <a:hlink>
        <a:srgbClr val="828282"/>
      </a:hlink>
      <a:folHlink>
        <a:srgbClr val="A5A5A5"/>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68"/>
  <sheetViews>
    <sheetView tabSelected="1" zoomScale="85" zoomScaleNormal="85" workbookViewId="0">
      <selection activeCell="P1" sqref="P1"/>
    </sheetView>
  </sheetViews>
  <sheetFormatPr baseColWidth="10" defaultColWidth="8.81640625" defaultRowHeight="16.5" x14ac:dyDescent="0.5"/>
  <cols>
    <col min="1" max="1" width="13.54296875" style="1" customWidth="1"/>
    <col min="2" max="5" width="11.81640625" style="1" bestFit="1" customWidth="1"/>
    <col min="6" max="6" width="13.54296875" style="1" customWidth="1"/>
    <col min="7" max="8" width="11.81640625" style="1" bestFit="1" customWidth="1"/>
    <col min="9" max="9" width="13.54296875" style="1" customWidth="1"/>
    <col min="10" max="10" width="6.81640625" style="1" customWidth="1"/>
    <col min="11" max="11" width="13.54296875" style="1" customWidth="1"/>
    <col min="12" max="12" width="23.81640625" style="1" customWidth="1"/>
    <col min="13" max="13" width="25" style="1" customWidth="1"/>
    <col min="14" max="14" width="15.1796875" style="1" customWidth="1"/>
    <col min="15" max="15" width="14.81640625" style="1" customWidth="1"/>
    <col min="16" max="16" width="21.453125" style="1" customWidth="1"/>
    <col min="17" max="17" width="8.81640625" style="1" customWidth="1"/>
    <col min="18" max="18" width="20.54296875" style="1" customWidth="1"/>
    <col min="19" max="19" width="15.81640625" style="1" customWidth="1"/>
    <col min="20" max="16384" width="8.81640625" style="1"/>
  </cols>
  <sheetData>
    <row r="1" spans="1:21" ht="117" customHeight="1" x14ac:dyDescent="0.5">
      <c r="C1" s="2" t="s">
        <v>0</v>
      </c>
      <c r="D1" s="2"/>
      <c r="E1" s="2"/>
      <c r="F1" s="2"/>
      <c r="G1" s="7"/>
      <c r="I1" s="16" t="s">
        <v>51</v>
      </c>
      <c r="J1" s="16"/>
      <c r="K1" s="16"/>
      <c r="L1" s="16"/>
      <c r="M1" s="16"/>
      <c r="N1" s="16"/>
      <c r="O1" s="17"/>
    </row>
    <row r="2" spans="1:21" ht="15" customHeight="1" x14ac:dyDescent="0.5">
      <c r="C2" s="10" t="s">
        <v>1</v>
      </c>
      <c r="D2" s="10"/>
      <c r="E2" s="10"/>
      <c r="F2" s="10"/>
      <c r="G2" s="11">
        <v>45000</v>
      </c>
      <c r="H2" s="16" t="s">
        <v>2</v>
      </c>
      <c r="I2" s="16"/>
      <c r="J2" s="16"/>
      <c r="K2" s="16"/>
      <c r="L2" s="16"/>
      <c r="M2" s="16"/>
      <c r="N2" s="16"/>
      <c r="O2" s="16"/>
      <c r="P2" s="18" t="s">
        <v>3</v>
      </c>
      <c r="Q2" s="18"/>
      <c r="R2" s="18"/>
      <c r="S2" s="18"/>
      <c r="T2" s="18"/>
      <c r="U2" s="18"/>
    </row>
    <row r="3" spans="1:21" ht="15" customHeight="1" x14ac:dyDescent="0.5">
      <c r="C3" s="5" t="s">
        <v>4</v>
      </c>
      <c r="D3" s="5"/>
      <c r="E3" s="5"/>
      <c r="F3" s="5"/>
      <c r="G3" s="6">
        <v>52500</v>
      </c>
      <c r="H3" s="16"/>
      <c r="I3" s="16"/>
      <c r="J3" s="16"/>
      <c r="K3" s="16"/>
      <c r="L3" s="16"/>
      <c r="M3" s="16"/>
      <c r="N3" s="16"/>
      <c r="O3" s="16"/>
      <c r="P3" s="21" t="s">
        <v>5</v>
      </c>
      <c r="Q3" s="21"/>
      <c r="R3" s="21"/>
      <c r="S3" s="21"/>
      <c r="T3" s="21"/>
      <c r="U3" s="21"/>
    </row>
    <row r="4" spans="1:21" x14ac:dyDescent="0.5">
      <c r="C4" s="8" t="s">
        <v>6</v>
      </c>
      <c r="D4" s="8"/>
      <c r="E4" s="8"/>
      <c r="F4" s="8"/>
      <c r="G4" s="9">
        <v>52500</v>
      </c>
      <c r="H4" s="16"/>
      <c r="I4" s="16"/>
      <c r="J4" s="16"/>
      <c r="K4" s="16"/>
      <c r="L4" s="16"/>
      <c r="M4" s="16"/>
      <c r="N4" s="16"/>
      <c r="O4" s="16"/>
      <c r="P4" s="21"/>
      <c r="Q4" s="21"/>
      <c r="R4" s="21"/>
      <c r="S4" s="21"/>
      <c r="T4" s="21"/>
      <c r="U4" s="21"/>
    </row>
    <row r="5" spans="1:21" ht="17" thickBot="1" x14ac:dyDescent="0.55000000000000004">
      <c r="P5" s="22" t="s">
        <v>7</v>
      </c>
      <c r="Q5" s="22"/>
      <c r="R5" s="22"/>
      <c r="S5" s="22"/>
      <c r="T5" s="22"/>
      <c r="U5" s="22"/>
    </row>
    <row r="6" spans="1:21" ht="17" thickBot="1" x14ac:dyDescent="0.55000000000000004">
      <c r="A6" s="31"/>
      <c r="B6" s="32">
        <v>2021</v>
      </c>
      <c r="C6" s="32">
        <v>2022</v>
      </c>
      <c r="D6" s="32">
        <v>2023</v>
      </c>
      <c r="E6" s="32">
        <v>2024</v>
      </c>
      <c r="F6" s="32">
        <v>2025</v>
      </c>
      <c r="G6" s="32">
        <v>2026</v>
      </c>
      <c r="H6" s="32">
        <v>2027</v>
      </c>
      <c r="I6" s="33" t="s">
        <v>8</v>
      </c>
      <c r="P6" s="22"/>
      <c r="Q6" s="22"/>
      <c r="R6" s="22"/>
      <c r="S6" s="22"/>
      <c r="T6" s="22"/>
      <c r="U6" s="22"/>
    </row>
    <row r="7" spans="1:21" ht="60" customHeight="1" thickBot="1" x14ac:dyDescent="0.55000000000000004">
      <c r="A7" s="51" t="s">
        <v>8</v>
      </c>
      <c r="B7" s="52">
        <v>649646302</v>
      </c>
      <c r="C7" s="52">
        <v>867704926</v>
      </c>
      <c r="D7" s="52">
        <v>833435808</v>
      </c>
      <c r="E7" s="52">
        <v>798047503</v>
      </c>
      <c r="F7" s="52">
        <v>707757512</v>
      </c>
      <c r="G7" s="52">
        <v>721531085</v>
      </c>
      <c r="H7" s="52">
        <v>732876864</v>
      </c>
      <c r="I7" s="53">
        <v>5311000000</v>
      </c>
      <c r="K7" s="45"/>
      <c r="L7" s="46" t="s">
        <v>9</v>
      </c>
      <c r="M7" s="47" t="s">
        <v>10</v>
      </c>
      <c r="N7" s="48" t="s">
        <v>11</v>
      </c>
      <c r="O7" s="3"/>
      <c r="P7" s="22"/>
      <c r="Q7" s="22"/>
      <c r="R7" s="22"/>
      <c r="S7" s="22"/>
      <c r="T7" s="22"/>
      <c r="U7" s="22"/>
    </row>
    <row r="8" spans="1:21" ht="15" customHeight="1" x14ac:dyDescent="0.5">
      <c r="A8" s="41" t="s">
        <v>12</v>
      </c>
      <c r="B8" s="49">
        <v>4925394</v>
      </c>
      <c r="C8" s="49">
        <v>6578640</v>
      </c>
      <c r="D8" s="49">
        <v>6318823</v>
      </c>
      <c r="E8" s="49">
        <v>6050521</v>
      </c>
      <c r="F8" s="49">
        <v>5365973</v>
      </c>
      <c r="G8" s="49">
        <v>5470400</v>
      </c>
      <c r="H8" s="49">
        <v>5556420</v>
      </c>
      <c r="I8" s="50">
        <v>40266171</v>
      </c>
      <c r="K8" s="41" t="s">
        <v>12</v>
      </c>
      <c r="L8" s="42">
        <f>I8/$I$7*$G$3</f>
        <v>398.03690030126154</v>
      </c>
      <c r="M8" s="43">
        <f>S40</f>
        <v>1211.5384615384617</v>
      </c>
      <c r="N8" s="44">
        <f>L8+M8</f>
        <v>1609.5753618397232</v>
      </c>
      <c r="O8" s="4"/>
      <c r="P8" s="19" t="s">
        <v>13</v>
      </c>
      <c r="Q8" s="19"/>
      <c r="R8" s="19"/>
      <c r="S8" s="19"/>
      <c r="T8" s="19"/>
      <c r="U8" s="19"/>
    </row>
    <row r="9" spans="1:21" x14ac:dyDescent="0.5">
      <c r="A9" s="24" t="s">
        <v>14</v>
      </c>
      <c r="B9" s="15">
        <v>10390512</v>
      </c>
      <c r="C9" s="15">
        <v>13878165</v>
      </c>
      <c r="D9" s="15">
        <v>13330060</v>
      </c>
      <c r="E9" s="15">
        <v>12764057</v>
      </c>
      <c r="F9" s="15">
        <v>11319949</v>
      </c>
      <c r="G9" s="15">
        <v>11540245</v>
      </c>
      <c r="H9" s="15">
        <v>11721710</v>
      </c>
      <c r="I9" s="34">
        <v>84944698</v>
      </c>
      <c r="K9" s="24" t="s">
        <v>14</v>
      </c>
      <c r="L9" s="14">
        <f>I9/$I$7*$G$3</f>
        <v>839.69057522123887</v>
      </c>
      <c r="M9" s="13">
        <f t="shared" ref="M9:M34" si="0">S41</f>
        <v>1978.8461538461538</v>
      </c>
      <c r="N9" s="37">
        <f t="shared" ref="N9:N34" si="1">L9+M9</f>
        <v>2818.5367290673926</v>
      </c>
      <c r="O9" s="4"/>
      <c r="P9" s="19"/>
      <c r="Q9" s="19"/>
      <c r="R9" s="19"/>
      <c r="S9" s="19"/>
      <c r="T9" s="19"/>
      <c r="U9" s="19"/>
    </row>
    <row r="10" spans="1:21" x14ac:dyDescent="0.5">
      <c r="A10" s="24" t="s">
        <v>15</v>
      </c>
      <c r="B10" s="15">
        <v>3670269</v>
      </c>
      <c r="C10" s="15">
        <v>4902222</v>
      </c>
      <c r="D10" s="15">
        <v>4708614</v>
      </c>
      <c r="E10" s="15">
        <v>4508683</v>
      </c>
      <c r="F10" s="15">
        <v>3998577</v>
      </c>
      <c r="G10" s="15">
        <v>4076392</v>
      </c>
      <c r="H10" s="15">
        <v>4140492</v>
      </c>
      <c r="I10" s="34">
        <v>30005249</v>
      </c>
      <c r="K10" s="24" t="s">
        <v>15</v>
      </c>
      <c r="L10" s="14">
        <f t="shared" ref="L10:L33" si="2">I10/$I$7*$G$3</f>
        <v>296.60620834117867</v>
      </c>
      <c r="M10" s="13">
        <f t="shared" si="0"/>
        <v>403.84615384615387</v>
      </c>
      <c r="N10" s="37">
        <f t="shared" si="1"/>
        <v>700.45236218733248</v>
      </c>
      <c r="O10" s="4"/>
      <c r="P10" s="19"/>
      <c r="Q10" s="19"/>
      <c r="R10" s="19"/>
      <c r="S10" s="19"/>
      <c r="T10" s="19"/>
      <c r="U10" s="19"/>
    </row>
    <row r="11" spans="1:21" ht="15" customHeight="1" x14ac:dyDescent="0.5">
      <c r="A11" s="24" t="s">
        <v>16</v>
      </c>
      <c r="B11" s="15">
        <v>24582747</v>
      </c>
      <c r="C11" s="15">
        <v>32834129</v>
      </c>
      <c r="D11" s="15">
        <v>31537379</v>
      </c>
      <c r="E11" s="15">
        <v>30198278</v>
      </c>
      <c r="F11" s="15">
        <v>26781687</v>
      </c>
      <c r="G11" s="15">
        <v>27302881</v>
      </c>
      <c r="H11" s="15">
        <v>27732208</v>
      </c>
      <c r="I11" s="34">
        <v>200969309</v>
      </c>
      <c r="K11" s="24" t="s">
        <v>16</v>
      </c>
      <c r="L11" s="14">
        <f t="shared" si="2"/>
        <v>1986.6105672189797</v>
      </c>
      <c r="M11" s="13">
        <f t="shared" si="0"/>
        <v>1867.7884615384614</v>
      </c>
      <c r="N11" s="37">
        <f t="shared" si="1"/>
        <v>3854.3990287574411</v>
      </c>
      <c r="O11" s="4"/>
      <c r="P11" s="20" t="s">
        <v>17</v>
      </c>
      <c r="Q11" s="20"/>
      <c r="R11" s="20"/>
      <c r="S11" s="20"/>
      <c r="T11" s="20"/>
      <c r="U11" s="20"/>
    </row>
    <row r="12" spans="1:21" x14ac:dyDescent="0.5">
      <c r="A12" s="24" t="s">
        <v>18</v>
      </c>
      <c r="B12" s="15">
        <v>25908996</v>
      </c>
      <c r="C12" s="15">
        <v>34605542</v>
      </c>
      <c r="D12" s="15">
        <v>33238833</v>
      </c>
      <c r="E12" s="15">
        <v>31827487</v>
      </c>
      <c r="F12" s="15">
        <v>28226569</v>
      </c>
      <c r="G12" s="15">
        <v>28775883</v>
      </c>
      <c r="H12" s="15">
        <v>29228372</v>
      </c>
      <c r="I12" s="34">
        <v>211811682</v>
      </c>
      <c r="K12" s="24" t="s">
        <v>18</v>
      </c>
      <c r="L12" s="14">
        <f t="shared" si="2"/>
        <v>2093.7889860666542</v>
      </c>
      <c r="M12" s="13">
        <f t="shared" si="0"/>
        <v>2524.0384615384614</v>
      </c>
      <c r="N12" s="37">
        <f t="shared" si="1"/>
        <v>4617.8274476051156</v>
      </c>
      <c r="O12" s="4"/>
      <c r="P12" s="20"/>
      <c r="Q12" s="20"/>
      <c r="R12" s="20"/>
      <c r="S12" s="20"/>
      <c r="T12" s="20"/>
      <c r="U12" s="20"/>
    </row>
    <row r="13" spans="1:21" x14ac:dyDescent="0.5">
      <c r="A13" s="24" t="s">
        <v>19</v>
      </c>
      <c r="B13" s="15">
        <v>11912962</v>
      </c>
      <c r="C13" s="15">
        <v>15911637</v>
      </c>
      <c r="D13" s="15">
        <v>15283223</v>
      </c>
      <c r="E13" s="15">
        <v>14634286</v>
      </c>
      <c r="F13" s="15">
        <v>12978583</v>
      </c>
      <c r="G13" s="15">
        <v>13231157</v>
      </c>
      <c r="H13" s="15">
        <v>13439212</v>
      </c>
      <c r="I13" s="34">
        <v>97391060</v>
      </c>
      <c r="K13" s="24" t="s">
        <v>19</v>
      </c>
      <c r="L13" s="14">
        <f t="shared" si="2"/>
        <v>962.72465637356436</v>
      </c>
      <c r="M13" s="13">
        <f t="shared" si="0"/>
        <v>1867.7884615384614</v>
      </c>
      <c r="N13" s="37">
        <f t="shared" si="1"/>
        <v>2830.5131179120258</v>
      </c>
      <c r="O13" s="4"/>
      <c r="P13" s="20"/>
      <c r="Q13" s="20"/>
      <c r="R13" s="20"/>
      <c r="S13" s="20"/>
      <c r="T13" s="20"/>
      <c r="U13" s="20"/>
    </row>
    <row r="14" spans="1:21" x14ac:dyDescent="0.5">
      <c r="A14" s="24" t="s">
        <v>20</v>
      </c>
      <c r="B14" s="15">
        <v>17414773</v>
      </c>
      <c r="C14" s="15">
        <v>23260170</v>
      </c>
      <c r="D14" s="15">
        <v>22341533</v>
      </c>
      <c r="E14" s="15">
        <v>21392895</v>
      </c>
      <c r="F14" s="15">
        <v>18972532</v>
      </c>
      <c r="G14" s="15">
        <v>19341754</v>
      </c>
      <c r="H14" s="15">
        <v>19645895</v>
      </c>
      <c r="I14" s="34">
        <v>142369552</v>
      </c>
      <c r="K14" s="24" t="s">
        <v>20</v>
      </c>
      <c r="L14" s="14">
        <f t="shared" si="2"/>
        <v>1407.3435285257015</v>
      </c>
      <c r="M14" s="13">
        <f t="shared" si="0"/>
        <v>1794.8717948717949</v>
      </c>
      <c r="N14" s="37">
        <f t="shared" si="1"/>
        <v>3202.2153233974964</v>
      </c>
      <c r="O14" s="4"/>
      <c r="P14" s="20"/>
      <c r="Q14" s="20"/>
      <c r="R14" s="20"/>
      <c r="S14" s="20"/>
      <c r="T14" s="20"/>
      <c r="U14" s="20"/>
    </row>
    <row r="15" spans="1:21" x14ac:dyDescent="0.5">
      <c r="A15" s="24" t="s">
        <v>21</v>
      </c>
      <c r="B15" s="15">
        <v>45869836</v>
      </c>
      <c r="C15" s="15">
        <v>61266389</v>
      </c>
      <c r="D15" s="15">
        <v>58846736</v>
      </c>
      <c r="E15" s="15">
        <v>56348059</v>
      </c>
      <c r="F15" s="15">
        <v>49972919</v>
      </c>
      <c r="G15" s="15">
        <v>50945434</v>
      </c>
      <c r="H15" s="15">
        <v>51746530</v>
      </c>
      <c r="I15" s="34">
        <v>374995903</v>
      </c>
      <c r="K15" s="24" t="s">
        <v>21</v>
      </c>
      <c r="L15" s="14">
        <f>I15/$I$7*$G$3</f>
        <v>3706.8885158162302</v>
      </c>
      <c r="M15" s="13">
        <f t="shared" si="0"/>
        <v>2562.1794871794873</v>
      </c>
      <c r="N15" s="37">
        <f t="shared" si="1"/>
        <v>6269.0680029957175</v>
      </c>
      <c r="O15" s="4"/>
      <c r="P15" s="20"/>
      <c r="Q15" s="20"/>
      <c r="R15" s="20"/>
      <c r="S15" s="20"/>
      <c r="T15" s="20"/>
      <c r="U15" s="20"/>
    </row>
    <row r="16" spans="1:21" x14ac:dyDescent="0.5">
      <c r="A16" s="24" t="s">
        <v>22</v>
      </c>
      <c r="B16" s="15">
        <v>137053465</v>
      </c>
      <c r="C16" s="15">
        <v>183056482</v>
      </c>
      <c r="D16" s="15">
        <v>175826854</v>
      </c>
      <c r="E16" s="15">
        <v>168361115</v>
      </c>
      <c r="F16" s="15">
        <v>149312971</v>
      </c>
      <c r="G16" s="15">
        <v>152218730</v>
      </c>
      <c r="H16" s="15">
        <v>154612307</v>
      </c>
      <c r="I16" s="34">
        <v>1120441924</v>
      </c>
      <c r="K16" s="24" t="s">
        <v>22</v>
      </c>
      <c r="L16" s="14">
        <f t="shared" si="2"/>
        <v>11075.729807945772</v>
      </c>
      <c r="M16" s="13">
        <f t="shared" si="0"/>
        <v>4026.1217948717949</v>
      </c>
      <c r="N16" s="37">
        <f t="shared" si="1"/>
        <v>15101.851602817567</v>
      </c>
      <c r="O16" s="4"/>
      <c r="P16" s="20"/>
      <c r="Q16" s="20"/>
      <c r="R16" s="20"/>
      <c r="S16" s="20"/>
      <c r="T16" s="20"/>
      <c r="U16" s="20"/>
    </row>
    <row r="17" spans="1:21" x14ac:dyDescent="0.5">
      <c r="A17" s="24" t="s">
        <v>23</v>
      </c>
      <c r="B17" s="15">
        <v>69372651</v>
      </c>
      <c r="C17" s="15">
        <v>92658097</v>
      </c>
      <c r="D17" s="15">
        <v>88998661</v>
      </c>
      <c r="E17" s="15">
        <v>85219712</v>
      </c>
      <c r="F17" s="15">
        <v>75578071</v>
      </c>
      <c r="G17" s="15">
        <v>77048886</v>
      </c>
      <c r="H17" s="15">
        <v>78260448</v>
      </c>
      <c r="I17" s="34">
        <v>567136526</v>
      </c>
      <c r="K17" s="24" t="s">
        <v>23</v>
      </c>
      <c r="L17" s="14">
        <f t="shared" si="2"/>
        <v>5606.2262502353606</v>
      </c>
      <c r="M17" s="13">
        <f t="shared" si="0"/>
        <v>3369.8717948717949</v>
      </c>
      <c r="N17" s="37">
        <f t="shared" si="1"/>
        <v>8976.0980451071555</v>
      </c>
      <c r="O17" s="4"/>
      <c r="P17" s="20"/>
      <c r="Q17" s="20"/>
      <c r="R17" s="20"/>
      <c r="S17" s="20"/>
      <c r="T17" s="20"/>
      <c r="U17" s="20"/>
    </row>
    <row r="18" spans="1:21" x14ac:dyDescent="0.5">
      <c r="A18" s="24" t="s">
        <v>24</v>
      </c>
      <c r="B18" s="15">
        <v>29808019</v>
      </c>
      <c r="C18" s="15">
        <v>39813303</v>
      </c>
      <c r="D18" s="15">
        <v>38240917</v>
      </c>
      <c r="E18" s="15">
        <v>36617179</v>
      </c>
      <c r="F18" s="15">
        <v>32474362</v>
      </c>
      <c r="G18" s="15">
        <v>33106342</v>
      </c>
      <c r="H18" s="15">
        <v>33626925</v>
      </c>
      <c r="I18" s="34">
        <v>243687047</v>
      </c>
      <c r="K18" s="24" t="s">
        <v>24</v>
      </c>
      <c r="L18" s="14">
        <f t="shared" si="2"/>
        <v>2408.881560440595</v>
      </c>
      <c r="M18" s="13">
        <f t="shared" si="0"/>
        <v>2562.1794871794873</v>
      </c>
      <c r="N18" s="37">
        <f t="shared" si="1"/>
        <v>4971.0610476200818</v>
      </c>
      <c r="O18" s="4"/>
      <c r="P18" s="20"/>
      <c r="Q18" s="20"/>
      <c r="R18" s="20"/>
      <c r="S18" s="20"/>
      <c r="T18" s="20"/>
      <c r="U18" s="20"/>
    </row>
    <row r="19" spans="1:21" x14ac:dyDescent="0.5">
      <c r="A19" s="24" t="s">
        <v>25</v>
      </c>
      <c r="B19" s="15">
        <v>63388749</v>
      </c>
      <c r="C19" s="15">
        <v>84665656</v>
      </c>
      <c r="D19" s="15">
        <v>81321871</v>
      </c>
      <c r="E19" s="15">
        <v>77868885</v>
      </c>
      <c r="F19" s="15">
        <v>69058907</v>
      </c>
      <c r="G19" s="15">
        <v>70402853</v>
      </c>
      <c r="H19" s="15">
        <v>71509909</v>
      </c>
      <c r="I19" s="34">
        <v>518216830</v>
      </c>
      <c r="K19" s="24" t="s">
        <v>25</v>
      </c>
      <c r="L19" s="14">
        <f t="shared" si="2"/>
        <v>5122.6480088495573</v>
      </c>
      <c r="M19" s="13">
        <f t="shared" si="0"/>
        <v>3218.4294871794873</v>
      </c>
      <c r="N19" s="37">
        <f t="shared" si="1"/>
        <v>8341.0774960290437</v>
      </c>
      <c r="O19" s="4"/>
      <c r="P19" s="3"/>
      <c r="Q19" s="3"/>
      <c r="R19" s="3"/>
      <c r="S19" s="3"/>
      <c r="T19" s="3"/>
      <c r="U19" s="3"/>
    </row>
    <row r="20" spans="1:21" x14ac:dyDescent="0.5">
      <c r="A20" s="24" t="s">
        <v>26</v>
      </c>
      <c r="B20" s="15">
        <v>4685786</v>
      </c>
      <c r="C20" s="15">
        <v>6258605</v>
      </c>
      <c r="D20" s="15">
        <v>6011428</v>
      </c>
      <c r="E20" s="15">
        <v>5756178</v>
      </c>
      <c r="F20" s="15">
        <v>5104932</v>
      </c>
      <c r="G20" s="15">
        <v>5204279</v>
      </c>
      <c r="H20" s="15">
        <v>5286114</v>
      </c>
      <c r="I20" s="34">
        <v>38307322</v>
      </c>
      <c r="K20" s="24" t="s">
        <v>26</v>
      </c>
      <c r="L20" s="14">
        <f t="shared" si="2"/>
        <v>378.67339578233856</v>
      </c>
      <c r="M20" s="13">
        <f t="shared" si="0"/>
        <v>2562.1794871794873</v>
      </c>
      <c r="N20" s="37">
        <f t="shared" si="1"/>
        <v>2940.8528829618258</v>
      </c>
      <c r="O20" s="4"/>
      <c r="P20" s="3"/>
      <c r="Q20" s="3"/>
      <c r="R20" s="3"/>
      <c r="S20" s="3"/>
      <c r="T20" s="3"/>
      <c r="U20" s="3"/>
    </row>
    <row r="21" spans="1:21" x14ac:dyDescent="0.5">
      <c r="A21" s="24" t="s">
        <v>27</v>
      </c>
      <c r="B21" s="15">
        <v>16498239</v>
      </c>
      <c r="C21" s="15">
        <v>22035996</v>
      </c>
      <c r="D21" s="15">
        <v>21165707</v>
      </c>
      <c r="E21" s="15">
        <v>20266995</v>
      </c>
      <c r="F21" s="15">
        <v>17974015</v>
      </c>
      <c r="G21" s="15">
        <v>18323805</v>
      </c>
      <c r="H21" s="15">
        <v>18611939</v>
      </c>
      <c r="I21" s="34">
        <v>134876696</v>
      </c>
      <c r="K21" s="24" t="s">
        <v>27</v>
      </c>
      <c r="L21" s="14">
        <f t="shared" si="2"/>
        <v>1333.2755676897007</v>
      </c>
      <c r="M21" s="13">
        <f t="shared" si="0"/>
        <v>2524.0384615384614</v>
      </c>
      <c r="N21" s="37">
        <f t="shared" si="1"/>
        <v>3857.3140292281623</v>
      </c>
      <c r="O21" s="4"/>
      <c r="P21" s="3"/>
      <c r="Q21" s="3"/>
      <c r="R21" s="3"/>
      <c r="S21" s="3"/>
      <c r="T21" s="3"/>
      <c r="U21" s="3"/>
    </row>
    <row r="22" spans="1:21" x14ac:dyDescent="0.5">
      <c r="A22" s="24" t="s">
        <v>28</v>
      </c>
      <c r="B22" s="15">
        <v>7484030</v>
      </c>
      <c r="C22" s="15">
        <v>9996101</v>
      </c>
      <c r="D22" s="15">
        <v>9601315</v>
      </c>
      <c r="E22" s="15">
        <v>9193636</v>
      </c>
      <c r="F22" s="15">
        <v>8153481</v>
      </c>
      <c r="G22" s="15">
        <v>8312155</v>
      </c>
      <c r="H22" s="15">
        <v>8442859</v>
      </c>
      <c r="I22" s="34">
        <v>61183577</v>
      </c>
      <c r="K22" s="24" t="s">
        <v>28</v>
      </c>
      <c r="L22" s="14">
        <f t="shared" si="2"/>
        <v>604.80847156844288</v>
      </c>
      <c r="M22" s="13">
        <f t="shared" si="0"/>
        <v>2524.0384615384614</v>
      </c>
      <c r="N22" s="37">
        <f t="shared" si="1"/>
        <v>3128.8469331069045</v>
      </c>
      <c r="O22" s="4"/>
      <c r="P22" s="3"/>
      <c r="Q22" s="3"/>
      <c r="R22" s="3"/>
      <c r="S22" s="3"/>
      <c r="T22" s="3"/>
      <c r="U22" s="3"/>
    </row>
    <row r="23" spans="1:21" x14ac:dyDescent="0.5">
      <c r="A23" s="24" t="s">
        <v>29</v>
      </c>
      <c r="B23" s="15" t="s">
        <v>30</v>
      </c>
      <c r="C23" s="15" t="s">
        <v>30</v>
      </c>
      <c r="D23" s="15" t="s">
        <v>30</v>
      </c>
      <c r="E23" s="15" t="s">
        <v>30</v>
      </c>
      <c r="F23" s="15" t="s">
        <v>30</v>
      </c>
      <c r="G23" s="15" t="s">
        <v>30</v>
      </c>
      <c r="H23" s="15" t="s">
        <v>30</v>
      </c>
      <c r="I23" s="34" t="s">
        <v>30</v>
      </c>
      <c r="K23" s="24" t="s">
        <v>29</v>
      </c>
      <c r="L23" s="14">
        <v>0</v>
      </c>
      <c r="M23" s="13">
        <f t="shared" si="0"/>
        <v>0</v>
      </c>
      <c r="N23" s="37">
        <f t="shared" si="1"/>
        <v>0</v>
      </c>
      <c r="O23" s="4"/>
      <c r="P23" s="4"/>
      <c r="Q23" s="4"/>
      <c r="R23" s="4"/>
      <c r="S23" s="4"/>
    </row>
    <row r="24" spans="1:21" x14ac:dyDescent="0.5">
      <c r="A24" s="24" t="s">
        <v>31</v>
      </c>
      <c r="B24" s="15">
        <v>4612763</v>
      </c>
      <c r="C24" s="15">
        <v>6161072</v>
      </c>
      <c r="D24" s="15">
        <v>5917747</v>
      </c>
      <c r="E24" s="15">
        <v>5666475</v>
      </c>
      <c r="F24" s="15">
        <v>5025378</v>
      </c>
      <c r="G24" s="15">
        <v>5123176</v>
      </c>
      <c r="H24" s="15">
        <v>5203735</v>
      </c>
      <c r="I24" s="34">
        <v>37710346</v>
      </c>
      <c r="K24" s="24" t="s">
        <v>31</v>
      </c>
      <c r="L24" s="14">
        <f t="shared" si="2"/>
        <v>372.77220203351533</v>
      </c>
      <c r="M24" s="13">
        <f t="shared" si="0"/>
        <v>403.84615384615387</v>
      </c>
      <c r="N24" s="37">
        <f t="shared" si="1"/>
        <v>776.61835587966925</v>
      </c>
      <c r="O24" s="4"/>
      <c r="P24" s="4"/>
      <c r="Q24" s="4"/>
      <c r="R24" s="4"/>
      <c r="S24" s="4"/>
    </row>
    <row r="25" spans="1:21" x14ac:dyDescent="0.5">
      <c r="A25" s="24" t="s">
        <v>32</v>
      </c>
      <c r="B25" s="15">
        <v>2669689</v>
      </c>
      <c r="C25" s="15">
        <v>3565790</v>
      </c>
      <c r="D25" s="15">
        <v>3424963</v>
      </c>
      <c r="E25" s="15">
        <v>3279536</v>
      </c>
      <c r="F25" s="15">
        <v>2908494</v>
      </c>
      <c r="G25" s="15">
        <v>2965097</v>
      </c>
      <c r="H25" s="15">
        <v>3011721</v>
      </c>
      <c r="I25" s="34">
        <v>21825290</v>
      </c>
      <c r="K25" s="24" t="s">
        <v>32</v>
      </c>
      <c r="L25" s="14">
        <f t="shared" si="2"/>
        <v>215.74613537940124</v>
      </c>
      <c r="M25" s="13">
        <f t="shared" si="0"/>
        <v>2562.1794871794873</v>
      </c>
      <c r="N25" s="37">
        <f t="shared" si="1"/>
        <v>2777.9256225588883</v>
      </c>
      <c r="O25" s="4"/>
      <c r="P25" s="4"/>
      <c r="Q25" s="4"/>
      <c r="R25" s="4"/>
      <c r="S25" s="4"/>
    </row>
    <row r="26" spans="1:21" x14ac:dyDescent="0.5">
      <c r="A26" s="24" t="s">
        <v>33</v>
      </c>
      <c r="B26" s="15">
        <v>11978187</v>
      </c>
      <c r="C26" s="15">
        <v>15998755</v>
      </c>
      <c r="D26" s="15">
        <v>15366900</v>
      </c>
      <c r="E26" s="15">
        <v>14714410</v>
      </c>
      <c r="F26" s="15">
        <v>13049642</v>
      </c>
      <c r="G26" s="15">
        <v>13303600</v>
      </c>
      <c r="H26" s="15">
        <v>13512794</v>
      </c>
      <c r="I26" s="34">
        <v>97924288</v>
      </c>
      <c r="K26" s="24" t="s">
        <v>33</v>
      </c>
      <c r="L26" s="14">
        <f t="shared" si="2"/>
        <v>967.99569196008292</v>
      </c>
      <c r="M26" s="13">
        <f t="shared" si="0"/>
        <v>1867.7884615384614</v>
      </c>
      <c r="N26" s="37">
        <f t="shared" si="1"/>
        <v>2835.7841534985446</v>
      </c>
      <c r="O26" s="4"/>
      <c r="P26" s="4"/>
      <c r="Q26" s="4"/>
      <c r="R26" s="4"/>
      <c r="S26" s="4"/>
    </row>
    <row r="27" spans="1:21" x14ac:dyDescent="0.5">
      <c r="A27" s="24" t="s">
        <v>34</v>
      </c>
      <c r="B27" s="15">
        <v>821763</v>
      </c>
      <c r="C27" s="15">
        <v>1097594</v>
      </c>
      <c r="D27" s="15">
        <v>1054246</v>
      </c>
      <c r="E27" s="15">
        <v>1009482</v>
      </c>
      <c r="F27" s="15">
        <v>895270</v>
      </c>
      <c r="G27" s="15">
        <v>912693</v>
      </c>
      <c r="H27" s="15">
        <v>927046</v>
      </c>
      <c r="I27" s="34">
        <v>6718094</v>
      </c>
      <c r="K27" s="24" t="s">
        <v>34</v>
      </c>
      <c r="L27" s="14">
        <f t="shared" si="2"/>
        <v>66.409326868762946</v>
      </c>
      <c r="M27" s="13">
        <f t="shared" si="0"/>
        <v>403.84615384615387</v>
      </c>
      <c r="N27" s="37">
        <f t="shared" si="1"/>
        <v>470.25548071491681</v>
      </c>
      <c r="O27" s="4"/>
      <c r="P27" s="4"/>
      <c r="Q27" s="4"/>
      <c r="R27" s="4"/>
      <c r="S27" s="4"/>
    </row>
    <row r="28" spans="1:21" x14ac:dyDescent="0.5">
      <c r="A28" s="24" t="s">
        <v>35</v>
      </c>
      <c r="B28" s="15">
        <v>62675756</v>
      </c>
      <c r="C28" s="15">
        <v>83713340</v>
      </c>
      <c r="D28" s="15">
        <v>80407168</v>
      </c>
      <c r="E28" s="15">
        <v>76993019</v>
      </c>
      <c r="F28" s="15">
        <v>68282136</v>
      </c>
      <c r="G28" s="15">
        <v>69610965</v>
      </c>
      <c r="H28" s="15">
        <v>70705569</v>
      </c>
      <c r="I28" s="34">
        <v>512387953</v>
      </c>
      <c r="K28" s="24" t="s">
        <v>35</v>
      </c>
      <c r="L28" s="14">
        <f t="shared" si="2"/>
        <v>5065.0287201092069</v>
      </c>
      <c r="M28" s="13">
        <f t="shared" si="0"/>
        <v>2524.0384615384614</v>
      </c>
      <c r="N28" s="37">
        <f t="shared" si="1"/>
        <v>7589.0671816476679</v>
      </c>
      <c r="O28" s="4"/>
      <c r="P28" s="4"/>
      <c r="Q28" s="4"/>
      <c r="R28" s="4"/>
      <c r="S28" s="4"/>
    </row>
    <row r="29" spans="1:21" x14ac:dyDescent="0.5">
      <c r="A29" s="24" t="s">
        <v>36</v>
      </c>
      <c r="B29" s="15">
        <v>46307271</v>
      </c>
      <c r="C29" s="15">
        <v>61850651</v>
      </c>
      <c r="D29" s="15">
        <v>59407923</v>
      </c>
      <c r="E29" s="15">
        <v>56885418</v>
      </c>
      <c r="F29" s="15">
        <v>50449481</v>
      </c>
      <c r="G29" s="15">
        <v>51431271</v>
      </c>
      <c r="H29" s="15">
        <v>52240007</v>
      </c>
      <c r="I29" s="34">
        <v>378572022</v>
      </c>
      <c r="K29" s="24" t="s">
        <v>36</v>
      </c>
      <c r="L29" s="14">
        <f t="shared" si="2"/>
        <v>3742.2389672378085</v>
      </c>
      <c r="M29" s="13">
        <f t="shared" si="0"/>
        <v>2451.1217948717949</v>
      </c>
      <c r="N29" s="37">
        <f t="shared" si="1"/>
        <v>6193.3607621096035</v>
      </c>
      <c r="O29" s="4"/>
      <c r="P29" s="4"/>
      <c r="Q29" s="4"/>
      <c r="R29" s="4"/>
      <c r="S29" s="4"/>
    </row>
    <row r="30" spans="1:21" x14ac:dyDescent="0.5">
      <c r="A30" s="24" t="s">
        <v>37</v>
      </c>
      <c r="B30" s="15">
        <v>19871141</v>
      </c>
      <c r="C30" s="15">
        <v>26541038</v>
      </c>
      <c r="D30" s="15">
        <v>25492826</v>
      </c>
      <c r="E30" s="15">
        <v>24410382</v>
      </c>
      <c r="F30" s="15">
        <v>21648625</v>
      </c>
      <c r="G30" s="15">
        <v>22069926</v>
      </c>
      <c r="H30" s="15">
        <v>22416967</v>
      </c>
      <c r="I30" s="34">
        <v>162450905</v>
      </c>
      <c r="K30" s="24" t="s">
        <v>37</v>
      </c>
      <c r="L30" s="14">
        <f t="shared" si="2"/>
        <v>1605.8505954622483</v>
      </c>
      <c r="M30" s="13">
        <f t="shared" si="0"/>
        <v>1978.8461538461538</v>
      </c>
      <c r="N30" s="37">
        <f t="shared" si="1"/>
        <v>3584.6967493084021</v>
      </c>
      <c r="O30" s="4"/>
      <c r="P30" s="4"/>
      <c r="Q30" s="4"/>
      <c r="R30" s="4"/>
      <c r="S30" s="4"/>
    </row>
    <row r="31" spans="1:21" x14ac:dyDescent="0.5">
      <c r="A31" s="24" t="s">
        <v>38</v>
      </c>
      <c r="B31" s="15">
        <v>2927095</v>
      </c>
      <c r="C31" s="15">
        <v>3909597</v>
      </c>
      <c r="D31" s="15">
        <v>3755191</v>
      </c>
      <c r="E31" s="15">
        <v>3595743</v>
      </c>
      <c r="F31" s="15">
        <v>3188925</v>
      </c>
      <c r="G31" s="15">
        <v>3250985</v>
      </c>
      <c r="H31" s="15">
        <v>3302105</v>
      </c>
      <c r="I31" s="34">
        <v>23929641</v>
      </c>
      <c r="K31" s="24" t="s">
        <v>38</v>
      </c>
      <c r="L31" s="14">
        <f t="shared" si="2"/>
        <v>236.54794812652983</v>
      </c>
      <c r="M31" s="13">
        <f t="shared" si="0"/>
        <v>1978.8461538461538</v>
      </c>
      <c r="N31" s="37">
        <f t="shared" si="1"/>
        <v>2215.3941019726835</v>
      </c>
      <c r="O31" s="4"/>
      <c r="P31" s="4"/>
      <c r="Q31" s="4"/>
      <c r="R31" s="4"/>
      <c r="S31" s="4"/>
    </row>
    <row r="32" spans="1:21" x14ac:dyDescent="0.5">
      <c r="A32" s="24" t="s">
        <v>39</v>
      </c>
      <c r="B32" s="15">
        <v>1862388</v>
      </c>
      <c r="C32" s="15">
        <v>2487512</v>
      </c>
      <c r="D32" s="15">
        <v>2389271</v>
      </c>
      <c r="E32" s="15">
        <v>2287821</v>
      </c>
      <c r="F32" s="15">
        <v>2028980</v>
      </c>
      <c r="G32" s="15">
        <v>2068465</v>
      </c>
      <c r="H32" s="15">
        <v>2100991</v>
      </c>
      <c r="I32" s="34">
        <v>15225428</v>
      </c>
      <c r="K32" s="24" t="s">
        <v>39</v>
      </c>
      <c r="L32" s="14">
        <f t="shared" si="2"/>
        <v>150.50554886085482</v>
      </c>
      <c r="M32" s="13">
        <f t="shared" si="0"/>
        <v>403.84615384615387</v>
      </c>
      <c r="N32" s="37">
        <f t="shared" si="1"/>
        <v>554.35170270700871</v>
      </c>
      <c r="O32" s="4"/>
      <c r="P32" s="4"/>
      <c r="Q32" s="4"/>
      <c r="R32" s="4"/>
      <c r="S32" s="4"/>
    </row>
    <row r="33" spans="1:19" x14ac:dyDescent="0.5">
      <c r="A33" s="24" t="s">
        <v>40</v>
      </c>
      <c r="B33" s="15">
        <v>8777254</v>
      </c>
      <c r="C33" s="15">
        <v>11723405</v>
      </c>
      <c r="D33" s="15">
        <v>11260401</v>
      </c>
      <c r="E33" s="15">
        <v>10782276</v>
      </c>
      <c r="F33" s="15">
        <v>9562384</v>
      </c>
      <c r="G33" s="15">
        <v>9748476</v>
      </c>
      <c r="H33" s="15">
        <v>9901766</v>
      </c>
      <c r="I33" s="34">
        <v>71755962</v>
      </c>
      <c r="K33" s="24" t="s">
        <v>40</v>
      </c>
      <c r="L33" s="14">
        <f t="shared" si="2"/>
        <v>709.31802014686502</v>
      </c>
      <c r="M33" s="13">
        <f t="shared" si="0"/>
        <v>1060.0961538461538</v>
      </c>
      <c r="N33" s="37">
        <f t="shared" si="1"/>
        <v>1769.4141739930187</v>
      </c>
      <c r="O33" s="4"/>
      <c r="P33" s="4"/>
      <c r="Q33" s="4"/>
      <c r="R33" s="4"/>
      <c r="S33" s="4"/>
    </row>
    <row r="34" spans="1:19" ht="17" thickBot="1" x14ac:dyDescent="0.55000000000000004">
      <c r="A34" s="28" t="s">
        <v>41</v>
      </c>
      <c r="B34" s="30">
        <v>14176567</v>
      </c>
      <c r="C34" s="30">
        <v>18935038</v>
      </c>
      <c r="D34" s="30">
        <v>18187218</v>
      </c>
      <c r="E34" s="30">
        <v>17414975</v>
      </c>
      <c r="F34" s="30">
        <v>15444669</v>
      </c>
      <c r="G34" s="30">
        <v>15745235</v>
      </c>
      <c r="H34" s="30">
        <v>15992823</v>
      </c>
      <c r="I34" s="35">
        <v>115896525</v>
      </c>
      <c r="K34" s="28" t="s">
        <v>41</v>
      </c>
      <c r="L34" s="38">
        <f>I34/$I$7*$G$3</f>
        <v>1145.6538434381473</v>
      </c>
      <c r="M34" s="39">
        <f t="shared" si="0"/>
        <v>1867.7884615384614</v>
      </c>
      <c r="N34" s="40">
        <f t="shared" si="1"/>
        <v>3013.4423049766087</v>
      </c>
      <c r="O34" s="4"/>
      <c r="P34" s="4"/>
      <c r="Q34" s="4"/>
      <c r="R34" s="4"/>
      <c r="S34" s="4"/>
    </row>
    <row r="37" spans="1:19" x14ac:dyDescent="0.5">
      <c r="A37" s="23"/>
      <c r="B37" s="23"/>
      <c r="C37" s="23"/>
      <c r="D37" s="23"/>
      <c r="E37" s="23"/>
      <c r="F37" s="23"/>
      <c r="G37" s="23"/>
      <c r="H37" s="23"/>
    </row>
    <row r="38" spans="1:19" ht="17" thickBot="1" x14ac:dyDescent="0.55000000000000004">
      <c r="A38" s="23"/>
      <c r="B38" s="23">
        <v>0.1</v>
      </c>
      <c r="C38" s="23">
        <v>0.3</v>
      </c>
      <c r="D38" s="23">
        <v>0.2</v>
      </c>
      <c r="E38" s="23">
        <v>0.1</v>
      </c>
      <c r="F38" s="23">
        <v>0.1</v>
      </c>
      <c r="G38" s="23">
        <v>0.2</v>
      </c>
      <c r="H38" s="23"/>
      <c r="L38" s="23">
        <f>G4</f>
        <v>52500</v>
      </c>
      <c r="M38" s="23">
        <v>0.1</v>
      </c>
      <c r="N38" s="23">
        <v>0.3</v>
      </c>
      <c r="O38" s="23">
        <v>0.2</v>
      </c>
      <c r="P38" s="23">
        <v>0.1</v>
      </c>
      <c r="Q38" s="23">
        <v>0.1</v>
      </c>
      <c r="R38" s="23">
        <v>0.2</v>
      </c>
      <c r="S38" s="23"/>
    </row>
    <row r="39" spans="1:19" ht="17" thickBot="1" x14ac:dyDescent="0.55000000000000004">
      <c r="A39" s="56" t="s">
        <v>42</v>
      </c>
      <c r="B39" s="57" t="s">
        <v>43</v>
      </c>
      <c r="C39" s="57" t="s">
        <v>44</v>
      </c>
      <c r="D39" s="57" t="s">
        <v>45</v>
      </c>
      <c r="E39" s="57" t="s">
        <v>46</v>
      </c>
      <c r="F39" s="57" t="s">
        <v>47</v>
      </c>
      <c r="G39" s="57" t="s">
        <v>48</v>
      </c>
      <c r="H39" s="59" t="s">
        <v>49</v>
      </c>
      <c r="L39" s="56" t="s">
        <v>42</v>
      </c>
      <c r="M39" s="57" t="s">
        <v>43</v>
      </c>
      <c r="N39" s="57" t="s">
        <v>44</v>
      </c>
      <c r="O39" s="57" t="s">
        <v>45</v>
      </c>
      <c r="P39" s="57" t="s">
        <v>46</v>
      </c>
      <c r="Q39" s="57" t="s">
        <v>47</v>
      </c>
      <c r="R39" s="57" t="s">
        <v>48</v>
      </c>
      <c r="S39" s="58" t="s">
        <v>50</v>
      </c>
    </row>
    <row r="40" spans="1:19" x14ac:dyDescent="0.5">
      <c r="A40" s="41" t="s">
        <v>12</v>
      </c>
      <c r="B40" s="54"/>
      <c r="C40" s="54"/>
      <c r="D40" s="54">
        <v>1</v>
      </c>
      <c r="E40" s="54"/>
      <c r="F40" s="54"/>
      <c r="G40" s="54">
        <v>1</v>
      </c>
      <c r="H40" s="55">
        <f>SUM(B40:G40)</f>
        <v>2</v>
      </c>
      <c r="L40" s="41" t="s">
        <v>12</v>
      </c>
      <c r="M40" s="54">
        <f>$L$38*$M$38*B40/$B$67</f>
        <v>0</v>
      </c>
      <c r="N40" s="54">
        <f>$L$38*$N$38*C40/$C$67</f>
        <v>0</v>
      </c>
      <c r="O40" s="54">
        <f>$L$38*$O$38*D40/$D$67</f>
        <v>807.69230769230774</v>
      </c>
      <c r="P40" s="54">
        <f>$L$38*$P$38*E40/$E$67</f>
        <v>0</v>
      </c>
      <c r="Q40" s="54">
        <f>$L$38*$Q$38*F40/$F$67</f>
        <v>0</v>
      </c>
      <c r="R40" s="54">
        <f>$L$38*$R$38*G40/$G$67</f>
        <v>403.84615384615387</v>
      </c>
      <c r="S40" s="55">
        <f>SUM(M40:R40)</f>
        <v>1211.5384615384617</v>
      </c>
    </row>
    <row r="41" spans="1:19" x14ac:dyDescent="0.5">
      <c r="A41" s="24" t="s">
        <v>14</v>
      </c>
      <c r="B41" s="12"/>
      <c r="C41" s="12">
        <v>1</v>
      </c>
      <c r="D41" s="12"/>
      <c r="E41" s="12"/>
      <c r="F41" s="12"/>
      <c r="G41" s="12">
        <v>1</v>
      </c>
      <c r="H41" s="36">
        <f t="shared" ref="H41:H54" si="3">SUM(B41:G41)</f>
        <v>2</v>
      </c>
      <c r="L41" s="24" t="s">
        <v>14</v>
      </c>
      <c r="M41" s="12">
        <f t="shared" ref="M41:M66" si="4">$L$38*$M$38*B41/$B$67</f>
        <v>0</v>
      </c>
      <c r="N41" s="12">
        <f t="shared" ref="N41:N66" si="5">$L$38*$N$38*C41/$C$67</f>
        <v>1575</v>
      </c>
      <c r="O41" s="12">
        <f t="shared" ref="O41:O66" si="6">$L$38*$O$38*D41/$D$67</f>
        <v>0</v>
      </c>
      <c r="P41" s="12">
        <f t="shared" ref="P41:P66" si="7">$L$38*$P$38*E41/$E$67</f>
        <v>0</v>
      </c>
      <c r="Q41" s="12">
        <f t="shared" ref="Q41:Q66" si="8">$L$38*$Q$38*F41/$F$67</f>
        <v>0</v>
      </c>
      <c r="R41" s="12">
        <f t="shared" ref="R41:R66" si="9">$L$38*$R$38*G41/$G$67</f>
        <v>403.84615384615387</v>
      </c>
      <c r="S41" s="36">
        <f t="shared" ref="S41:S66" si="10">SUM(M41:R41)</f>
        <v>1978.8461538461538</v>
      </c>
    </row>
    <row r="42" spans="1:19" x14ac:dyDescent="0.5">
      <c r="A42" s="24" t="s">
        <v>15</v>
      </c>
      <c r="B42" s="12"/>
      <c r="C42" s="12"/>
      <c r="D42" s="12"/>
      <c r="E42" s="12"/>
      <c r="F42" s="12"/>
      <c r="G42" s="12">
        <v>1</v>
      </c>
      <c r="H42" s="36">
        <f t="shared" si="3"/>
        <v>1</v>
      </c>
      <c r="L42" s="24" t="s">
        <v>15</v>
      </c>
      <c r="M42" s="12">
        <f t="shared" si="4"/>
        <v>0</v>
      </c>
      <c r="N42" s="12">
        <f t="shared" si="5"/>
        <v>0</v>
      </c>
      <c r="O42" s="12">
        <f t="shared" si="6"/>
        <v>0</v>
      </c>
      <c r="P42" s="12">
        <f t="shared" si="7"/>
        <v>0</v>
      </c>
      <c r="Q42" s="12">
        <f t="shared" si="8"/>
        <v>0</v>
      </c>
      <c r="R42" s="12">
        <f t="shared" si="9"/>
        <v>403.84615384615387</v>
      </c>
      <c r="S42" s="36">
        <f t="shared" si="10"/>
        <v>403.84615384615387</v>
      </c>
    </row>
    <row r="43" spans="1:19" x14ac:dyDescent="0.5">
      <c r="A43" s="24" t="s">
        <v>16</v>
      </c>
      <c r="B43" s="12">
        <v>1</v>
      </c>
      <c r="C43" s="12"/>
      <c r="D43" s="12">
        <v>1</v>
      </c>
      <c r="E43" s="12"/>
      <c r="F43" s="12"/>
      <c r="G43" s="12">
        <v>1</v>
      </c>
      <c r="H43" s="36">
        <f t="shared" si="3"/>
        <v>3</v>
      </c>
      <c r="L43" s="24" t="s">
        <v>16</v>
      </c>
      <c r="M43" s="12">
        <f t="shared" si="4"/>
        <v>656.25</v>
      </c>
      <c r="N43" s="12">
        <f t="shared" si="5"/>
        <v>0</v>
      </c>
      <c r="O43" s="12">
        <f t="shared" si="6"/>
        <v>807.69230769230774</v>
      </c>
      <c r="P43" s="12">
        <f t="shared" si="7"/>
        <v>0</v>
      </c>
      <c r="Q43" s="12">
        <f t="shared" si="8"/>
        <v>0</v>
      </c>
      <c r="R43" s="12">
        <f t="shared" si="9"/>
        <v>403.84615384615387</v>
      </c>
      <c r="S43" s="36">
        <f t="shared" si="10"/>
        <v>1867.7884615384614</v>
      </c>
    </row>
    <row r="44" spans="1:19" x14ac:dyDescent="0.5">
      <c r="A44" s="24" t="s">
        <v>18</v>
      </c>
      <c r="B44" s="12">
        <v>1</v>
      </c>
      <c r="C44" s="12"/>
      <c r="D44" s="12">
        <v>1</v>
      </c>
      <c r="E44" s="12">
        <v>1</v>
      </c>
      <c r="F44" s="12"/>
      <c r="G44" s="12">
        <v>1</v>
      </c>
      <c r="H44" s="36">
        <f t="shared" si="3"/>
        <v>4</v>
      </c>
      <c r="L44" s="24" t="s">
        <v>18</v>
      </c>
      <c r="M44" s="12">
        <f t="shared" si="4"/>
        <v>656.25</v>
      </c>
      <c r="N44" s="12">
        <f t="shared" si="5"/>
        <v>0</v>
      </c>
      <c r="O44" s="12">
        <f t="shared" si="6"/>
        <v>807.69230769230774</v>
      </c>
      <c r="P44" s="12">
        <f t="shared" si="7"/>
        <v>656.25</v>
      </c>
      <c r="Q44" s="12">
        <f t="shared" si="8"/>
        <v>0</v>
      </c>
      <c r="R44" s="12">
        <f t="shared" si="9"/>
        <v>403.84615384615387</v>
      </c>
      <c r="S44" s="36">
        <f t="shared" si="10"/>
        <v>2524.0384615384614</v>
      </c>
    </row>
    <row r="45" spans="1:19" x14ac:dyDescent="0.5">
      <c r="A45" s="24" t="s">
        <v>19</v>
      </c>
      <c r="B45" s="12">
        <v>1</v>
      </c>
      <c r="C45" s="12"/>
      <c r="D45" s="12">
        <v>1</v>
      </c>
      <c r="E45" s="12"/>
      <c r="F45" s="12"/>
      <c r="G45" s="12">
        <v>1</v>
      </c>
      <c r="H45" s="36">
        <f t="shared" si="3"/>
        <v>3</v>
      </c>
      <c r="L45" s="24" t="s">
        <v>19</v>
      </c>
      <c r="M45" s="12">
        <f t="shared" si="4"/>
        <v>656.25</v>
      </c>
      <c r="N45" s="12">
        <f t="shared" si="5"/>
        <v>0</v>
      </c>
      <c r="O45" s="12">
        <f t="shared" si="6"/>
        <v>807.69230769230774</v>
      </c>
      <c r="P45" s="12">
        <f t="shared" si="7"/>
        <v>0</v>
      </c>
      <c r="Q45" s="12">
        <f t="shared" si="8"/>
        <v>0</v>
      </c>
      <c r="R45" s="12">
        <f t="shared" si="9"/>
        <v>403.84615384615387</v>
      </c>
      <c r="S45" s="36">
        <f t="shared" si="10"/>
        <v>1867.7884615384614</v>
      </c>
    </row>
    <row r="46" spans="1:19" x14ac:dyDescent="0.5">
      <c r="A46" s="24" t="s">
        <v>20</v>
      </c>
      <c r="B46" s="12"/>
      <c r="C46" s="12"/>
      <c r="D46" s="12">
        <v>1</v>
      </c>
      <c r="E46" s="12"/>
      <c r="F46" s="12">
        <v>1</v>
      </c>
      <c r="G46" s="12">
        <v>1</v>
      </c>
      <c r="H46" s="36">
        <f t="shared" si="3"/>
        <v>3</v>
      </c>
      <c r="L46" s="24" t="s">
        <v>20</v>
      </c>
      <c r="M46" s="12">
        <f t="shared" si="4"/>
        <v>0</v>
      </c>
      <c r="N46" s="12">
        <f t="shared" si="5"/>
        <v>0</v>
      </c>
      <c r="O46" s="12">
        <f t="shared" si="6"/>
        <v>807.69230769230774</v>
      </c>
      <c r="P46" s="12">
        <f t="shared" si="7"/>
        <v>0</v>
      </c>
      <c r="Q46" s="12">
        <f t="shared" si="8"/>
        <v>583.33333333333337</v>
      </c>
      <c r="R46" s="12">
        <f t="shared" si="9"/>
        <v>403.84615384615387</v>
      </c>
      <c r="S46" s="36">
        <f t="shared" si="10"/>
        <v>1794.8717948717949</v>
      </c>
    </row>
    <row r="47" spans="1:19" x14ac:dyDescent="0.5">
      <c r="A47" s="24" t="s">
        <v>21</v>
      </c>
      <c r="B47" s="12"/>
      <c r="C47" s="12">
        <v>1</v>
      </c>
      <c r="D47" s="12"/>
      <c r="E47" s="12"/>
      <c r="F47" s="12">
        <v>1</v>
      </c>
      <c r="G47" s="12">
        <v>1</v>
      </c>
      <c r="H47" s="36">
        <f t="shared" si="3"/>
        <v>3</v>
      </c>
      <c r="L47" s="24" t="s">
        <v>21</v>
      </c>
      <c r="M47" s="12">
        <f t="shared" si="4"/>
        <v>0</v>
      </c>
      <c r="N47" s="12">
        <f t="shared" si="5"/>
        <v>1575</v>
      </c>
      <c r="O47" s="12">
        <f t="shared" si="6"/>
        <v>0</v>
      </c>
      <c r="P47" s="12">
        <f t="shared" si="7"/>
        <v>0</v>
      </c>
      <c r="Q47" s="12">
        <f t="shared" si="8"/>
        <v>583.33333333333337</v>
      </c>
      <c r="R47" s="12">
        <f t="shared" si="9"/>
        <v>403.84615384615387</v>
      </c>
      <c r="S47" s="36">
        <f t="shared" si="10"/>
        <v>2562.1794871794873</v>
      </c>
    </row>
    <row r="48" spans="1:19" x14ac:dyDescent="0.5">
      <c r="A48" s="24" t="s">
        <v>22</v>
      </c>
      <c r="B48" s="12"/>
      <c r="C48" s="12">
        <v>1</v>
      </c>
      <c r="D48" s="12">
        <v>1</v>
      </c>
      <c r="E48" s="12">
        <v>1</v>
      </c>
      <c r="F48" s="12">
        <v>1</v>
      </c>
      <c r="G48" s="12">
        <v>1</v>
      </c>
      <c r="H48" s="36">
        <f t="shared" si="3"/>
        <v>5</v>
      </c>
      <c r="L48" s="24" t="s">
        <v>22</v>
      </c>
      <c r="M48" s="12">
        <f t="shared" si="4"/>
        <v>0</v>
      </c>
      <c r="N48" s="12">
        <f t="shared" si="5"/>
        <v>1575</v>
      </c>
      <c r="O48" s="12">
        <f t="shared" si="6"/>
        <v>807.69230769230774</v>
      </c>
      <c r="P48" s="12">
        <f t="shared" si="7"/>
        <v>656.25</v>
      </c>
      <c r="Q48" s="12">
        <f t="shared" si="8"/>
        <v>583.33333333333337</v>
      </c>
      <c r="R48" s="12">
        <f t="shared" si="9"/>
        <v>403.84615384615387</v>
      </c>
      <c r="S48" s="36">
        <f t="shared" si="10"/>
        <v>4026.1217948717949</v>
      </c>
    </row>
    <row r="49" spans="1:19" x14ac:dyDescent="0.5">
      <c r="A49" s="24" t="s">
        <v>23</v>
      </c>
      <c r="B49" s="12"/>
      <c r="C49" s="12">
        <v>1</v>
      </c>
      <c r="D49" s="12">
        <v>1</v>
      </c>
      <c r="E49" s="12"/>
      <c r="F49" s="12">
        <v>1</v>
      </c>
      <c r="G49" s="12">
        <v>1</v>
      </c>
      <c r="H49" s="36">
        <f t="shared" si="3"/>
        <v>4</v>
      </c>
      <c r="L49" s="24" t="s">
        <v>23</v>
      </c>
      <c r="M49" s="12">
        <f t="shared" si="4"/>
        <v>0</v>
      </c>
      <c r="N49" s="12">
        <f t="shared" si="5"/>
        <v>1575</v>
      </c>
      <c r="O49" s="12">
        <f t="shared" si="6"/>
        <v>807.69230769230774</v>
      </c>
      <c r="P49" s="12">
        <f t="shared" si="7"/>
        <v>0</v>
      </c>
      <c r="Q49" s="12">
        <f t="shared" si="8"/>
        <v>583.33333333333337</v>
      </c>
      <c r="R49" s="12">
        <f t="shared" si="9"/>
        <v>403.84615384615387</v>
      </c>
      <c r="S49" s="36">
        <f t="shared" si="10"/>
        <v>3369.8717948717949</v>
      </c>
    </row>
    <row r="50" spans="1:19" x14ac:dyDescent="0.5">
      <c r="A50" s="24" t="s">
        <v>24</v>
      </c>
      <c r="B50" s="12"/>
      <c r="C50" s="12">
        <v>1</v>
      </c>
      <c r="D50" s="12"/>
      <c r="E50" s="12"/>
      <c r="F50" s="12">
        <v>1</v>
      </c>
      <c r="G50" s="12">
        <v>1</v>
      </c>
      <c r="H50" s="36">
        <f t="shared" si="3"/>
        <v>3</v>
      </c>
      <c r="L50" s="24" t="s">
        <v>24</v>
      </c>
      <c r="M50" s="12">
        <f t="shared" si="4"/>
        <v>0</v>
      </c>
      <c r="N50" s="12">
        <f t="shared" si="5"/>
        <v>1575</v>
      </c>
      <c r="O50" s="12">
        <f t="shared" si="6"/>
        <v>0</v>
      </c>
      <c r="P50" s="12">
        <f t="shared" si="7"/>
        <v>0</v>
      </c>
      <c r="Q50" s="12">
        <f t="shared" si="8"/>
        <v>583.33333333333337</v>
      </c>
      <c r="R50" s="12">
        <f t="shared" si="9"/>
        <v>403.84615384615387</v>
      </c>
      <c r="S50" s="36">
        <f t="shared" si="10"/>
        <v>2562.1794871794873</v>
      </c>
    </row>
    <row r="51" spans="1:19" x14ac:dyDescent="0.5">
      <c r="A51" s="24" t="s">
        <v>25</v>
      </c>
      <c r="B51" s="12"/>
      <c r="C51" s="12">
        <v>1</v>
      </c>
      <c r="D51" s="12"/>
      <c r="E51" s="12">
        <v>1</v>
      </c>
      <c r="F51" s="12">
        <v>1</v>
      </c>
      <c r="G51" s="12">
        <v>1</v>
      </c>
      <c r="H51" s="36">
        <f t="shared" si="3"/>
        <v>4</v>
      </c>
      <c r="L51" s="24" t="s">
        <v>25</v>
      </c>
      <c r="M51" s="12">
        <f t="shared" si="4"/>
        <v>0</v>
      </c>
      <c r="N51" s="12">
        <f t="shared" si="5"/>
        <v>1575</v>
      </c>
      <c r="O51" s="12">
        <f t="shared" si="6"/>
        <v>0</v>
      </c>
      <c r="P51" s="12">
        <f t="shared" si="7"/>
        <v>656.25</v>
      </c>
      <c r="Q51" s="12">
        <f t="shared" si="8"/>
        <v>583.33333333333337</v>
      </c>
      <c r="R51" s="12">
        <f t="shared" si="9"/>
        <v>403.84615384615387</v>
      </c>
      <c r="S51" s="36">
        <f t="shared" si="10"/>
        <v>3218.4294871794873</v>
      </c>
    </row>
    <row r="52" spans="1:19" x14ac:dyDescent="0.5">
      <c r="A52" s="24" t="s">
        <v>26</v>
      </c>
      <c r="B52" s="12"/>
      <c r="C52" s="12">
        <v>1</v>
      </c>
      <c r="D52" s="12"/>
      <c r="E52" s="12"/>
      <c r="F52" s="12">
        <v>1</v>
      </c>
      <c r="G52" s="12">
        <v>1</v>
      </c>
      <c r="H52" s="36">
        <f t="shared" si="3"/>
        <v>3</v>
      </c>
      <c r="L52" s="24" t="s">
        <v>26</v>
      </c>
      <c r="M52" s="12">
        <f t="shared" si="4"/>
        <v>0</v>
      </c>
      <c r="N52" s="12">
        <f t="shared" si="5"/>
        <v>1575</v>
      </c>
      <c r="O52" s="12">
        <f t="shared" si="6"/>
        <v>0</v>
      </c>
      <c r="P52" s="12">
        <f t="shared" si="7"/>
        <v>0</v>
      </c>
      <c r="Q52" s="12">
        <f t="shared" si="8"/>
        <v>583.33333333333337</v>
      </c>
      <c r="R52" s="12">
        <f t="shared" si="9"/>
        <v>403.84615384615387</v>
      </c>
      <c r="S52" s="36">
        <f t="shared" si="10"/>
        <v>2562.1794871794873</v>
      </c>
    </row>
    <row r="53" spans="1:19" x14ac:dyDescent="0.5">
      <c r="A53" s="24" t="s">
        <v>27</v>
      </c>
      <c r="B53" s="12">
        <v>1</v>
      </c>
      <c r="C53" s="12"/>
      <c r="D53" s="12">
        <v>1</v>
      </c>
      <c r="E53" s="12">
        <v>1</v>
      </c>
      <c r="F53" s="12"/>
      <c r="G53" s="12">
        <v>1</v>
      </c>
      <c r="H53" s="36">
        <f t="shared" si="3"/>
        <v>4</v>
      </c>
      <c r="L53" s="24" t="s">
        <v>27</v>
      </c>
      <c r="M53" s="12">
        <f t="shared" si="4"/>
        <v>656.25</v>
      </c>
      <c r="N53" s="12">
        <f t="shared" si="5"/>
        <v>0</v>
      </c>
      <c r="O53" s="12">
        <f t="shared" si="6"/>
        <v>807.69230769230774</v>
      </c>
      <c r="P53" s="12">
        <f t="shared" si="7"/>
        <v>656.25</v>
      </c>
      <c r="Q53" s="12">
        <f t="shared" si="8"/>
        <v>0</v>
      </c>
      <c r="R53" s="12">
        <f t="shared" si="9"/>
        <v>403.84615384615387</v>
      </c>
      <c r="S53" s="36">
        <f t="shared" si="10"/>
        <v>2524.0384615384614</v>
      </c>
    </row>
    <row r="54" spans="1:19" x14ac:dyDescent="0.5">
      <c r="A54" s="24" t="s">
        <v>28</v>
      </c>
      <c r="B54" s="12">
        <v>1</v>
      </c>
      <c r="C54" s="12"/>
      <c r="D54" s="12">
        <v>1</v>
      </c>
      <c r="E54" s="12">
        <v>1</v>
      </c>
      <c r="F54" s="12"/>
      <c r="G54" s="12">
        <v>1</v>
      </c>
      <c r="H54" s="36">
        <f t="shared" si="3"/>
        <v>4</v>
      </c>
      <c r="L54" s="24" t="s">
        <v>28</v>
      </c>
      <c r="M54" s="12">
        <f t="shared" si="4"/>
        <v>656.25</v>
      </c>
      <c r="N54" s="12">
        <f t="shared" si="5"/>
        <v>0</v>
      </c>
      <c r="O54" s="12">
        <f t="shared" si="6"/>
        <v>807.69230769230774</v>
      </c>
      <c r="P54" s="12">
        <f t="shared" si="7"/>
        <v>656.25</v>
      </c>
      <c r="Q54" s="12">
        <f t="shared" si="8"/>
        <v>0</v>
      </c>
      <c r="R54" s="12">
        <f t="shared" si="9"/>
        <v>403.84615384615387</v>
      </c>
      <c r="S54" s="36">
        <f t="shared" si="10"/>
        <v>2524.0384615384614</v>
      </c>
    </row>
    <row r="55" spans="1:19" x14ac:dyDescent="0.5">
      <c r="A55" s="24" t="s">
        <v>29</v>
      </c>
      <c r="B55" s="12"/>
      <c r="C55" s="12"/>
      <c r="D55" s="12"/>
      <c r="E55" s="12"/>
      <c r="F55" s="12"/>
      <c r="G55" s="12"/>
      <c r="H55" s="36">
        <v>0</v>
      </c>
      <c r="L55" s="24" t="s">
        <v>29</v>
      </c>
      <c r="M55" s="12">
        <f t="shared" si="4"/>
        <v>0</v>
      </c>
      <c r="N55" s="12">
        <f t="shared" si="5"/>
        <v>0</v>
      </c>
      <c r="O55" s="12">
        <f t="shared" si="6"/>
        <v>0</v>
      </c>
      <c r="P55" s="12">
        <f t="shared" si="7"/>
        <v>0</v>
      </c>
      <c r="Q55" s="12">
        <f t="shared" si="8"/>
        <v>0</v>
      </c>
      <c r="R55" s="12">
        <f t="shared" si="9"/>
        <v>0</v>
      </c>
      <c r="S55" s="36">
        <f t="shared" si="10"/>
        <v>0</v>
      </c>
    </row>
    <row r="56" spans="1:19" x14ac:dyDescent="0.5">
      <c r="A56" s="24" t="s">
        <v>31</v>
      </c>
      <c r="B56" s="12"/>
      <c r="C56" s="12"/>
      <c r="D56" s="12"/>
      <c r="E56" s="12"/>
      <c r="F56" s="12"/>
      <c r="G56" s="12">
        <v>1</v>
      </c>
      <c r="H56" s="36">
        <f t="shared" ref="H56:H66" si="11">SUM(B56:G56)</f>
        <v>1</v>
      </c>
      <c r="L56" s="24" t="s">
        <v>31</v>
      </c>
      <c r="M56" s="12">
        <f t="shared" si="4"/>
        <v>0</v>
      </c>
      <c r="N56" s="12">
        <f t="shared" si="5"/>
        <v>0</v>
      </c>
      <c r="O56" s="12">
        <f t="shared" si="6"/>
        <v>0</v>
      </c>
      <c r="P56" s="12">
        <f t="shared" si="7"/>
        <v>0</v>
      </c>
      <c r="Q56" s="12">
        <f t="shared" si="8"/>
        <v>0</v>
      </c>
      <c r="R56" s="12">
        <f t="shared" si="9"/>
        <v>403.84615384615387</v>
      </c>
      <c r="S56" s="36">
        <f t="shared" si="10"/>
        <v>403.84615384615387</v>
      </c>
    </row>
    <row r="57" spans="1:19" x14ac:dyDescent="0.5">
      <c r="A57" s="24" t="s">
        <v>32</v>
      </c>
      <c r="B57" s="12"/>
      <c r="C57" s="12">
        <v>1</v>
      </c>
      <c r="D57" s="12"/>
      <c r="E57" s="12"/>
      <c r="F57" s="12">
        <v>1</v>
      </c>
      <c r="G57" s="12">
        <v>1</v>
      </c>
      <c r="H57" s="36">
        <f t="shared" si="11"/>
        <v>3</v>
      </c>
      <c r="L57" s="24" t="s">
        <v>32</v>
      </c>
      <c r="M57" s="12">
        <f t="shared" si="4"/>
        <v>0</v>
      </c>
      <c r="N57" s="12">
        <f t="shared" si="5"/>
        <v>1575</v>
      </c>
      <c r="O57" s="12">
        <f t="shared" si="6"/>
        <v>0</v>
      </c>
      <c r="P57" s="12">
        <f t="shared" si="7"/>
        <v>0</v>
      </c>
      <c r="Q57" s="12">
        <f t="shared" si="8"/>
        <v>583.33333333333337</v>
      </c>
      <c r="R57" s="12">
        <f t="shared" si="9"/>
        <v>403.84615384615387</v>
      </c>
      <c r="S57" s="36">
        <f t="shared" si="10"/>
        <v>2562.1794871794873</v>
      </c>
    </row>
    <row r="58" spans="1:19" x14ac:dyDescent="0.5">
      <c r="A58" s="24" t="s">
        <v>33</v>
      </c>
      <c r="B58" s="12"/>
      <c r="C58" s="12"/>
      <c r="D58" s="12">
        <v>1</v>
      </c>
      <c r="E58" s="12">
        <v>1</v>
      </c>
      <c r="F58" s="12"/>
      <c r="G58" s="12">
        <v>1</v>
      </c>
      <c r="H58" s="36">
        <f t="shared" si="11"/>
        <v>3</v>
      </c>
      <c r="L58" s="24" t="s">
        <v>33</v>
      </c>
      <c r="M58" s="12">
        <f t="shared" si="4"/>
        <v>0</v>
      </c>
      <c r="N58" s="12">
        <f t="shared" si="5"/>
        <v>0</v>
      </c>
      <c r="O58" s="12">
        <f t="shared" si="6"/>
        <v>807.69230769230774</v>
      </c>
      <c r="P58" s="12">
        <f t="shared" si="7"/>
        <v>656.25</v>
      </c>
      <c r="Q58" s="12">
        <f t="shared" si="8"/>
        <v>0</v>
      </c>
      <c r="R58" s="12">
        <f t="shared" si="9"/>
        <v>403.84615384615387</v>
      </c>
      <c r="S58" s="36">
        <f t="shared" si="10"/>
        <v>1867.7884615384614</v>
      </c>
    </row>
    <row r="59" spans="1:19" x14ac:dyDescent="0.5">
      <c r="A59" s="24" t="s">
        <v>34</v>
      </c>
      <c r="B59" s="12"/>
      <c r="C59" s="12"/>
      <c r="D59" s="12"/>
      <c r="E59" s="12"/>
      <c r="F59" s="12"/>
      <c r="G59" s="12">
        <v>1</v>
      </c>
      <c r="H59" s="36">
        <f t="shared" si="11"/>
        <v>1</v>
      </c>
      <c r="L59" s="24" t="s">
        <v>34</v>
      </c>
      <c r="M59" s="12">
        <f t="shared" si="4"/>
        <v>0</v>
      </c>
      <c r="N59" s="12">
        <f t="shared" si="5"/>
        <v>0</v>
      </c>
      <c r="O59" s="12">
        <f t="shared" si="6"/>
        <v>0</v>
      </c>
      <c r="P59" s="12">
        <f t="shared" si="7"/>
        <v>0</v>
      </c>
      <c r="Q59" s="12">
        <f t="shared" si="8"/>
        <v>0</v>
      </c>
      <c r="R59" s="12">
        <f t="shared" si="9"/>
        <v>403.84615384615387</v>
      </c>
      <c r="S59" s="36">
        <f t="shared" si="10"/>
        <v>403.84615384615387</v>
      </c>
    </row>
    <row r="60" spans="1:19" x14ac:dyDescent="0.5">
      <c r="A60" s="24" t="s">
        <v>35</v>
      </c>
      <c r="B60" s="12">
        <v>1</v>
      </c>
      <c r="C60" s="12"/>
      <c r="D60" s="12">
        <v>1</v>
      </c>
      <c r="E60" s="12">
        <v>1</v>
      </c>
      <c r="F60" s="12"/>
      <c r="G60" s="12">
        <v>1</v>
      </c>
      <c r="H60" s="36">
        <f t="shared" si="11"/>
        <v>4</v>
      </c>
      <c r="L60" s="24" t="s">
        <v>35</v>
      </c>
      <c r="M60" s="12">
        <f t="shared" si="4"/>
        <v>656.25</v>
      </c>
      <c r="N60" s="12">
        <f t="shared" si="5"/>
        <v>0</v>
      </c>
      <c r="O60" s="12">
        <f t="shared" si="6"/>
        <v>807.69230769230774</v>
      </c>
      <c r="P60" s="12">
        <f t="shared" si="7"/>
        <v>656.25</v>
      </c>
      <c r="Q60" s="12">
        <f t="shared" si="8"/>
        <v>0</v>
      </c>
      <c r="R60" s="12">
        <f t="shared" si="9"/>
        <v>403.84615384615387</v>
      </c>
      <c r="S60" s="36">
        <f t="shared" si="10"/>
        <v>2524.0384615384614</v>
      </c>
    </row>
    <row r="61" spans="1:19" x14ac:dyDescent="0.5">
      <c r="A61" s="24" t="s">
        <v>36</v>
      </c>
      <c r="B61" s="12"/>
      <c r="C61" s="12"/>
      <c r="D61" s="12">
        <v>1</v>
      </c>
      <c r="E61" s="12">
        <v>1</v>
      </c>
      <c r="F61" s="12">
        <v>1</v>
      </c>
      <c r="G61" s="12">
        <v>1</v>
      </c>
      <c r="H61" s="36">
        <f t="shared" si="11"/>
        <v>4</v>
      </c>
      <c r="L61" s="24" t="s">
        <v>36</v>
      </c>
      <c r="M61" s="12">
        <f t="shared" si="4"/>
        <v>0</v>
      </c>
      <c r="N61" s="12">
        <f t="shared" si="5"/>
        <v>0</v>
      </c>
      <c r="O61" s="12">
        <f t="shared" si="6"/>
        <v>807.69230769230774</v>
      </c>
      <c r="P61" s="12">
        <f t="shared" si="7"/>
        <v>656.25</v>
      </c>
      <c r="Q61" s="12">
        <f t="shared" si="8"/>
        <v>583.33333333333337</v>
      </c>
      <c r="R61" s="12">
        <f t="shared" si="9"/>
        <v>403.84615384615387</v>
      </c>
      <c r="S61" s="36">
        <f t="shared" si="10"/>
        <v>2451.1217948717949</v>
      </c>
    </row>
    <row r="62" spans="1:19" x14ac:dyDescent="0.5">
      <c r="A62" s="24" t="s">
        <v>37</v>
      </c>
      <c r="B62" s="12"/>
      <c r="C62" s="12">
        <v>1</v>
      </c>
      <c r="D62" s="12"/>
      <c r="E62" s="12"/>
      <c r="F62" s="12"/>
      <c r="G62" s="12">
        <v>1</v>
      </c>
      <c r="H62" s="36">
        <f t="shared" si="11"/>
        <v>2</v>
      </c>
      <c r="L62" s="24" t="s">
        <v>37</v>
      </c>
      <c r="M62" s="12">
        <f t="shared" si="4"/>
        <v>0</v>
      </c>
      <c r="N62" s="12">
        <f t="shared" si="5"/>
        <v>1575</v>
      </c>
      <c r="O62" s="12">
        <f t="shared" si="6"/>
        <v>0</v>
      </c>
      <c r="P62" s="12">
        <f t="shared" si="7"/>
        <v>0</v>
      </c>
      <c r="Q62" s="12">
        <f t="shared" si="8"/>
        <v>0</v>
      </c>
      <c r="R62" s="12">
        <f t="shared" si="9"/>
        <v>403.84615384615387</v>
      </c>
      <c r="S62" s="36">
        <f t="shared" si="10"/>
        <v>1978.8461538461538</v>
      </c>
    </row>
    <row r="63" spans="1:19" x14ac:dyDescent="0.5">
      <c r="A63" s="24" t="s">
        <v>38</v>
      </c>
      <c r="B63" s="12"/>
      <c r="C63" s="12">
        <v>1</v>
      </c>
      <c r="D63" s="12"/>
      <c r="E63" s="12"/>
      <c r="F63" s="12"/>
      <c r="G63" s="12">
        <v>1</v>
      </c>
      <c r="H63" s="36">
        <f t="shared" si="11"/>
        <v>2</v>
      </c>
      <c r="L63" s="24" t="s">
        <v>38</v>
      </c>
      <c r="M63" s="12">
        <f t="shared" si="4"/>
        <v>0</v>
      </c>
      <c r="N63" s="12">
        <f t="shared" si="5"/>
        <v>1575</v>
      </c>
      <c r="O63" s="12">
        <f t="shared" si="6"/>
        <v>0</v>
      </c>
      <c r="P63" s="12">
        <f t="shared" si="7"/>
        <v>0</v>
      </c>
      <c r="Q63" s="12">
        <f t="shared" si="8"/>
        <v>0</v>
      </c>
      <c r="R63" s="12">
        <f t="shared" si="9"/>
        <v>403.84615384615387</v>
      </c>
      <c r="S63" s="36">
        <f t="shared" si="10"/>
        <v>1978.8461538461538</v>
      </c>
    </row>
    <row r="64" spans="1:19" x14ac:dyDescent="0.5">
      <c r="A64" s="24" t="s">
        <v>39</v>
      </c>
      <c r="B64" s="12"/>
      <c r="C64" s="12"/>
      <c r="D64" s="12"/>
      <c r="E64" s="12"/>
      <c r="F64" s="12"/>
      <c r="G64" s="12">
        <v>1</v>
      </c>
      <c r="H64" s="36">
        <f t="shared" si="11"/>
        <v>1</v>
      </c>
      <c r="L64" s="24" t="s">
        <v>39</v>
      </c>
      <c r="M64" s="12">
        <f t="shared" si="4"/>
        <v>0</v>
      </c>
      <c r="N64" s="12">
        <f t="shared" si="5"/>
        <v>0</v>
      </c>
      <c r="O64" s="12">
        <f t="shared" si="6"/>
        <v>0</v>
      </c>
      <c r="P64" s="12">
        <f t="shared" si="7"/>
        <v>0</v>
      </c>
      <c r="Q64" s="12">
        <f t="shared" si="8"/>
        <v>0</v>
      </c>
      <c r="R64" s="12">
        <f t="shared" si="9"/>
        <v>403.84615384615387</v>
      </c>
      <c r="S64" s="36">
        <f t="shared" si="10"/>
        <v>403.84615384615387</v>
      </c>
    </row>
    <row r="65" spans="1:19" x14ac:dyDescent="0.5">
      <c r="A65" s="24" t="s">
        <v>40</v>
      </c>
      <c r="B65" s="12">
        <v>1</v>
      </c>
      <c r="C65" s="12"/>
      <c r="D65" s="12"/>
      <c r="E65" s="12"/>
      <c r="F65" s="12"/>
      <c r="G65" s="12">
        <v>1</v>
      </c>
      <c r="H65" s="36">
        <f t="shared" si="11"/>
        <v>2</v>
      </c>
      <c r="L65" s="24" t="s">
        <v>40</v>
      </c>
      <c r="M65" s="12">
        <f t="shared" si="4"/>
        <v>656.25</v>
      </c>
      <c r="N65" s="12">
        <f t="shared" si="5"/>
        <v>0</v>
      </c>
      <c r="O65" s="12">
        <f t="shared" si="6"/>
        <v>0</v>
      </c>
      <c r="P65" s="12">
        <f t="shared" si="7"/>
        <v>0</v>
      </c>
      <c r="Q65" s="12">
        <f t="shared" si="8"/>
        <v>0</v>
      </c>
      <c r="R65" s="12">
        <f t="shared" si="9"/>
        <v>403.84615384615387</v>
      </c>
      <c r="S65" s="36">
        <f t="shared" si="10"/>
        <v>1060.0961538461538</v>
      </c>
    </row>
    <row r="66" spans="1:19" ht="17" thickBot="1" x14ac:dyDescent="0.55000000000000004">
      <c r="A66" s="28" t="s">
        <v>41</v>
      </c>
      <c r="B66" s="29">
        <v>1</v>
      </c>
      <c r="C66" s="29"/>
      <c r="D66" s="29">
        <v>1</v>
      </c>
      <c r="E66" s="29"/>
      <c r="F66" s="29"/>
      <c r="G66" s="29">
        <v>1</v>
      </c>
      <c r="H66" s="60">
        <f t="shared" si="11"/>
        <v>3</v>
      </c>
      <c r="L66" s="24" t="s">
        <v>41</v>
      </c>
      <c r="M66" s="12">
        <f t="shared" si="4"/>
        <v>656.25</v>
      </c>
      <c r="N66" s="12">
        <f t="shared" si="5"/>
        <v>0</v>
      </c>
      <c r="O66" s="12">
        <f t="shared" si="6"/>
        <v>807.69230769230774</v>
      </c>
      <c r="P66" s="12">
        <f t="shared" si="7"/>
        <v>0</v>
      </c>
      <c r="Q66" s="12">
        <f t="shared" si="8"/>
        <v>0</v>
      </c>
      <c r="R66" s="12">
        <f t="shared" si="9"/>
        <v>403.84615384615387</v>
      </c>
      <c r="S66" s="36">
        <f t="shared" si="10"/>
        <v>1867.7884615384614</v>
      </c>
    </row>
    <row r="67" spans="1:19" ht="17" thickBot="1" x14ac:dyDescent="0.55000000000000004">
      <c r="A67" s="23"/>
      <c r="B67" s="23">
        <f>SUM(B40:B66)</f>
        <v>8</v>
      </c>
      <c r="C67" s="23">
        <f t="shared" ref="C67:H67" si="12">SUM(C40:C66)</f>
        <v>10</v>
      </c>
      <c r="D67" s="23">
        <f t="shared" si="12"/>
        <v>13</v>
      </c>
      <c r="E67" s="23">
        <f t="shared" si="12"/>
        <v>8</v>
      </c>
      <c r="F67" s="23">
        <f t="shared" si="12"/>
        <v>9</v>
      </c>
      <c r="G67" s="23">
        <f t="shared" si="12"/>
        <v>26</v>
      </c>
      <c r="H67" s="23">
        <f t="shared" si="12"/>
        <v>74</v>
      </c>
      <c r="L67" s="25" t="s">
        <v>8</v>
      </c>
      <c r="M67" s="26">
        <f>SUM(M40:M66)</f>
        <v>5250</v>
      </c>
      <c r="N67" s="26">
        <f t="shared" ref="N67:R67" si="13">SUM(N40:N66)</f>
        <v>15750</v>
      </c>
      <c r="O67" s="26">
        <f t="shared" si="13"/>
        <v>10500.000000000002</v>
      </c>
      <c r="P67" s="26">
        <f t="shared" si="13"/>
        <v>5250</v>
      </c>
      <c r="Q67" s="26">
        <f t="shared" si="13"/>
        <v>5250</v>
      </c>
      <c r="R67" s="26">
        <f t="shared" si="13"/>
        <v>10500.000000000005</v>
      </c>
      <c r="S67" s="27"/>
    </row>
    <row r="68" spans="1:19" x14ac:dyDescent="0.5">
      <c r="L68" s="23"/>
      <c r="M68" s="23"/>
      <c r="N68" s="23"/>
      <c r="O68" s="23"/>
      <c r="P68" s="23"/>
      <c r="Q68" s="23"/>
      <c r="R68" s="23"/>
      <c r="S68" s="23"/>
    </row>
  </sheetData>
  <mergeCells count="11">
    <mergeCell ref="I1:N1"/>
    <mergeCell ref="P3:U4"/>
    <mergeCell ref="P5:U7"/>
    <mergeCell ref="P8:U10"/>
    <mergeCell ref="P11:U18"/>
    <mergeCell ref="H2:O4"/>
    <mergeCell ref="P2:U2"/>
    <mergeCell ref="C3:F3"/>
    <mergeCell ref="C4:F4"/>
    <mergeCell ref="C2:F2"/>
    <mergeCell ref="C1:F1"/>
  </mergeCells>
  <dataValidations xWindow="39" yWindow="291" count="1">
    <dataValidation allowBlank="1" showErrorMessage="1" sqref="A6" xr:uid="{00000000-0002-0000-0000-000000000000}"/>
  </dataValidation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6802581D1E5194BB751F4A1219E22A7" ma:contentTypeVersion="8" ma:contentTypeDescription="Create a new document." ma:contentTypeScope="" ma:versionID="7d48e66664301a79c79929aeb3dd2628">
  <xsd:schema xmlns:xsd="http://www.w3.org/2001/XMLSchema" xmlns:xs="http://www.w3.org/2001/XMLSchema" xmlns:p="http://schemas.microsoft.com/office/2006/metadata/properties" xmlns:ns2="f7c5e3fa-378b-48b1-a129-e33a73f99ee9" targetNamespace="http://schemas.microsoft.com/office/2006/metadata/properties" ma:root="true" ma:fieldsID="25744a8ff3d9ae2e75067a537ef311ce" ns2:_="">
    <xsd:import namespace="f7c5e3fa-378b-48b1-a129-e33a73f99ee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7c5e3fa-378b-48b1-a129-e33a73f99ee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7936301-18B9-4533-9916-BC5F2586AA89}">
  <ds:schemaRefs>
    <ds:schemaRef ds:uri="http://schemas.microsoft.com/sharepoint/v3/contenttype/forms"/>
  </ds:schemaRefs>
</ds:datastoreItem>
</file>

<file path=customXml/itemProps2.xml><?xml version="1.0" encoding="utf-8"?>
<ds:datastoreItem xmlns:ds="http://schemas.openxmlformats.org/officeDocument/2006/customXml" ds:itemID="{D79B045E-EC77-4DDF-9427-32912D026EA7}"/>
</file>

<file path=customXml/itemProps3.xml><?xml version="1.0" encoding="utf-8"?>
<ds:datastoreItem xmlns:ds="http://schemas.openxmlformats.org/officeDocument/2006/customXml" ds:itemID="{55F04A32-D4C1-4322-B6E4-95448B9DAAD8}">
  <ds:schemaRefs>
    <ds:schemaRef ds:uri="http://schemas.microsoft.com/office/2006/metadata/properties"/>
    <ds:schemaRef ds:uri="http://schemas.microsoft.com/office/infopath/2007/PartnerControls"/>
    <ds:schemaRef ds:uri="f6a59eb8-5cf1-41c4-ae76-bcc3be56b92d"/>
    <ds:schemaRef ds:uri="e47ebfeb-d173-41be-9192-5ce15d313f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Simona</dc:creator>
  <cp:keywords/>
  <dc:description/>
  <cp:lastModifiedBy>Ana Bastero </cp:lastModifiedBy>
  <cp:revision/>
  <dcterms:created xsi:type="dcterms:W3CDTF">2021-09-23T08:04:41Z</dcterms:created>
  <dcterms:modified xsi:type="dcterms:W3CDTF">2022-09-01T13:35:14Z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0x01010046802581D1E5194BB751F4A1219E22A7</vt:lpwstr>
  </property>
  <property fmtid="{D5CDD505-2E9C-101B-9397-08002B2CF9AE}" pid="3" name="MediaServiceImageTags">
    <vt:lpwstr/>
  </property>
</Properties>
</file>